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00_Proiecte 2026\18. DEVIERE LEA in LES - EBP IV\DA\Final 05.05.2026\"/>
    </mc:Choice>
  </mc:AlternateContent>
  <xr:revisionPtr revIDLastSave="0" documentId="13_ncr:1_{ECD6D331-5951-4DCF-AB96-92BC7E9053FE}" xr6:coauthVersionLast="47" xr6:coauthVersionMax="47" xr10:uidLastSave="{00000000-0000-0000-0000-000000000000}"/>
  <bookViews>
    <workbookView xWindow="-28920" yWindow="2340" windowWidth="29040" windowHeight="15720" tabRatio="675" xr2:uid="{00000000-000D-0000-FFFF-FFFF00000000}"/>
  </bookViews>
  <sheets>
    <sheet name="Formular oferta DG" sheetId="44" r:id="rId1"/>
    <sheet name="DO.4 - grajd 2" sheetId="30" state="veryHidden" r:id="rId2"/>
    <sheet name="DO.4 - fanar" sheetId="32" state="veryHidden" r:id="rId3"/>
    <sheet name="DO.4 - laguna dejectii lichide" sheetId="34" state="veryHidden" r:id="rId4"/>
    <sheet name="DO.7- platf dejectii solide" sheetId="35" state="veryHidden" r:id="rId5"/>
    <sheet name="XXX" sheetId="37" state="hidden" r:id="rId6"/>
    <sheet name="DO.9 -copertina utilaje agricol" sheetId="38" state="veryHidden" r:id="rId7"/>
    <sheet name="XXXXX" sheetId="10" state="hidden" r:id="rId8"/>
    <sheet name="YYY" sheetId="21" state="hidden" r:id="rId9"/>
    <sheet name="ZZZ" sheetId="43" state="hidden" r:id="rId10"/>
    <sheet name="DO.8 - XXX" sheetId="20" state="hidden" r:id="rId11"/>
    <sheet name="DO.9 - fara nume" sheetId="29" state="veryHidden" r:id="rId12"/>
    <sheet name="DEV.FIN neelig" sheetId="28" state="veryHidden" r:id="rId13"/>
  </sheets>
  <definedNames>
    <definedName name="_xlnm.Print_Area" localSheetId="12">'DEV.FIN neelig'!$A$1:$H$42</definedName>
    <definedName name="_xlnm.Print_Area" localSheetId="2">'DO.4 - fanar'!$A$1:$H$46</definedName>
    <definedName name="_xlnm.Print_Area" localSheetId="1">'DO.4 - grajd 2'!$A$1:$H$46</definedName>
    <definedName name="_xlnm.Print_Area" localSheetId="3">'DO.4 - laguna dejectii lichide'!$A$1:$H$46</definedName>
    <definedName name="_xlnm.Print_Area" localSheetId="4">'DO.7- platf dejectii solide'!$A$1:$H$46</definedName>
    <definedName name="_xlnm.Print_Area" localSheetId="11">'DO.9 - fara nume'!$A$1:$H$44</definedName>
    <definedName name="_xlnm.Print_Area" localSheetId="6">'DO.9 -copertina utilaje agricol'!$A$1:$H$46</definedName>
    <definedName name="_xlnm.Print_Area" localSheetId="0">'Formular oferta DG'!$A$1:$E$66</definedName>
    <definedName name="_xlnm.Print_Area" localSheetId="5">XXX!$A$1:$H$46</definedName>
    <definedName name="_xlnm.Print_Area" localSheetId="7">XXXXX!$A$1:$H$31</definedName>
    <definedName name="_xlnm.Print_Titles" localSheetId="0">'Formular oferta DG'!$6:$8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44" l="1"/>
  <c r="C10" i="44"/>
  <c r="C12" i="44"/>
  <c r="D12" i="44" s="1"/>
  <c r="D14" i="44"/>
  <c r="E14" i="44" s="1"/>
  <c r="D13" i="44"/>
  <c r="E13" i="44" s="1"/>
  <c r="C26" i="44"/>
  <c r="D26" i="44" s="1"/>
  <c r="E26" i="44" s="1"/>
  <c r="D28" i="44"/>
  <c r="E28" i="44" s="1"/>
  <c r="D27" i="44"/>
  <c r="E27" i="44" s="1"/>
  <c r="D33" i="44"/>
  <c r="E33" i="44" s="1"/>
  <c r="D32" i="44"/>
  <c r="E32" i="44" s="1"/>
  <c r="D25" i="44"/>
  <c r="E25" i="44" s="1"/>
  <c r="D16" i="44"/>
  <c r="E16" i="44" s="1"/>
  <c r="C31" i="44"/>
  <c r="C34" i="44" s="1"/>
  <c r="C15" i="44"/>
  <c r="D15" i="44" s="1"/>
  <c r="D11" i="44"/>
  <c r="E11" i="44" s="1"/>
  <c r="D10" i="44" l="1"/>
  <c r="D17" i="44" s="1"/>
  <c r="E15" i="44"/>
  <c r="E31" i="44"/>
  <c r="D31" i="44"/>
  <c r="C17" i="44"/>
  <c r="E12" i="44"/>
  <c r="E10" i="44" l="1"/>
  <c r="E17" i="44"/>
  <c r="G7" i="20"/>
  <c r="D21" i="20" s="1"/>
  <c r="G21" i="20" s="1"/>
  <c r="F21" i="20" s="1"/>
  <c r="D7" i="20"/>
  <c r="E29" i="20"/>
  <c r="H28" i="20"/>
  <c r="H27" i="20"/>
  <c r="H26" i="20"/>
  <c r="H25" i="20"/>
  <c r="E24" i="20"/>
  <c r="H23" i="20"/>
  <c r="H24" i="20" s="1"/>
  <c r="E22" i="20"/>
  <c r="H21" i="20"/>
  <c r="H20" i="20"/>
  <c r="H19" i="20"/>
  <c r="H18" i="20"/>
  <c r="H17" i="20"/>
  <c r="H16" i="20"/>
  <c r="H15" i="20"/>
  <c r="H14" i="20"/>
  <c r="D19" i="20" l="1"/>
  <c r="G19" i="20" s="1"/>
  <c r="F19" i="20" s="1"/>
  <c r="E30" i="20"/>
  <c r="H29" i="20"/>
  <c r="D15" i="20"/>
  <c r="G15" i="20" s="1"/>
  <c r="F15" i="20" s="1"/>
  <c r="D16" i="20"/>
  <c r="G16" i="20" s="1"/>
  <c r="F16" i="20" s="1"/>
  <c r="D20" i="20"/>
  <c r="G20" i="20" s="1"/>
  <c r="F20" i="20" s="1"/>
  <c r="D26" i="20"/>
  <c r="D17" i="20"/>
  <c r="G17" i="20" s="1"/>
  <c r="F17" i="20" s="1"/>
  <c r="D28" i="20"/>
  <c r="D14" i="20"/>
  <c r="G14" i="20" s="1"/>
  <c r="F14" i="20" s="1"/>
  <c r="D18" i="20"/>
  <c r="G18" i="20" s="1"/>
  <c r="F18" i="20" s="1"/>
  <c r="H22" i="20"/>
  <c r="H30" i="20" s="1"/>
  <c r="D23" i="20"/>
  <c r="D25" i="20"/>
  <c r="D27" i="20"/>
  <c r="G27" i="20" l="1"/>
  <c r="F27" i="20" s="1"/>
  <c r="G25" i="20"/>
  <c r="F25" i="20" s="1"/>
  <c r="F29" i="20" s="1"/>
  <c r="G26" i="20"/>
  <c r="F26" i="20" s="1"/>
  <c r="G28" i="20"/>
  <c r="F28" i="20" s="1"/>
  <c r="D24" i="20"/>
  <c r="F22" i="20"/>
  <c r="G22" i="20"/>
  <c r="D22" i="20"/>
  <c r="D29" i="20"/>
  <c r="G23" i="20"/>
  <c r="G24" i="20" s="1"/>
  <c r="G29" i="20" l="1"/>
  <c r="G30" i="20" s="1"/>
  <c r="D30" i="20"/>
  <c r="F23" i="20"/>
  <c r="F24" i="20" s="1"/>
  <c r="F30" i="20" s="1"/>
  <c r="E53" i="43" l="1"/>
  <c r="H52" i="43"/>
  <c r="D52" i="43"/>
  <c r="G52" i="43" s="1"/>
  <c r="F52" i="43" s="1"/>
  <c r="H51" i="43"/>
  <c r="D51" i="43"/>
  <c r="G51" i="43" s="1"/>
  <c r="F51" i="43" s="1"/>
  <c r="H50" i="43"/>
  <c r="D50" i="43"/>
  <c r="G50" i="43" s="1"/>
  <c r="F50" i="43" s="1"/>
  <c r="H49" i="43"/>
  <c r="D49" i="43"/>
  <c r="G49" i="43" s="1"/>
  <c r="F49" i="43" s="1"/>
  <c r="H48" i="43"/>
  <c r="D48" i="43"/>
  <c r="E42" i="43"/>
  <c r="E26" i="43" s="1"/>
  <c r="H41" i="43"/>
  <c r="D41" i="43"/>
  <c r="G41" i="43" s="1"/>
  <c r="F41" i="43" s="1"/>
  <c r="H40" i="43"/>
  <c r="D40" i="43"/>
  <c r="G40" i="43" s="1"/>
  <c r="F40" i="43" s="1"/>
  <c r="H39" i="43"/>
  <c r="D39" i="43"/>
  <c r="G39" i="43" s="1"/>
  <c r="F39" i="43" s="1"/>
  <c r="H37" i="43"/>
  <c r="D37" i="43"/>
  <c r="E28" i="43"/>
  <c r="E24" i="43"/>
  <c r="H23" i="43"/>
  <c r="H24" i="43" s="1"/>
  <c r="D23" i="43"/>
  <c r="D24" i="43" s="1"/>
  <c r="E21" i="43"/>
  <c r="H18" i="43"/>
  <c r="D18" i="43"/>
  <c r="G18" i="43" s="1"/>
  <c r="F18" i="43" s="1"/>
  <c r="H17" i="43"/>
  <c r="D17" i="43"/>
  <c r="G17" i="43" s="1"/>
  <c r="F17" i="43" s="1"/>
  <c r="H16" i="43"/>
  <c r="D16" i="43"/>
  <c r="G16" i="43" s="1"/>
  <c r="F16" i="43" s="1"/>
  <c r="H15" i="43"/>
  <c r="D15" i="43"/>
  <c r="G15" i="43" s="1"/>
  <c r="F15" i="43" s="1"/>
  <c r="H14" i="43"/>
  <c r="D14" i="43"/>
  <c r="G14" i="43" s="1"/>
  <c r="F14" i="43" s="1"/>
  <c r="H13" i="43"/>
  <c r="D13" i="43"/>
  <c r="E29" i="43" l="1"/>
  <c r="E30" i="43" s="1"/>
  <c r="D53" i="43"/>
  <c r="D28" i="43" s="1"/>
  <c r="H53" i="43"/>
  <c r="H28" i="43" s="1"/>
  <c r="D42" i="43"/>
  <c r="D26" i="43" s="1"/>
  <c r="D29" i="43" s="1"/>
  <c r="H42" i="43"/>
  <c r="H26" i="43" s="1"/>
  <c r="D21" i="43"/>
  <c r="H21" i="43"/>
  <c r="G13" i="43"/>
  <c r="G23" i="43"/>
  <c r="G37" i="43"/>
  <c r="G48" i="43"/>
  <c r="E53" i="37"/>
  <c r="E28" i="37" s="1"/>
  <c r="H52" i="37"/>
  <c r="H51" i="37"/>
  <c r="H50" i="37"/>
  <c r="H49" i="37"/>
  <c r="H48" i="37"/>
  <c r="E42" i="37"/>
  <c r="H41" i="37"/>
  <c r="H40" i="37"/>
  <c r="H39" i="37"/>
  <c r="H37" i="37"/>
  <c r="E24" i="37"/>
  <c r="E21" i="37"/>
  <c r="H18" i="37"/>
  <c r="H17" i="37"/>
  <c r="H16" i="37"/>
  <c r="H15" i="37"/>
  <c r="H14" i="37"/>
  <c r="H13" i="37"/>
  <c r="H14" i="10"/>
  <c r="E21" i="10"/>
  <c r="D16" i="10"/>
  <c r="D7" i="35"/>
  <c r="D7" i="38"/>
  <c r="H13" i="38"/>
  <c r="H14" i="38"/>
  <c r="H15" i="38"/>
  <c r="H16" i="38"/>
  <c r="H17" i="38"/>
  <c r="H18" i="38"/>
  <c r="E21" i="38"/>
  <c r="H23" i="38"/>
  <c r="H24" i="38" s="1"/>
  <c r="E24" i="38"/>
  <c r="H37" i="38"/>
  <c r="H38" i="38"/>
  <c r="H39" i="38"/>
  <c r="H40" i="38"/>
  <c r="H41" i="38"/>
  <c r="E42" i="38"/>
  <c r="E26" i="38" s="1"/>
  <c r="H48" i="38"/>
  <c r="H49" i="38"/>
  <c r="H50" i="38"/>
  <c r="H51" i="38"/>
  <c r="H52" i="38"/>
  <c r="E53" i="38"/>
  <c r="E28" i="38" s="1"/>
  <c r="H13" i="35"/>
  <c r="H14" i="35"/>
  <c r="H15" i="35"/>
  <c r="H16" i="35"/>
  <c r="H17" i="35"/>
  <c r="H18" i="35"/>
  <c r="E21" i="35"/>
  <c r="H23" i="35"/>
  <c r="H24" i="35" s="1"/>
  <c r="E24" i="35"/>
  <c r="H37" i="35"/>
  <c r="H38" i="35"/>
  <c r="H39" i="35"/>
  <c r="H40" i="35"/>
  <c r="H41" i="35"/>
  <c r="E42" i="35"/>
  <c r="E26" i="35" s="1"/>
  <c r="H48" i="35"/>
  <c r="H49" i="35"/>
  <c r="H50" i="35"/>
  <c r="H51" i="35"/>
  <c r="H52" i="35"/>
  <c r="E53" i="35"/>
  <c r="E28" i="35" s="1"/>
  <c r="H13" i="34"/>
  <c r="H14" i="34"/>
  <c r="H15" i="34"/>
  <c r="H16" i="34"/>
  <c r="H17" i="34"/>
  <c r="H18" i="34"/>
  <c r="E21" i="34"/>
  <c r="H23" i="34"/>
  <c r="H24" i="34" s="1"/>
  <c r="E24" i="34"/>
  <c r="H37" i="34"/>
  <c r="H38" i="34"/>
  <c r="H39" i="34"/>
  <c r="H40" i="34"/>
  <c r="H41" i="34"/>
  <c r="E42" i="34"/>
  <c r="E26" i="34" s="1"/>
  <c r="H48" i="34"/>
  <c r="H49" i="34"/>
  <c r="H50" i="34"/>
  <c r="H51" i="34"/>
  <c r="H52" i="34"/>
  <c r="E53" i="34"/>
  <c r="E28" i="34" s="1"/>
  <c r="H13" i="32"/>
  <c r="H14" i="32"/>
  <c r="H15" i="32"/>
  <c r="H16" i="32"/>
  <c r="H17" i="32"/>
  <c r="H18" i="32"/>
  <c r="E21" i="32"/>
  <c r="H23" i="32"/>
  <c r="H24" i="32" s="1"/>
  <c r="E24" i="32"/>
  <c r="H37" i="32"/>
  <c r="H38" i="32"/>
  <c r="H39" i="32"/>
  <c r="H40" i="32"/>
  <c r="H41" i="32"/>
  <c r="E42" i="32"/>
  <c r="E26" i="32" s="1"/>
  <c r="H48" i="32"/>
  <c r="H49" i="32"/>
  <c r="H50" i="32"/>
  <c r="H51" i="32"/>
  <c r="H52" i="32"/>
  <c r="E53" i="32"/>
  <c r="E28" i="32" s="1"/>
  <c r="H15" i="21"/>
  <c r="H16" i="21"/>
  <c r="H17" i="21"/>
  <c r="H18" i="21"/>
  <c r="H19" i="21"/>
  <c r="H20" i="21"/>
  <c r="H13" i="10"/>
  <c r="H15" i="10"/>
  <c r="H16" i="10"/>
  <c r="H17" i="10"/>
  <c r="H18" i="10"/>
  <c r="H19" i="10"/>
  <c r="H20" i="10"/>
  <c r="H25" i="28"/>
  <c r="D26" i="28"/>
  <c r="G26" i="28" s="1"/>
  <c r="D27" i="28"/>
  <c r="D28" i="28"/>
  <c r="G28" i="28" s="1"/>
  <c r="F28" i="28" s="1"/>
  <c r="D29" i="28"/>
  <c r="G29" i="28" s="1"/>
  <c r="F29" i="28" s="1"/>
  <c r="D25" i="28"/>
  <c r="G25" i="28" s="1"/>
  <c r="E21" i="29"/>
  <c r="E42" i="30"/>
  <c r="E26" i="30" s="1"/>
  <c r="H13" i="30"/>
  <c r="H14" i="30"/>
  <c r="H15" i="30"/>
  <c r="H16" i="30"/>
  <c r="H17" i="30"/>
  <c r="H18" i="30"/>
  <c r="E21" i="30"/>
  <c r="H23" i="30"/>
  <c r="H24" i="30" s="1"/>
  <c r="E24" i="30"/>
  <c r="H37" i="30"/>
  <c r="H38" i="30"/>
  <c r="H39" i="30"/>
  <c r="H40" i="30"/>
  <c r="H41" i="30"/>
  <c r="H48" i="30"/>
  <c r="H49" i="30"/>
  <c r="H50" i="30"/>
  <c r="H51" i="30"/>
  <c r="H52" i="30"/>
  <c r="E53" i="30"/>
  <c r="E28" i="30" s="1"/>
  <c r="D13" i="29"/>
  <c r="D14" i="29"/>
  <c r="G14" i="29" s="1"/>
  <c r="F14" i="29" s="1"/>
  <c r="D15" i="29"/>
  <c r="G15" i="29" s="1"/>
  <c r="F15" i="29" s="1"/>
  <c r="D16" i="29"/>
  <c r="G16" i="29" s="1"/>
  <c r="F16" i="29" s="1"/>
  <c r="D17" i="29"/>
  <c r="G17" i="29" s="1"/>
  <c r="F17" i="29" s="1"/>
  <c r="D46" i="29"/>
  <c r="G46" i="29" s="1"/>
  <c r="F46" i="29" s="1"/>
  <c r="D47" i="29"/>
  <c r="G47" i="29" s="1"/>
  <c r="F47" i="29" s="1"/>
  <c r="D48" i="29"/>
  <c r="G48" i="29" s="1"/>
  <c r="F48" i="29" s="1"/>
  <c r="D49" i="29"/>
  <c r="G49" i="29" s="1"/>
  <c r="F49" i="29" s="1"/>
  <c r="D50" i="29"/>
  <c r="G50" i="29" s="1"/>
  <c r="F50" i="29" s="1"/>
  <c r="D51" i="29"/>
  <c r="G51" i="29" s="1"/>
  <c r="F51" i="29" s="1"/>
  <c r="D52" i="29"/>
  <c r="G52" i="29" s="1"/>
  <c r="F52" i="29" s="1"/>
  <c r="D53" i="29"/>
  <c r="G53" i="29" s="1"/>
  <c r="F53" i="29" s="1"/>
  <c r="D54" i="29"/>
  <c r="G54" i="29" s="1"/>
  <c r="F54" i="29" s="1"/>
  <c r="D65" i="29"/>
  <c r="G65" i="29" s="1"/>
  <c r="F65" i="29" s="1"/>
  <c r="D68" i="29"/>
  <c r="G68" i="29" s="1"/>
  <c r="F68" i="29" s="1"/>
  <c r="M47" i="29"/>
  <c r="N47" i="29" s="1"/>
  <c r="M48" i="29"/>
  <c r="N48" i="29" s="1"/>
  <c r="O48" i="29" s="1"/>
  <c r="M49" i="29"/>
  <c r="M50" i="29"/>
  <c r="N50" i="29" s="1"/>
  <c r="O50" i="29" s="1"/>
  <c r="M51" i="29"/>
  <c r="N51" i="29" s="1"/>
  <c r="O51" i="29" s="1"/>
  <c r="M52" i="29"/>
  <c r="N52" i="29" s="1"/>
  <c r="O52" i="29" s="1"/>
  <c r="M53" i="29"/>
  <c r="N53" i="29" s="1"/>
  <c r="O53" i="29" s="1"/>
  <c r="M54" i="29"/>
  <c r="N54" i="29" s="1"/>
  <c r="M55" i="29"/>
  <c r="N55" i="29" s="1"/>
  <c r="O55" i="29" s="1"/>
  <c r="M56" i="29"/>
  <c r="N56" i="29" s="1"/>
  <c r="M57" i="29"/>
  <c r="N57" i="29" s="1"/>
  <c r="O57" i="29" s="1"/>
  <c r="M58" i="29"/>
  <c r="N58" i="29" s="1"/>
  <c r="M59" i="29"/>
  <c r="M60" i="29"/>
  <c r="N60" i="29" s="1"/>
  <c r="O60" i="29" s="1"/>
  <c r="M61" i="29"/>
  <c r="M62" i="29"/>
  <c r="N62" i="29" s="1"/>
  <c r="O62" i="29" s="1"/>
  <c r="M63" i="29"/>
  <c r="N63" i="29" s="1"/>
  <c r="O63" i="29" s="1"/>
  <c r="M64" i="29"/>
  <c r="N64" i="29" s="1"/>
  <c r="O64" i="29" s="1"/>
  <c r="M65" i="29"/>
  <c r="M66" i="29"/>
  <c r="N66" i="29" s="1"/>
  <c r="O66" i="29" s="1"/>
  <c r="M67" i="29"/>
  <c r="N67" i="29" s="1"/>
  <c r="O67" i="29" s="1"/>
  <c r="M68" i="29"/>
  <c r="M46" i="29"/>
  <c r="H46" i="29"/>
  <c r="E24" i="28"/>
  <c r="E23" i="28" s="1"/>
  <c r="H13" i="29"/>
  <c r="H14" i="29"/>
  <c r="H15" i="29"/>
  <c r="H16" i="29"/>
  <c r="H17" i="29"/>
  <c r="H47" i="29"/>
  <c r="H48" i="29"/>
  <c r="H49" i="29"/>
  <c r="H50" i="29"/>
  <c r="H51" i="29"/>
  <c r="H52" i="29"/>
  <c r="H53" i="29"/>
  <c r="H54" i="29"/>
  <c r="H65" i="29"/>
  <c r="H68" i="29"/>
  <c r="D18" i="29"/>
  <c r="G18" i="29" s="1"/>
  <c r="F18" i="29" s="1"/>
  <c r="H18" i="29"/>
  <c r="D23" i="29"/>
  <c r="G23" i="29" s="1"/>
  <c r="H23" i="29"/>
  <c r="H24" i="29" s="1"/>
  <c r="E24" i="29"/>
  <c r="D37" i="29"/>
  <c r="G37" i="29" s="1"/>
  <c r="D38" i="29"/>
  <c r="G38" i="29" s="1"/>
  <c r="F38" i="29" s="1"/>
  <c r="D39" i="29"/>
  <c r="G39" i="29" s="1"/>
  <c r="F39" i="29" s="1"/>
  <c r="H37" i="29"/>
  <c r="H38" i="29"/>
  <c r="H39" i="29"/>
  <c r="D88" i="29"/>
  <c r="G88" i="29" s="1"/>
  <c r="F88" i="29" s="1"/>
  <c r="D89" i="29"/>
  <c r="G89" i="29" s="1"/>
  <c r="F89" i="29" s="1"/>
  <c r="D90" i="29"/>
  <c r="G90" i="29" s="1"/>
  <c r="F90" i="29" s="1"/>
  <c r="D91" i="29"/>
  <c r="G91" i="29" s="1"/>
  <c r="F91" i="29" s="1"/>
  <c r="H88" i="29"/>
  <c r="H89" i="29"/>
  <c r="H90" i="29"/>
  <c r="H91" i="29"/>
  <c r="E40" i="29"/>
  <c r="E69" i="29"/>
  <c r="H69" i="29" s="1"/>
  <c r="D70" i="29"/>
  <c r="G70" i="29" s="1"/>
  <c r="F70" i="29" s="1"/>
  <c r="H70" i="29"/>
  <c r="D71" i="29"/>
  <c r="G71" i="29" s="1"/>
  <c r="F71" i="29" s="1"/>
  <c r="H71" i="29"/>
  <c r="D72" i="29"/>
  <c r="G72" i="29" s="1"/>
  <c r="F72" i="29" s="1"/>
  <c r="H72" i="29"/>
  <c r="D73" i="29"/>
  <c r="G73" i="29" s="1"/>
  <c r="F73" i="29" s="1"/>
  <c r="H73" i="29"/>
  <c r="D74" i="29"/>
  <c r="G74" i="29" s="1"/>
  <c r="F74" i="29" s="1"/>
  <c r="H74" i="29"/>
  <c r="D75" i="29"/>
  <c r="G75" i="29" s="1"/>
  <c r="F75" i="29" s="1"/>
  <c r="H75" i="29"/>
  <c r="D76" i="29"/>
  <c r="G76" i="29" s="1"/>
  <c r="F76" i="29" s="1"/>
  <c r="H76" i="29"/>
  <c r="D77" i="29"/>
  <c r="G77" i="29" s="1"/>
  <c r="F77" i="29" s="1"/>
  <c r="H77" i="29"/>
  <c r="D78" i="29"/>
  <c r="G78" i="29" s="1"/>
  <c r="F78" i="29" s="1"/>
  <c r="H78" i="29"/>
  <c r="D79" i="29"/>
  <c r="G79" i="29" s="1"/>
  <c r="F79" i="29" s="1"/>
  <c r="H79" i="29"/>
  <c r="D80" i="29"/>
  <c r="G80" i="29" s="1"/>
  <c r="F80" i="29" s="1"/>
  <c r="H80" i="29"/>
  <c r="D81" i="29"/>
  <c r="G81" i="29" s="1"/>
  <c r="F81" i="29" s="1"/>
  <c r="H81" i="29"/>
  <c r="D82" i="29"/>
  <c r="G82" i="29" s="1"/>
  <c r="F82" i="29" s="1"/>
  <c r="H82" i="29"/>
  <c r="D83" i="29"/>
  <c r="G83" i="29" s="1"/>
  <c r="F83" i="29" s="1"/>
  <c r="H83" i="29"/>
  <c r="D84" i="29"/>
  <c r="G84" i="29" s="1"/>
  <c r="F84" i="29" s="1"/>
  <c r="H84" i="29"/>
  <c r="D85" i="29"/>
  <c r="G85" i="29" s="1"/>
  <c r="F85" i="29" s="1"/>
  <c r="H85" i="29"/>
  <c r="D86" i="29"/>
  <c r="G86" i="29" s="1"/>
  <c r="F86" i="29" s="1"/>
  <c r="H86" i="29"/>
  <c r="J90" i="29"/>
  <c r="J91" i="29"/>
  <c r="H26" i="28"/>
  <c r="E12" i="28"/>
  <c r="H12" i="28" s="1"/>
  <c r="G12" i="28"/>
  <c r="D13" i="28"/>
  <c r="E13" i="28"/>
  <c r="G13" i="28"/>
  <c r="H13" i="28"/>
  <c r="H27" i="28"/>
  <c r="H28" i="28"/>
  <c r="H29" i="28"/>
  <c r="D36" i="28"/>
  <c r="G36" i="28" s="1"/>
  <c r="E35" i="28"/>
  <c r="H36" i="28"/>
  <c r="H37" i="28" s="1"/>
  <c r="H35" i="28" s="1"/>
  <c r="D29" i="21"/>
  <c r="G29" i="21"/>
  <c r="E29" i="21"/>
  <c r="D24" i="21"/>
  <c r="F24" i="21"/>
  <c r="E24" i="10"/>
  <c r="E29" i="10"/>
  <c r="D24" i="10"/>
  <c r="D29" i="10"/>
  <c r="G24" i="21"/>
  <c r="E24" i="21"/>
  <c r="H24" i="21"/>
  <c r="F29" i="21"/>
  <c r="H29" i="21"/>
  <c r="F24" i="10"/>
  <c r="F29" i="10"/>
  <c r="H24" i="10"/>
  <c r="G24" i="10"/>
  <c r="H29" i="10"/>
  <c r="G29" i="10"/>
  <c r="H13" i="21"/>
  <c r="H14" i="21"/>
  <c r="E21" i="21"/>
  <c r="N49" i="29"/>
  <c r="O49" i="29" s="1"/>
  <c r="F12" i="28"/>
  <c r="G7" i="34"/>
  <c r="D52" i="34" s="1"/>
  <c r="G52" i="34" s="1"/>
  <c r="F52" i="34" s="1"/>
  <c r="G7" i="38"/>
  <c r="D37" i="38" s="1"/>
  <c r="G7" i="30"/>
  <c r="D15" i="30" s="1"/>
  <c r="G15" i="30" s="1"/>
  <c r="F15" i="30" s="1"/>
  <c r="G7" i="35"/>
  <c r="D15" i="35" s="1"/>
  <c r="G15" i="35" s="1"/>
  <c r="F15" i="35" s="1"/>
  <c r="D16" i="21"/>
  <c r="G16" i="21" s="1"/>
  <c r="F16" i="21" s="1"/>
  <c r="D13" i="21"/>
  <c r="D14" i="10"/>
  <c r="G14" i="10" s="1"/>
  <c r="D13" i="10"/>
  <c r="G13" i="10" s="1"/>
  <c r="D17" i="10"/>
  <c r="G17" i="10" s="1"/>
  <c r="D20" i="10"/>
  <c r="G20" i="10" s="1"/>
  <c r="N61" i="29"/>
  <c r="O61" i="29" s="1"/>
  <c r="G7" i="32"/>
  <c r="D17" i="32" s="1"/>
  <c r="G17" i="32" s="1"/>
  <c r="F17" i="32" s="1"/>
  <c r="G13" i="21"/>
  <c r="F13" i="21" s="1"/>
  <c r="D14" i="21"/>
  <c r="G14" i="21" s="1"/>
  <c r="F14" i="21" s="1"/>
  <c r="D15" i="21"/>
  <c r="G15" i="21" s="1"/>
  <c r="F15" i="21" s="1"/>
  <c r="D18" i="21"/>
  <c r="G18" i="21" s="1"/>
  <c r="F18" i="21" s="1"/>
  <c r="D7" i="32"/>
  <c r="D7" i="30"/>
  <c r="D7" i="34"/>
  <c r="D23" i="37"/>
  <c r="D24" i="37" s="1"/>
  <c r="H23" i="37"/>
  <c r="H24" i="37" s="1"/>
  <c r="D37" i="37"/>
  <c r="D39" i="37"/>
  <c r="G39" i="37" s="1"/>
  <c r="F39" i="37" s="1"/>
  <c r="D40" i="37"/>
  <c r="G40" i="37" s="1"/>
  <c r="F40" i="37" s="1"/>
  <c r="D41" i="37"/>
  <c r="G41" i="37" s="1"/>
  <c r="F41" i="37" s="1"/>
  <c r="D48" i="37"/>
  <c r="G48" i="37" s="1"/>
  <c r="F48" i="37" s="1"/>
  <c r="D49" i="37"/>
  <c r="G49" i="37" s="1"/>
  <c r="D50" i="37"/>
  <c r="G50" i="37" s="1"/>
  <c r="F50" i="37" s="1"/>
  <c r="D51" i="37"/>
  <c r="G51" i="37" s="1"/>
  <c r="F51" i="37" s="1"/>
  <c r="G23" i="37" l="1"/>
  <c r="F23" i="37" s="1"/>
  <c r="F24" i="37" s="1"/>
  <c r="H40" i="29"/>
  <c r="H26" i="29" s="1"/>
  <c r="E30" i="21"/>
  <c r="F20" i="10"/>
  <c r="H42" i="30"/>
  <c r="H26" i="30" s="1"/>
  <c r="E29" i="38"/>
  <c r="E30" i="38" s="1"/>
  <c r="H53" i="35"/>
  <c r="H28" i="35" s="1"/>
  <c r="E29" i="30"/>
  <c r="E30" i="30" s="1"/>
  <c r="H29" i="43"/>
  <c r="H30" i="43" s="1"/>
  <c r="D21" i="29"/>
  <c r="H42" i="34"/>
  <c r="H26" i="34" s="1"/>
  <c r="H53" i="37"/>
  <c r="H28" i="37" s="1"/>
  <c r="E30" i="10"/>
  <c r="N59" i="29"/>
  <c r="O59" i="29" s="1"/>
  <c r="H42" i="32"/>
  <c r="H26" i="32" s="1"/>
  <c r="H53" i="34"/>
  <c r="H28" i="34" s="1"/>
  <c r="E29" i="35"/>
  <c r="E30" i="35" s="1"/>
  <c r="G40" i="29"/>
  <c r="G26" i="29" s="1"/>
  <c r="H53" i="30"/>
  <c r="H28" i="30" s="1"/>
  <c r="H21" i="32"/>
  <c r="M92" i="29"/>
  <c r="O58" i="29"/>
  <c r="H42" i="35"/>
  <c r="H26" i="35" s="1"/>
  <c r="H29" i="35" s="1"/>
  <c r="H24" i="28"/>
  <c r="H23" i="28" s="1"/>
  <c r="H41" i="28" s="1"/>
  <c r="D24" i="28"/>
  <c r="D23" i="28" s="1"/>
  <c r="H53" i="38"/>
  <c r="H28" i="38" s="1"/>
  <c r="H42" i="38"/>
  <c r="H26" i="38" s="1"/>
  <c r="H29" i="38" s="1"/>
  <c r="H21" i="37"/>
  <c r="H53" i="32"/>
  <c r="H28" i="32" s="1"/>
  <c r="O54" i="29"/>
  <c r="F26" i="28"/>
  <c r="E29" i="32"/>
  <c r="E30" i="32" s="1"/>
  <c r="F37" i="29"/>
  <c r="F40" i="29" s="1"/>
  <c r="F26" i="29" s="1"/>
  <c r="H21" i="29"/>
  <c r="H21" i="34"/>
  <c r="H21" i="35"/>
  <c r="D37" i="28"/>
  <c r="D35" i="28" s="1"/>
  <c r="D41" i="28" s="1"/>
  <c r="D40" i="29"/>
  <c r="D26" i="29" s="1"/>
  <c r="O47" i="29"/>
  <c r="H21" i="38"/>
  <c r="N65" i="29"/>
  <c r="O65" i="29" s="1"/>
  <c r="O56" i="29"/>
  <c r="H21" i="30"/>
  <c r="E29" i="37"/>
  <c r="E30" i="37" s="1"/>
  <c r="H21" i="10"/>
  <c r="H30" i="10" s="1"/>
  <c r="D30" i="43"/>
  <c r="H42" i="37"/>
  <c r="H26" i="37" s="1"/>
  <c r="H21" i="21"/>
  <c r="H30" i="21" s="1"/>
  <c r="G21" i="43"/>
  <c r="F13" i="43"/>
  <c r="F21" i="43" s="1"/>
  <c r="G53" i="43"/>
  <c r="G28" i="43" s="1"/>
  <c r="F48" i="43"/>
  <c r="F53" i="43" s="1"/>
  <c r="F28" i="43" s="1"/>
  <c r="G42" i="43"/>
  <c r="F37" i="43"/>
  <c r="G24" i="43"/>
  <c r="F23" i="43"/>
  <c r="F24" i="43" s="1"/>
  <c r="D42" i="37"/>
  <c r="D26" i="37" s="1"/>
  <c r="F23" i="29"/>
  <c r="F24" i="29" s="1"/>
  <c r="G24" i="29"/>
  <c r="G37" i="28"/>
  <c r="G35" i="28" s="1"/>
  <c r="E29" i="34"/>
  <c r="E30" i="34" s="1"/>
  <c r="H92" i="29"/>
  <c r="H28" i="29" s="1"/>
  <c r="H29" i="29" s="1"/>
  <c r="D16" i="34"/>
  <c r="G16" i="34" s="1"/>
  <c r="F16" i="34" s="1"/>
  <c r="D49" i="32"/>
  <c r="G49" i="32" s="1"/>
  <c r="F49" i="32" s="1"/>
  <c r="D23" i="35"/>
  <c r="D23" i="38"/>
  <c r="D13" i="35"/>
  <c r="D18" i="34"/>
  <c r="G18" i="34" s="1"/>
  <c r="F18" i="34" s="1"/>
  <c r="D38" i="32"/>
  <c r="G38" i="32" s="1"/>
  <c r="F38" i="32" s="1"/>
  <c r="D49" i="35"/>
  <c r="G49" i="35" s="1"/>
  <c r="F49" i="35" s="1"/>
  <c r="D48" i="38"/>
  <c r="G48" i="38" s="1"/>
  <c r="G53" i="38" s="1"/>
  <c r="G28" i="38" s="1"/>
  <c r="D37" i="32"/>
  <c r="D38" i="34"/>
  <c r="G38" i="34" s="1"/>
  <c r="F38" i="34" s="1"/>
  <c r="D51" i="35"/>
  <c r="G51" i="35" s="1"/>
  <c r="F51" i="35" s="1"/>
  <c r="N68" i="29"/>
  <c r="O68" i="29" s="1"/>
  <c r="D50" i="30"/>
  <c r="G50" i="30" s="1"/>
  <c r="F50" i="30" s="1"/>
  <c r="D39" i="32"/>
  <c r="G39" i="32" s="1"/>
  <c r="F39" i="32" s="1"/>
  <c r="D37" i="35"/>
  <c r="D37" i="30"/>
  <c r="D48" i="34"/>
  <c r="G48" i="34" s="1"/>
  <c r="F48" i="34" s="1"/>
  <c r="F53" i="34" s="1"/>
  <c r="F28" i="34" s="1"/>
  <c r="D69" i="29"/>
  <c r="D13" i="32"/>
  <c r="D16" i="35"/>
  <c r="G16" i="35" s="1"/>
  <c r="F16" i="35" s="1"/>
  <c r="G13" i="29"/>
  <c r="D40" i="30"/>
  <c r="G40" i="30" s="1"/>
  <c r="F40" i="30" s="1"/>
  <c r="D23" i="30"/>
  <c r="D51" i="34"/>
  <c r="G51" i="34" s="1"/>
  <c r="F51" i="34" s="1"/>
  <c r="F36" i="28"/>
  <c r="D41" i="34"/>
  <c r="G41" i="34" s="1"/>
  <c r="F41" i="34" s="1"/>
  <c r="F17" i="10"/>
  <c r="D17" i="34"/>
  <c r="G17" i="34" s="1"/>
  <c r="F17" i="34" s="1"/>
  <c r="D40" i="35"/>
  <c r="G40" i="35" s="1"/>
  <c r="F40" i="35" s="1"/>
  <c r="D49" i="30"/>
  <c r="G49" i="30" s="1"/>
  <c r="F49" i="30" s="1"/>
  <c r="D23" i="34"/>
  <c r="G23" i="34" s="1"/>
  <c r="F23" i="34" s="1"/>
  <c r="F24" i="34" s="1"/>
  <c r="D48" i="35"/>
  <c r="D14" i="38"/>
  <c r="G14" i="38" s="1"/>
  <c r="F14" i="38" s="1"/>
  <c r="D14" i="34"/>
  <c r="G14" i="34" s="1"/>
  <c r="F14" i="34" s="1"/>
  <c r="D50" i="34"/>
  <c r="G50" i="34" s="1"/>
  <c r="F50" i="34" s="1"/>
  <c r="F14" i="10"/>
  <c r="G24" i="37"/>
  <c r="D40" i="34"/>
  <c r="G40" i="34" s="1"/>
  <c r="F40" i="34" s="1"/>
  <c r="D15" i="34"/>
  <c r="G15" i="34" s="1"/>
  <c r="F15" i="34" s="1"/>
  <c r="D41" i="35"/>
  <c r="G41" i="35" s="1"/>
  <c r="F41" i="35" s="1"/>
  <c r="E41" i="28"/>
  <c r="D52" i="38"/>
  <c r="G52" i="38" s="1"/>
  <c r="F52" i="38" s="1"/>
  <c r="D52" i="35"/>
  <c r="G52" i="35" s="1"/>
  <c r="F52" i="35" s="1"/>
  <c r="D24" i="29"/>
  <c r="G27" i="28"/>
  <c r="F27" i="28" s="1"/>
  <c r="D49" i="34"/>
  <c r="G49" i="34" s="1"/>
  <c r="F49" i="34" s="1"/>
  <c r="D40" i="38"/>
  <c r="G40" i="38" s="1"/>
  <c r="F40" i="38" s="1"/>
  <c r="D39" i="35"/>
  <c r="G39" i="35" s="1"/>
  <c r="F39" i="35" s="1"/>
  <c r="D38" i="30"/>
  <c r="G38" i="30" s="1"/>
  <c r="F38" i="30" s="1"/>
  <c r="D50" i="38"/>
  <c r="G50" i="38" s="1"/>
  <c r="F50" i="38" s="1"/>
  <c r="D50" i="35"/>
  <c r="G50" i="35" s="1"/>
  <c r="F50" i="35" s="1"/>
  <c r="N46" i="29"/>
  <c r="O46" i="29" s="1"/>
  <c r="G37" i="37"/>
  <c r="D13" i="34"/>
  <c r="D15" i="32"/>
  <c r="G15" i="32" s="1"/>
  <c r="F15" i="32" s="1"/>
  <c r="D38" i="35"/>
  <c r="G38" i="35" s="1"/>
  <c r="F38" i="35" s="1"/>
  <c r="D13" i="38"/>
  <c r="E92" i="29"/>
  <c r="E28" i="29" s="1"/>
  <c r="E29" i="29" s="1"/>
  <c r="E30" i="29" s="1"/>
  <c r="D37" i="34"/>
  <c r="D52" i="32"/>
  <c r="G52" i="32" s="1"/>
  <c r="F52" i="32" s="1"/>
  <c r="D39" i="34"/>
  <c r="G39" i="34" s="1"/>
  <c r="F39" i="34" s="1"/>
  <c r="D18" i="35"/>
  <c r="G18" i="35" s="1"/>
  <c r="F18" i="35" s="1"/>
  <c r="D17" i="30"/>
  <c r="G17" i="30" s="1"/>
  <c r="F17" i="30" s="1"/>
  <c r="D41" i="38"/>
  <c r="G41" i="38" s="1"/>
  <c r="F41" i="38" s="1"/>
  <c r="D23" i="32"/>
  <c r="D14" i="35"/>
  <c r="G14" i="35" s="1"/>
  <c r="F14" i="35" s="1"/>
  <c r="D14" i="30"/>
  <c r="G14" i="30" s="1"/>
  <c r="F14" i="30" s="1"/>
  <c r="D18" i="38"/>
  <c r="G18" i="38" s="1"/>
  <c r="F18" i="38" s="1"/>
  <c r="F49" i="37"/>
  <c r="D42" i="38"/>
  <c r="D26" i="38" s="1"/>
  <c r="D29" i="38" s="1"/>
  <c r="G37" i="38"/>
  <c r="F16" i="10"/>
  <c r="G16" i="10"/>
  <c r="D17" i="21"/>
  <c r="D19" i="21"/>
  <c r="G19" i="21" s="1"/>
  <c r="F19" i="21" s="1"/>
  <c r="D48" i="32"/>
  <c r="D40" i="32"/>
  <c r="G40" i="32" s="1"/>
  <c r="F40" i="32" s="1"/>
  <c r="D16" i="32"/>
  <c r="G16" i="32" s="1"/>
  <c r="F16" i="32" s="1"/>
  <c r="D51" i="32"/>
  <c r="G51" i="32" s="1"/>
  <c r="F51" i="32" s="1"/>
  <c r="D41" i="32"/>
  <c r="G41" i="32" s="1"/>
  <c r="F41" i="32" s="1"/>
  <c r="D50" i="32"/>
  <c r="G50" i="32" s="1"/>
  <c r="F50" i="32" s="1"/>
  <c r="D18" i="32"/>
  <c r="G18" i="32" s="1"/>
  <c r="F18" i="32" s="1"/>
  <c r="D14" i="32"/>
  <c r="G14" i="32" s="1"/>
  <c r="F14" i="32" s="1"/>
  <c r="F13" i="10"/>
  <c r="D15" i="38"/>
  <c r="G15" i="38" s="1"/>
  <c r="F15" i="38" s="1"/>
  <c r="D19" i="10"/>
  <c r="D18" i="10"/>
  <c r="D15" i="10"/>
  <c r="D20" i="21"/>
  <c r="G20" i="21" s="1"/>
  <c r="F20" i="21" s="1"/>
  <c r="D51" i="30"/>
  <c r="G51" i="30" s="1"/>
  <c r="F51" i="30" s="1"/>
  <c r="D52" i="30"/>
  <c r="G52" i="30" s="1"/>
  <c r="F52" i="30" s="1"/>
  <c r="D41" i="30"/>
  <c r="G41" i="30" s="1"/>
  <c r="F41" i="30" s="1"/>
  <c r="D18" i="30"/>
  <c r="G18" i="30" s="1"/>
  <c r="F18" i="30" s="1"/>
  <c r="D48" i="30"/>
  <c r="D13" i="30"/>
  <c r="D39" i="30"/>
  <c r="G39" i="30" s="1"/>
  <c r="F39" i="30" s="1"/>
  <c r="D24" i="34"/>
  <c r="D16" i="30"/>
  <c r="G16" i="30" s="1"/>
  <c r="F16" i="30" s="1"/>
  <c r="D49" i="38"/>
  <c r="G49" i="38" s="1"/>
  <c r="F49" i="38" s="1"/>
  <c r="D51" i="38"/>
  <c r="G51" i="38" s="1"/>
  <c r="F51" i="38" s="1"/>
  <c r="D17" i="38"/>
  <c r="G17" i="38" s="1"/>
  <c r="F17" i="38" s="1"/>
  <c r="D38" i="38"/>
  <c r="G38" i="38" s="1"/>
  <c r="F38" i="38" s="1"/>
  <c r="D16" i="38"/>
  <c r="G16" i="38" s="1"/>
  <c r="F16" i="38" s="1"/>
  <c r="D39" i="38"/>
  <c r="G39" i="38" s="1"/>
  <c r="F39" i="38" s="1"/>
  <c r="D52" i="37"/>
  <c r="D17" i="35"/>
  <c r="G17" i="35" s="1"/>
  <c r="F17" i="35" s="1"/>
  <c r="G24" i="34"/>
  <c r="D13" i="37"/>
  <c r="D14" i="37"/>
  <c r="G14" i="37" s="1"/>
  <c r="F14" i="37" s="1"/>
  <c r="D15" i="37"/>
  <c r="G15" i="37" s="1"/>
  <c r="F15" i="37" s="1"/>
  <c r="D16" i="37"/>
  <c r="G16" i="37" s="1"/>
  <c r="F16" i="37" s="1"/>
  <c r="D17" i="37"/>
  <c r="G17" i="37" s="1"/>
  <c r="F17" i="37" s="1"/>
  <c r="D18" i="37"/>
  <c r="G18" i="37" s="1"/>
  <c r="F18" i="37" s="1"/>
  <c r="H30" i="35" l="1"/>
  <c r="H29" i="30"/>
  <c r="F48" i="38"/>
  <c r="F53" i="38" s="1"/>
  <c r="F28" i="38" s="1"/>
  <c r="D53" i="38"/>
  <c r="D28" i="38" s="1"/>
  <c r="H29" i="34"/>
  <c r="H30" i="34" s="1"/>
  <c r="H30" i="29"/>
  <c r="G24" i="28"/>
  <c r="G23" i="28" s="1"/>
  <c r="G41" i="28" s="1"/>
  <c r="F24" i="28"/>
  <c r="F23" i="28" s="1"/>
  <c r="H30" i="30"/>
  <c r="H30" i="38"/>
  <c r="H29" i="32"/>
  <c r="H30" i="32" s="1"/>
  <c r="D53" i="34"/>
  <c r="D28" i="34" s="1"/>
  <c r="H29" i="37"/>
  <c r="H30" i="37" s="1"/>
  <c r="O92" i="29"/>
  <c r="D21" i="10"/>
  <c r="D30" i="10" s="1"/>
  <c r="G26" i="43"/>
  <c r="G29" i="43" s="1"/>
  <c r="G30" i="43" s="1"/>
  <c r="F42" i="43"/>
  <c r="G23" i="32"/>
  <c r="D24" i="32"/>
  <c r="G37" i="30"/>
  <c r="D42" i="30"/>
  <c r="D26" i="30" s="1"/>
  <c r="D29" i="30" s="1"/>
  <c r="G53" i="34"/>
  <c r="G28" i="34" s="1"/>
  <c r="D42" i="35"/>
  <c r="D26" i="35" s="1"/>
  <c r="D29" i="35" s="1"/>
  <c r="G37" i="35"/>
  <c r="G13" i="38"/>
  <c r="D21" i="38"/>
  <c r="F37" i="28"/>
  <c r="F35" i="28" s="1"/>
  <c r="D21" i="35"/>
  <c r="G13" i="35"/>
  <c r="G69" i="29"/>
  <c r="D92" i="29"/>
  <c r="D28" i="29" s="1"/>
  <c r="D29" i="29" s="1"/>
  <c r="D30" i="29" s="1"/>
  <c r="G42" i="37"/>
  <c r="G26" i="37" s="1"/>
  <c r="D24" i="38"/>
  <c r="G23" i="38"/>
  <c r="D24" i="30"/>
  <c r="G23" i="30"/>
  <c r="D24" i="35"/>
  <c r="G23" i="35"/>
  <c r="G13" i="34"/>
  <c r="D21" i="34"/>
  <c r="G48" i="35"/>
  <c r="D53" i="35"/>
  <c r="D28" i="35" s="1"/>
  <c r="G21" i="29"/>
  <c r="F13" i="29"/>
  <c r="F21" i="29" s="1"/>
  <c r="G37" i="32"/>
  <c r="D42" i="32"/>
  <c r="D26" i="32" s="1"/>
  <c r="D29" i="32" s="1"/>
  <c r="F37" i="37"/>
  <c r="D42" i="34"/>
  <c r="D26" i="34" s="1"/>
  <c r="D29" i="34" s="1"/>
  <c r="G37" i="34"/>
  <c r="N92" i="29"/>
  <c r="G13" i="32"/>
  <c r="D21" i="32"/>
  <c r="G17" i="21"/>
  <c r="D21" i="21"/>
  <c r="D30" i="21" s="1"/>
  <c r="G52" i="37"/>
  <c r="D53" i="37"/>
  <c r="D28" i="37" s="1"/>
  <c r="D29" i="37" s="1"/>
  <c r="G13" i="30"/>
  <c r="D21" i="30"/>
  <c r="G15" i="10"/>
  <c r="F15" i="10"/>
  <c r="G19" i="10"/>
  <c r="F19" i="10"/>
  <c r="G48" i="32"/>
  <c r="D53" i="32"/>
  <c r="D28" i="32" s="1"/>
  <c r="D53" i="30"/>
  <c r="D28" i="30" s="1"/>
  <c r="G48" i="30"/>
  <c r="F18" i="10"/>
  <c r="G18" i="10"/>
  <c r="F37" i="38"/>
  <c r="F42" i="38" s="1"/>
  <c r="F26" i="38" s="1"/>
  <c r="F29" i="38" s="1"/>
  <c r="G42" i="38"/>
  <c r="G26" i="38" s="1"/>
  <c r="G29" i="38" s="1"/>
  <c r="D21" i="37"/>
  <c r="G13" i="37"/>
  <c r="D30" i="32" l="1"/>
  <c r="F41" i="28"/>
  <c r="D30" i="34"/>
  <c r="F26" i="43"/>
  <c r="F29" i="43" s="1"/>
  <c r="F30" i="43" s="1"/>
  <c r="G53" i="35"/>
  <c r="G28" i="35" s="1"/>
  <c r="F48" i="35"/>
  <c r="F53" i="35" s="1"/>
  <c r="F28" i="35" s="1"/>
  <c r="F69" i="29"/>
  <c r="F92" i="29" s="1"/>
  <c r="F28" i="29" s="1"/>
  <c r="F29" i="29" s="1"/>
  <c r="F30" i="29" s="1"/>
  <c r="G92" i="29"/>
  <c r="G28" i="29" s="1"/>
  <c r="G29" i="29" s="1"/>
  <c r="G30" i="29" s="1"/>
  <c r="F21" i="10"/>
  <c r="F30" i="10" s="1"/>
  <c r="F37" i="34"/>
  <c r="F42" i="34" s="1"/>
  <c r="F26" i="34" s="1"/>
  <c r="F29" i="34" s="1"/>
  <c r="G42" i="34"/>
  <c r="G26" i="34" s="1"/>
  <c r="G29" i="34" s="1"/>
  <c r="D30" i="30"/>
  <c r="F23" i="35"/>
  <c r="F24" i="35" s="1"/>
  <c r="G24" i="35"/>
  <c r="F13" i="32"/>
  <c r="F21" i="32" s="1"/>
  <c r="G21" i="32"/>
  <c r="G21" i="34"/>
  <c r="F13" i="34"/>
  <c r="F21" i="34" s="1"/>
  <c r="F13" i="35"/>
  <c r="F21" i="35" s="1"/>
  <c r="G21" i="35"/>
  <c r="F37" i="35"/>
  <c r="F42" i="35" s="1"/>
  <c r="F26" i="35" s="1"/>
  <c r="F29" i="35" s="1"/>
  <c r="G42" i="35"/>
  <c r="G26" i="35" s="1"/>
  <c r="G29" i="35" s="1"/>
  <c r="F37" i="32"/>
  <c r="F42" i="32" s="1"/>
  <c r="F26" i="32" s="1"/>
  <c r="F29" i="32" s="1"/>
  <c r="G42" i="32"/>
  <c r="G26" i="32" s="1"/>
  <c r="G29" i="32" s="1"/>
  <c r="G24" i="30"/>
  <c r="F23" i="30"/>
  <c r="F24" i="30" s="1"/>
  <c r="D30" i="35"/>
  <c r="G42" i="30"/>
  <c r="G26" i="30" s="1"/>
  <c r="G29" i="30" s="1"/>
  <c r="F37" i="30"/>
  <c r="F42" i="30" s="1"/>
  <c r="F26" i="30" s="1"/>
  <c r="F29" i="30" s="1"/>
  <c r="F23" i="38"/>
  <c r="F24" i="38" s="1"/>
  <c r="G24" i="38"/>
  <c r="F23" i="32"/>
  <c r="F24" i="32" s="1"/>
  <c r="G24" i="32"/>
  <c r="D30" i="38"/>
  <c r="F13" i="38"/>
  <c r="F21" i="38" s="1"/>
  <c r="G21" i="38"/>
  <c r="F17" i="21"/>
  <c r="F21" i="21" s="1"/>
  <c r="F30" i="21" s="1"/>
  <c r="G21" i="21"/>
  <c r="G30" i="21" s="1"/>
  <c r="G21" i="10"/>
  <c r="G30" i="10" s="1"/>
  <c r="F52" i="37"/>
  <c r="F53" i="37" s="1"/>
  <c r="F28" i="37" s="1"/>
  <c r="G53" i="37"/>
  <c r="G28" i="37" s="1"/>
  <c r="G29" i="37" s="1"/>
  <c r="F42" i="37"/>
  <c r="F48" i="32"/>
  <c r="F53" i="32" s="1"/>
  <c r="F28" i="32" s="1"/>
  <c r="G53" i="32"/>
  <c r="G28" i="32" s="1"/>
  <c r="G21" i="30"/>
  <c r="F13" i="30"/>
  <c r="F21" i="30" s="1"/>
  <c r="F48" i="30"/>
  <c r="F53" i="30" s="1"/>
  <c r="F28" i="30" s="1"/>
  <c r="G53" i="30"/>
  <c r="G28" i="30" s="1"/>
  <c r="D30" i="37"/>
  <c r="G21" i="37"/>
  <c r="F13" i="37"/>
  <c r="F21" i="37" s="1"/>
  <c r="F30" i="34" l="1"/>
  <c r="G30" i="38"/>
  <c r="F30" i="38"/>
  <c r="F30" i="35"/>
  <c r="G30" i="30"/>
  <c r="G30" i="35"/>
  <c r="G30" i="32"/>
  <c r="F30" i="32"/>
  <c r="F30" i="30"/>
  <c r="G30" i="34"/>
  <c r="F26" i="37"/>
  <c r="F29" i="37" s="1"/>
  <c r="F30" i="37" s="1"/>
  <c r="G30" i="37"/>
  <c r="D20" i="44"/>
  <c r="E20" i="44" s="1"/>
  <c r="C19" i="44"/>
  <c r="D19" i="44" s="1"/>
  <c r="D37" i="44" l="1"/>
  <c r="D29" i="44"/>
  <c r="D36" i="44" s="1"/>
  <c r="E19" i="44"/>
  <c r="C37" i="44"/>
  <c r="C29" i="44"/>
  <c r="C36" i="44" s="1"/>
  <c r="E37" i="44" l="1"/>
  <c r="E29" i="44"/>
  <c r="E36" i="44" s="1"/>
</calcChain>
</file>

<file path=xl/sharedStrings.xml><?xml version="1.0" encoding="utf-8"?>
<sst xmlns="http://schemas.openxmlformats.org/spreadsheetml/2006/main" count="995" uniqueCount="275">
  <si>
    <t>1 EURO =</t>
  </si>
  <si>
    <t>LEI</t>
  </si>
  <si>
    <t>Nr. crt.</t>
  </si>
  <si>
    <t>Denumirea capitolelor şi subcapitolelor de cheltuieli</t>
  </si>
  <si>
    <t>Valoare(fără TVA)</t>
  </si>
  <si>
    <t>TVA</t>
  </si>
  <si>
    <t>Valoare(inclusiv TVA)</t>
  </si>
  <si>
    <t>Mii lei</t>
  </si>
  <si>
    <t>Mii euro</t>
  </si>
  <si>
    <t>I.</t>
  </si>
  <si>
    <t>LUCRĂRI DE CONSTRUCŢII</t>
  </si>
  <si>
    <t>Terasamente</t>
  </si>
  <si>
    <t>Construcţii: rezistenţă (fundaţii, structură de rezistentă) şi arhitectură (închideri exterioare, compartimentări, finisaje)</t>
  </si>
  <si>
    <t>Izolatii</t>
  </si>
  <si>
    <t>Instalaţii electrice</t>
  </si>
  <si>
    <t>Instalaţii sanitare</t>
  </si>
  <si>
    <t>Instalaţii de încălzire, ventilare, climatizare, PSI, radio-tv, intranet</t>
  </si>
  <si>
    <t>Instalaţii de alimentare cu gaze naturale</t>
  </si>
  <si>
    <t>instalaţii de telecomunicaţii</t>
  </si>
  <si>
    <t>TOTAL I</t>
  </si>
  <si>
    <t>II.</t>
  </si>
  <si>
    <t>MONTAJ</t>
  </si>
  <si>
    <t>Montaj utilaje şi echipamente tehnologice</t>
  </si>
  <si>
    <t>TOTAL II</t>
  </si>
  <si>
    <t>III.</t>
  </si>
  <si>
    <t>PROCURARE</t>
  </si>
  <si>
    <t>Utilaje şi echipamente tehnologice</t>
  </si>
  <si>
    <t>Utilaje şi echipamente de transport</t>
  </si>
  <si>
    <t>Dotări</t>
  </si>
  <si>
    <t>TOTAL III</t>
  </si>
  <si>
    <t>TOTAL ( TOTAL I + TOTALII + TOTAL III)</t>
  </si>
  <si>
    <t xml:space="preserve">mii lei/mii euro la cursul lei/euro din data de </t>
  </si>
  <si>
    <t>DEVIZUL FINANCIAR</t>
  </si>
  <si>
    <t>CAP.3 Cheltuieli pentru proiectare si asistenta tehnica</t>
  </si>
  <si>
    <t>I</t>
  </si>
  <si>
    <t>Cheltuieli pentru studii de teren (geotehnice, geologice, hidrologice, hidrogeotehnice, fotogrammetrice, topografice si de stabilitate a terenului pe care se amplaseaza obiectivul de investitie)</t>
  </si>
  <si>
    <t>II</t>
  </si>
  <si>
    <t>Cheltuieli pentru obtinere de avize, acorduri si autorizatii - total, din care:</t>
  </si>
  <si>
    <t>obtinerea/prelungirea valabilitatii ceritificatului de urbanism</t>
  </si>
  <si>
    <t>obtinerea/prelungirea valabilitatii autorizatiei de construire/desfiintare, obtinere autorizatii de scoatere din circuitul agricol</t>
  </si>
  <si>
    <t>obtinerea avizelor si acordurilor pentru racorduri si bransamente la retelele publice de apa, canalizare, gaze, termoficare, energie electrica, telefonie, etc.</t>
  </si>
  <si>
    <t>obtinere aviz sanitar, sanitar-veterinar si fitosanitar</t>
  </si>
  <si>
    <t>obtinerea certificatului de nomenclatura stradala si adresa</t>
  </si>
  <si>
    <t>întocmirea documentaţiei, obţinerea numărului Cadastral provizoriu  si inregistrarea terenului in Cartea Funciara</t>
  </si>
  <si>
    <t>obtinerea avizului PSI</t>
  </si>
  <si>
    <t xml:space="preserve"> obtinerea acordului de mediu</t>
  </si>
  <si>
    <t>alte avize, acorduri si autorizatii solicitate prin lege</t>
  </si>
  <si>
    <t>III</t>
  </si>
  <si>
    <t>Proiectare si inginerie - total, din care:</t>
  </si>
  <si>
    <t>Cheltuieli pentru elaborarea tuturor fazelor de proiectare - total, din care:</t>
  </si>
  <si>
    <t>a. studiu de prefezabilitate</t>
  </si>
  <si>
    <t>b. studiu de fezabilitate</t>
  </si>
  <si>
    <t>c. proiect tehnic</t>
  </si>
  <si>
    <t>d. detalii de executie</t>
  </si>
  <si>
    <t>e. verificarea tehnica a proiectarii</t>
  </si>
  <si>
    <t xml:space="preserve">f. eleborarea certificatului de performanta energetica a cladirii </t>
  </si>
  <si>
    <t xml:space="preserve"> Documentatii necesare pentru obtinerea acordurilor, avizelor si autorizatiilor aferente obiectivului de investitii</t>
  </si>
  <si>
    <t xml:space="preserve"> Cheltuielile pentru expertiza tehnica efectuata pentru constructii incepute si neterminate sau care urmeaza a fi modificate prin proiect (modernizari, consolidari, etc.)</t>
  </si>
  <si>
    <t>Cheltuielile pentru efectuarea auditului energetic</t>
  </si>
  <si>
    <t>IV</t>
  </si>
  <si>
    <t>Organizarea procedurilor de achizitie</t>
  </si>
  <si>
    <t>V</t>
  </si>
  <si>
    <t>Cheltuieli pentru consultanta - total, din care:</t>
  </si>
  <si>
    <t>plata serviciilor de consultanta la elaborarea memoriului justificativ, studiilor de piata, de evaluare, la intocmirea cererii de finantare</t>
  </si>
  <si>
    <t>plata serviciilor de consultanta in domeniul managementului investitiei sau administrarea contractului de executie</t>
  </si>
  <si>
    <t>VI</t>
  </si>
  <si>
    <t>Cheltuieli pentru asistenta tehnica - total, din care:</t>
  </si>
  <si>
    <t>asistenta tehnica din partea proiectantului în cazul când aceasta nu intră în tarifarea proiectării</t>
  </si>
  <si>
    <t>plata diriginţilor de şantier desemnaţi de autoritatea contractantă, autorizaţi conform prevederilor legale pentru verificarea execuţiei lucrărilor de construcţii şi instalaţii</t>
  </si>
  <si>
    <t>TOTAL DEVIZ FINANCIAR (I+II+III+IV+V+VI)</t>
  </si>
  <si>
    <t>5.1</t>
  </si>
  <si>
    <t>1.1</t>
  </si>
  <si>
    <t>1.2</t>
  </si>
  <si>
    <t>1.3</t>
  </si>
  <si>
    <t>3.1</t>
  </si>
  <si>
    <t>3.2</t>
  </si>
  <si>
    <t>3.3</t>
  </si>
  <si>
    <t>3.5</t>
  </si>
  <si>
    <t>4.1</t>
  </si>
  <si>
    <t>Construcţii şi instalaţii</t>
  </si>
  <si>
    <t>4.2</t>
  </si>
  <si>
    <t>4.3</t>
  </si>
  <si>
    <t>4.4</t>
  </si>
  <si>
    <t>4.5</t>
  </si>
  <si>
    <t>4.6</t>
  </si>
  <si>
    <t>Active necorporale</t>
  </si>
  <si>
    <t>Organizare de şantier</t>
  </si>
  <si>
    <t>TOTAL GENERAL</t>
  </si>
  <si>
    <t xml:space="preserve">mii lei/mii euro la cursul BCE lei/euro din data de </t>
  </si>
  <si>
    <t>EXPLICATII DEVIZ</t>
  </si>
  <si>
    <t>1.4</t>
  </si>
  <si>
    <t>1.5</t>
  </si>
  <si>
    <t>1.6</t>
  </si>
  <si>
    <t>1.7</t>
  </si>
  <si>
    <t>1.8</t>
  </si>
  <si>
    <t>2.1</t>
  </si>
  <si>
    <t>1</t>
  </si>
  <si>
    <t>2</t>
  </si>
  <si>
    <t>TOTAL</t>
  </si>
  <si>
    <t>Instalaţii de telecomunicaţii</t>
  </si>
  <si>
    <r>
      <t xml:space="preserve">Conform </t>
    </r>
    <r>
      <rPr>
        <b/>
        <sz val="9"/>
        <rFont val="Arial"/>
        <family val="2"/>
      </rPr>
      <t>((HG 28/09.01.2008).</t>
    </r>
  </si>
  <si>
    <t>3</t>
  </si>
  <si>
    <t>4</t>
  </si>
  <si>
    <t>5</t>
  </si>
  <si>
    <t>6</t>
  </si>
  <si>
    <t>7</t>
  </si>
  <si>
    <t>M313</t>
  </si>
  <si>
    <t>02.05.2012</t>
  </si>
  <si>
    <t>IMPREJMUIRE - CAP. 4.1</t>
  </si>
  <si>
    <t>Vas de expansiune</t>
  </si>
  <si>
    <t>Dotari</t>
  </si>
  <si>
    <t>CAMERE/BAI</t>
  </si>
  <si>
    <t>Pat dublu</t>
  </si>
  <si>
    <t>Saltea</t>
  </si>
  <si>
    <t>Patura</t>
  </si>
  <si>
    <t>Perne</t>
  </si>
  <si>
    <t>Cuvertura de pat</t>
  </si>
  <si>
    <t>Dulap sifonier</t>
  </si>
  <si>
    <t>Frigider</t>
  </si>
  <si>
    <t>Mobilier bucatarie</t>
  </si>
  <si>
    <t>Masa -spatiu loc de servit masa</t>
  </si>
  <si>
    <t>Scaune-spatiu de servit masa</t>
  </si>
  <si>
    <t>8</t>
  </si>
  <si>
    <t>9</t>
  </si>
  <si>
    <t>10</t>
  </si>
  <si>
    <t>11</t>
  </si>
  <si>
    <t>24</t>
  </si>
  <si>
    <t>25</t>
  </si>
  <si>
    <t>26</t>
  </si>
  <si>
    <t>Cearceaf pt. pat si cearceaf pt. patura</t>
  </si>
  <si>
    <t>Televizor in camera</t>
  </si>
  <si>
    <t>Masa de calcat</t>
  </si>
  <si>
    <t>Fier de calcat</t>
  </si>
  <si>
    <t>Masina automata de spalat rufe</t>
  </si>
  <si>
    <t>Aparat DVD-salon de primire</t>
  </si>
  <si>
    <t>Computer-receptie</t>
  </si>
  <si>
    <t>Mobilier receptie</t>
  </si>
  <si>
    <t>Robot mixer</t>
  </si>
  <si>
    <t>Cafetiera/Aparat expresso</t>
  </si>
  <si>
    <t>Cuptor cu microunde</t>
  </si>
  <si>
    <t>Hota</t>
  </si>
  <si>
    <t>Toaster (Prajitor paine)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</si>
  <si>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</si>
  <si>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</si>
  <si>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</si>
  <si>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</si>
  <si>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</si>
  <si>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</si>
  <si>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</si>
  <si>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</si>
  <si>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</si>
  <si>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</si>
  <si>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</si>
  <si>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</si>
  <si>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</si>
  <si>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Aspirator</t>
  </si>
  <si>
    <t>41</t>
  </si>
  <si>
    <t>OBIECTE TRADITIONALE</t>
  </si>
  <si>
    <t>Fete de masa traditionale</t>
  </si>
  <si>
    <t>Aparat CD/combina muzicala</t>
  </si>
  <si>
    <t>Ciuciu Petre-Eusebiu</t>
  </si>
  <si>
    <t>Scaune bar</t>
  </si>
  <si>
    <t>Masa</t>
  </si>
  <si>
    <t>Scaun</t>
  </si>
  <si>
    <r>
      <t xml:space="preserve">Conform </t>
    </r>
    <r>
      <rPr>
        <b/>
        <sz val="9"/>
        <color indexed="8"/>
        <rFont val="Arial"/>
        <family val="2"/>
      </rPr>
      <t>((HG 28/09.01.2008).</t>
    </r>
  </si>
  <si>
    <t>Plita</t>
  </si>
  <si>
    <t>Nr.buc</t>
  </si>
  <si>
    <t>Val buc</t>
  </si>
  <si>
    <t>Carpeta traditionala</t>
  </si>
  <si>
    <t xml:space="preserve">Set ceramica servire masa </t>
  </si>
  <si>
    <t>Set ceramica  masa -bautura</t>
  </si>
  <si>
    <t>NEELIGIBIL</t>
  </si>
  <si>
    <t>ELIGIBIL</t>
  </si>
  <si>
    <t xml:space="preserve">Cazan biomasa </t>
  </si>
  <si>
    <t>Boiler bivalent</t>
  </si>
  <si>
    <t>DEVIZUL OBIECTULUI NR. 9</t>
  </si>
  <si>
    <t>DEVIZUL OBIECTULUI GRAJD 2</t>
  </si>
  <si>
    <t>DEVIZUL OBIECTULUI FANAR</t>
  </si>
  <si>
    <t>DEVIZUL OBIECTULUI LAGUNA DEJECTII LICHIDE</t>
  </si>
  <si>
    <t>DEVIZUL OBIECTULUI PLATFORMA DEJECTII SOLIDE</t>
  </si>
  <si>
    <t>DEVIZUL OBIECTULUI COPERTINA UTILAJE AGRICOLE</t>
  </si>
  <si>
    <t>DRUMURI SI PLTFORME</t>
  </si>
  <si>
    <t>Echipament dezumidificare</t>
  </si>
  <si>
    <t>Instalaţii de recoltare spirulina</t>
  </si>
  <si>
    <t>Grup de pompare pentru recoltare spirulina</t>
  </si>
  <si>
    <t>DEVIZUL OBIECTULUI NR.7</t>
  </si>
  <si>
    <t>DEVIZUL OBIECTULUI NR.8</t>
  </si>
  <si>
    <t>DEVIZUL OBIECTULUI NR.9</t>
  </si>
  <si>
    <t>DEVIZUL OBIECTULUI NR.10</t>
  </si>
  <si>
    <t>DEVIZUL OBIECTULUI NR.11</t>
  </si>
  <si>
    <t>RETELE EXTERIOARE</t>
  </si>
  <si>
    <t>justificare pret sau oferta</t>
  </si>
  <si>
    <t>SC VERTICAL STUDIO SRL</t>
  </si>
  <si>
    <t>Intocmit,</t>
  </si>
  <si>
    <t>Arh. Mihalceanu Madalina</t>
  </si>
  <si>
    <t>5283,14 mp platforme x 20,54 E/mp = 108.520</t>
  </si>
  <si>
    <t>decopertare strat vegetal 5283,14 mp x 0,74 = 3900</t>
  </si>
  <si>
    <t>SC POLIART SRL</t>
  </si>
  <si>
    <t>Arh. Tivadar-Ianceu Daniel</t>
  </si>
  <si>
    <t>Arhitectura</t>
  </si>
  <si>
    <t>X</t>
  </si>
  <si>
    <r>
      <t xml:space="preserve">Conform </t>
    </r>
    <r>
      <rPr>
        <b/>
        <sz val="9"/>
        <rFont val="Arial"/>
        <family val="2"/>
      </rPr>
      <t>HG 907/2016</t>
    </r>
  </si>
  <si>
    <t>Proiectare</t>
  </si>
  <si>
    <t>3.8</t>
  </si>
  <si>
    <t>Asistenţă tehnică</t>
  </si>
  <si>
    <t>Montaj utilaje, echipamente tehnologice si functionale</t>
  </si>
  <si>
    <t>Utilaje, echipamente tehnologice şi funcţionale care necesita montaj</t>
  </si>
  <si>
    <t>Utilaje, echipamente tehnologice si functionale care nu necesita montaj si echipamente de transport</t>
  </si>
  <si>
    <t>Utilaje, echipamente tehnologice si functionale care necesita montaj</t>
  </si>
  <si>
    <t>CAPITOLUL 4 - Cheltuieli pentru investitia de baza</t>
  </si>
  <si>
    <t>Constructii si instalatii</t>
  </si>
  <si>
    <t>4.1.1</t>
  </si>
  <si>
    <t>Terasamente, sistematizare pe verticala si amenajari exterioare</t>
  </si>
  <si>
    <t>4.1.2</t>
  </si>
  <si>
    <t>Structura de rezistenta</t>
  </si>
  <si>
    <t>Instalatii electrice</t>
  </si>
  <si>
    <t>Instalatii sanitare</t>
  </si>
  <si>
    <t>4.1.3</t>
  </si>
  <si>
    <t>4.1.4</t>
  </si>
  <si>
    <t>4.1.5</t>
  </si>
  <si>
    <t>Instalatii de incalzire, ventilare, climatizare</t>
  </si>
  <si>
    <t>4.1.6</t>
  </si>
  <si>
    <t>Instalatii de alimentare cu gaze naturale</t>
  </si>
  <si>
    <t>Instalatii de telecomunicatii</t>
  </si>
  <si>
    <t>4.1.7</t>
  </si>
  <si>
    <t>4.1.8</t>
  </si>
  <si>
    <t>TOTAL I - subcap. 4.1</t>
  </si>
  <si>
    <t>TOTAL II - subcap. 4.2</t>
  </si>
  <si>
    <t>TOTAL III - subcap. 4.3+4.4+4.5+4.6</t>
  </si>
  <si>
    <t>XXX</t>
  </si>
  <si>
    <t>5.1.1</t>
  </si>
  <si>
    <t>Lucrări de construcţii si instalatii aferente organizarii de santier</t>
  </si>
  <si>
    <t>5.1.2</t>
  </si>
  <si>
    <t>3.5.4</t>
  </si>
  <si>
    <t>3.5.6</t>
  </si>
  <si>
    <t>Proiect tehnic si detalii de executie</t>
  </si>
  <si>
    <t>3.8.1</t>
  </si>
  <si>
    <t>Asistenta tehnica din partea proiectantului</t>
  </si>
  <si>
    <t>lei</t>
  </si>
  <si>
    <t>Beneficiar</t>
  </si>
  <si>
    <t>Din care C+M (1.2+1.3+1.4+2+4.1+4.2+5.1.1)</t>
  </si>
  <si>
    <t>Documentatiile tehnice necesare in vederea obtinerii avizelor, acordurilor, autorizatiilor</t>
  </si>
  <si>
    <t>Cheltuieli conexe organizării şantierului</t>
  </si>
  <si>
    <t>CAPITOLUL 5: ALTE CHELTUIELI</t>
  </si>
  <si>
    <t>CAPITOLUL 3: CHELTUIELI PENTRU PROIECTARE SI ASISTENTA TEHNICA</t>
  </si>
  <si>
    <t>CAPITOLUL 4: CHELTUIELI PENTRU INVESTITIA DE BAZA</t>
  </si>
  <si>
    <t>Total Capitol 5</t>
  </si>
  <si>
    <t>Total Capitol 4</t>
  </si>
  <si>
    <t>Total Capitol 3</t>
  </si>
  <si>
    <t>Valoare 
(fără TVA)</t>
  </si>
  <si>
    <t>Valoare 
(inclusiv TVA)</t>
  </si>
  <si>
    <t>FORMULARUL DE OFERTA</t>
  </si>
  <si>
    <t>….............................................................</t>
  </si>
  <si>
    <r>
      <rPr>
        <b/>
        <i/>
        <sz val="10"/>
        <rFont val="Times New Roman"/>
        <family val="1"/>
      </rPr>
      <t>NOTA</t>
    </r>
    <r>
      <rPr>
        <i/>
        <sz val="10"/>
        <rFont val="Times New Roman"/>
        <family val="1"/>
      </rPr>
      <t xml:space="preserve">: </t>
    </r>
  </si>
  <si>
    <t>Antreprenorul va completa doar campurile marcate cu galben. Celelalte celule se vor calcula automat</t>
  </si>
  <si>
    <t>In prezenta Documentatie de Atribuire va fi pus la dispozitia Antreprenorului fisierul excel pentru a fi completat.</t>
  </si>
  <si>
    <t>Agentia de Dezvoltare Locala Oradea S.A.</t>
  </si>
  <si>
    <t>DEVIZ GENERAL</t>
  </si>
  <si>
    <t>Trecerea in LES 110kV a LEA 110kV Oradea Vest – Salonta</t>
  </si>
  <si>
    <t>Nota: Se vor completa doar campurile marcate cu galben, restul celule se vor calcula automat</t>
  </si>
  <si>
    <t>4.1.1.1</t>
  </si>
  <si>
    <t>4.1.1.2</t>
  </si>
  <si>
    <t>4.1.1.3</t>
  </si>
  <si>
    <t>4.1.1.4</t>
  </si>
  <si>
    <t>Lucrari LEA</t>
  </si>
  <si>
    <t>LES in canivou si pe stalp</t>
  </si>
  <si>
    <t>Lucrari OPGW - FO</t>
  </si>
  <si>
    <t>PDL in statia Salonta</t>
  </si>
  <si>
    <t>Montare PDL in Statia Oradea Vest</t>
  </si>
  <si>
    <t>4.3.1</t>
  </si>
  <si>
    <t>4.3.2</t>
  </si>
  <si>
    <t>3.5.6.1</t>
  </si>
  <si>
    <t>3.5.6.2</t>
  </si>
  <si>
    <t>“TRECEREA IN LES 110kV A LEA 110kV ORADEA VEST – SALONTA, INCLUSIV MONTARE PDL IN STATIA SALONTA SI ORADEA VEST pentru obiectivul 
„EXTINDEREA PARCULUI INDUSTRIAL EUROBUSINESS IV ORADEA””</t>
  </si>
  <si>
    <t>Trecerea in LES 110kV a LEA 110kV Oradea Vest – Salonta inclusiv montare PDL in Statia Salonta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</si>
</sst>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00"/>
    <numFmt numFmtId="165" formatCode="#,##0.000"/>
    <numFmt numFmtId="166" formatCode="0.000"/>
    <numFmt numFmtId="167" formatCode="_(* #,##0.000_);_(* \(#,##0.000\);_(* &quot;-&quot;_);_(@_)"/>
    <numFmt numFmtId="168" formatCode="0.0000"/>
    <numFmt numFmtId="169" formatCode="_(* #,##0.000_);_(* \(#,##0.000\);_(* &quot;-&quot;??_);_(@_)"/>
  </numFmts>
  <fonts count="56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b/>
      <sz val="11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9"/>
      <color indexed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0"/>
      <color indexed="8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b/>
      <sz val="9"/>
      <name val="Times New Roman"/>
      <family val="1"/>
      <charset val="238"/>
    </font>
    <font>
      <b/>
      <sz val="8"/>
      <name val="Arial"/>
      <family val="2"/>
    </font>
    <font>
      <sz val="10"/>
      <color indexed="8"/>
      <name val="Times New Roman"/>
      <family val="1"/>
    </font>
    <font>
      <sz val="10"/>
      <name val="Arial"/>
      <family val="2"/>
    </font>
    <font>
      <b/>
      <sz val="9"/>
      <color indexed="8"/>
      <name val="Times New Roman"/>
      <family val="1"/>
    </font>
    <font>
      <sz val="8"/>
      <name val="Arial"/>
      <family val="2"/>
    </font>
    <font>
      <b/>
      <u/>
      <sz val="11"/>
      <name val="Times New Roman"/>
      <family val="1"/>
    </font>
    <font>
      <sz val="10"/>
      <color indexed="8"/>
      <name val="Arial"/>
      <family val="2"/>
    </font>
    <font>
      <sz val="9"/>
      <color indexed="10"/>
      <name val="Times New Roman"/>
      <family val="1"/>
    </font>
    <font>
      <b/>
      <sz val="9"/>
      <color indexed="10"/>
      <name val="Times New Roman"/>
      <family val="1"/>
    </font>
    <font>
      <b/>
      <sz val="10"/>
      <color indexed="10"/>
      <name val="Times New Roman"/>
      <family val="1"/>
    </font>
    <font>
      <sz val="9"/>
      <color indexed="10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i/>
      <sz val="9"/>
      <color indexed="8"/>
      <name val="Times New Roman"/>
      <family val="1"/>
    </font>
    <font>
      <b/>
      <sz val="9"/>
      <color indexed="8"/>
      <name val="Times New Roman"/>
      <family val="1"/>
      <charset val="238"/>
    </font>
    <font>
      <b/>
      <i/>
      <sz val="10"/>
      <color indexed="8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9"/>
      <color indexed="9"/>
      <name val="Arial"/>
      <family val="2"/>
    </font>
    <font>
      <b/>
      <sz val="12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sz val="9"/>
      <color indexed="10"/>
      <name val="Times New Roman"/>
      <family val="1"/>
      <charset val="238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i/>
      <sz val="10"/>
      <color indexed="8"/>
      <name val="Arial"/>
      <family val="2"/>
    </font>
    <font>
      <b/>
      <i/>
      <sz val="10"/>
      <name val="Arial"/>
      <family val="2"/>
    </font>
    <font>
      <b/>
      <u/>
      <sz val="11"/>
      <name val="Arial"/>
      <family val="2"/>
    </font>
    <font>
      <i/>
      <sz val="10"/>
      <name val="Arial"/>
      <family val="2"/>
    </font>
    <font>
      <b/>
      <sz val="9"/>
      <color rgb="FFFF0000"/>
      <name val="Arial"/>
      <family val="2"/>
    </font>
    <font>
      <sz val="10"/>
      <color indexed="8"/>
      <name val="MS Sans Serif"/>
      <family val="2"/>
    </font>
    <font>
      <b/>
      <sz val="10"/>
      <color rgb="FF0070C0"/>
      <name val="Arial"/>
      <family val="2"/>
    </font>
    <font>
      <i/>
      <sz val="10"/>
      <name val="Times New Roman"/>
      <family val="1"/>
    </font>
    <font>
      <b/>
      <sz val="8"/>
      <color rgb="FF0070C0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name val="Arial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BF7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9" fillId="0" borderId="0"/>
    <xf numFmtId="0" fontId="48" fillId="0" borderId="0"/>
  </cellStyleXfs>
  <cellXfs count="27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 vertical="top" wrapText="1"/>
    </xf>
    <xf numFmtId="165" fontId="7" fillId="2" borderId="1" xfId="0" applyNumberFormat="1" applyFont="1" applyFill="1" applyBorder="1" applyAlignment="1">
      <alignment vertical="center" wrapText="1"/>
    </xf>
    <xf numFmtId="165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14" fontId="2" fillId="0" borderId="0" xfId="0" applyNumberFormat="1" applyFont="1"/>
    <xf numFmtId="167" fontId="7" fillId="2" borderId="1" xfId="0" applyNumberFormat="1" applyFont="1" applyFill="1" applyBorder="1" applyAlignment="1">
      <alignment vertical="center" wrapText="1"/>
    </xf>
    <xf numFmtId="167" fontId="8" fillId="2" borderId="1" xfId="0" applyNumberFormat="1" applyFont="1" applyFill="1" applyBorder="1" applyAlignment="1">
      <alignment vertical="center" wrapText="1"/>
    </xf>
    <xf numFmtId="0" fontId="14" fillId="0" borderId="0" xfId="0" applyFont="1"/>
    <xf numFmtId="0" fontId="15" fillId="0" borderId="0" xfId="0" applyFont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165" fontId="13" fillId="2" borderId="1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17" fillId="0" borderId="0" xfId="0" applyFont="1"/>
    <xf numFmtId="0" fontId="1" fillId="0" borderId="0" xfId="0" applyFont="1"/>
    <xf numFmtId="168" fontId="2" fillId="0" borderId="0" xfId="0" applyNumberFormat="1" applyFont="1"/>
    <xf numFmtId="0" fontId="12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8" fillId="0" borderId="0" xfId="0" applyFont="1" applyAlignment="1">
      <alignment horizontal="left"/>
    </xf>
    <xf numFmtId="0" fontId="19" fillId="0" borderId="0" xfId="0" applyFont="1"/>
    <xf numFmtId="167" fontId="12" fillId="2" borderId="0" xfId="0" applyNumberFormat="1" applyFont="1" applyFill="1" applyAlignment="1">
      <alignment vertical="center" wrapText="1"/>
    </xf>
    <xf numFmtId="165" fontId="20" fillId="2" borderId="1" xfId="0" applyNumberFormat="1" applyFont="1" applyFill="1" applyBorder="1" applyAlignment="1">
      <alignment vertical="center" wrapText="1"/>
    </xf>
    <xf numFmtId="0" fontId="12" fillId="2" borderId="0" xfId="0" applyFont="1" applyFill="1" applyAlignment="1">
      <alignment horizontal="center" vertical="top" wrapText="1"/>
    </xf>
    <xf numFmtId="0" fontId="12" fillId="2" borderId="0" xfId="0" applyFont="1" applyFill="1" applyAlignment="1">
      <alignment vertical="top" wrapText="1"/>
    </xf>
    <xf numFmtId="165" fontId="12" fillId="2" borderId="0" xfId="0" applyNumberFormat="1" applyFont="1" applyFill="1" applyAlignment="1">
      <alignment vertical="center" wrapText="1"/>
    </xf>
    <xf numFmtId="49" fontId="16" fillId="2" borderId="0" xfId="0" applyNumberFormat="1" applyFont="1" applyFill="1" applyAlignment="1">
      <alignment horizontal="center" vertical="top" wrapText="1"/>
    </xf>
    <xf numFmtId="0" fontId="16" fillId="2" borderId="0" xfId="0" applyFont="1" applyFill="1" applyAlignment="1">
      <alignment vertical="top" wrapText="1"/>
    </xf>
    <xf numFmtId="49" fontId="12" fillId="2" borderId="0" xfId="0" applyNumberFormat="1" applyFont="1" applyFill="1" applyAlignment="1">
      <alignment horizontal="center" vertical="top" wrapText="1"/>
    </xf>
    <xf numFmtId="165" fontId="11" fillId="2" borderId="0" xfId="0" applyNumberFormat="1" applyFont="1" applyFill="1" applyAlignment="1">
      <alignment vertical="center" wrapText="1"/>
    </xf>
    <xf numFmtId="165" fontId="18" fillId="2" borderId="1" xfId="0" applyNumberFormat="1" applyFont="1" applyFill="1" applyBorder="1" applyAlignment="1">
      <alignment vertical="center" wrapText="1"/>
    </xf>
    <xf numFmtId="165" fontId="13" fillId="2" borderId="1" xfId="0" applyNumberFormat="1" applyFont="1" applyFill="1" applyBorder="1" applyAlignment="1">
      <alignment vertical="center" wrapText="1"/>
    </xf>
    <xf numFmtId="0" fontId="22" fillId="0" borderId="0" xfId="0" applyFont="1" applyAlignment="1">
      <alignment horizontal="center"/>
    </xf>
    <xf numFmtId="0" fontId="23" fillId="0" borderId="1" xfId="0" applyFont="1" applyBorder="1"/>
    <xf numFmtId="165" fontId="24" fillId="2" borderId="1" xfId="0" applyNumberFormat="1" applyFont="1" applyFill="1" applyBorder="1" applyAlignment="1">
      <alignment vertical="center" wrapText="1"/>
    </xf>
    <xf numFmtId="165" fontId="25" fillId="2" borderId="1" xfId="0" applyNumberFormat="1" applyFont="1" applyFill="1" applyBorder="1" applyAlignment="1">
      <alignment vertical="center" wrapText="1"/>
    </xf>
    <xf numFmtId="165" fontId="26" fillId="2" borderId="1" xfId="0" applyNumberFormat="1" applyFont="1" applyFill="1" applyBorder="1" applyAlignment="1">
      <alignment horizontal="right" vertical="center" wrapText="1"/>
    </xf>
    <xf numFmtId="0" fontId="27" fillId="0" borderId="0" xfId="0" applyFont="1"/>
    <xf numFmtId="0" fontId="24" fillId="2" borderId="1" xfId="0" applyFont="1" applyFill="1" applyBorder="1" applyAlignment="1">
      <alignment horizontal="center" vertical="top" wrapText="1"/>
    </xf>
    <xf numFmtId="165" fontId="14" fillId="0" borderId="0" xfId="0" applyNumberFormat="1" applyFont="1"/>
    <xf numFmtId="165" fontId="15" fillId="0" borderId="0" xfId="0" applyNumberFormat="1" applyFont="1"/>
    <xf numFmtId="0" fontId="29" fillId="0" borderId="0" xfId="0" applyFont="1"/>
    <xf numFmtId="0" fontId="20" fillId="0" borderId="0" xfId="0" applyFont="1" applyAlignment="1">
      <alignment horizontal="center"/>
    </xf>
    <xf numFmtId="14" fontId="30" fillId="0" borderId="0" xfId="0" applyNumberFormat="1" applyFont="1"/>
    <xf numFmtId="0" fontId="30" fillId="0" borderId="0" xfId="0" applyFont="1" applyAlignment="1">
      <alignment horizontal="right"/>
    </xf>
    <xf numFmtId="0" fontId="10" fillId="2" borderId="1" xfId="0" applyFont="1" applyFill="1" applyBorder="1" applyAlignment="1">
      <alignment horizontal="center" vertical="top" wrapText="1"/>
    </xf>
    <xf numFmtId="164" fontId="30" fillId="0" borderId="0" xfId="0" applyNumberFormat="1" applyFont="1" applyAlignment="1">
      <alignment horizontal="center"/>
    </xf>
    <xf numFmtId="0" fontId="30" fillId="0" borderId="0" xfId="0" applyFont="1"/>
    <xf numFmtId="0" fontId="20" fillId="2" borderId="1" xfId="0" applyFont="1" applyFill="1" applyBorder="1" applyAlignment="1">
      <alignment horizontal="center" vertical="top" wrapText="1"/>
    </xf>
    <xf numFmtId="0" fontId="20" fillId="2" borderId="1" xfId="0" applyFont="1" applyFill="1" applyBorder="1" applyAlignment="1">
      <alignment vertical="top" wrapText="1"/>
    </xf>
    <xf numFmtId="4" fontId="10" fillId="2" borderId="1" xfId="0" applyNumberFormat="1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vertical="top" wrapText="1"/>
    </xf>
    <xf numFmtId="167" fontId="10" fillId="2" borderId="1" xfId="0" applyNumberFormat="1" applyFont="1" applyFill="1" applyBorder="1" applyAlignment="1">
      <alignment vertical="center" wrapText="1"/>
    </xf>
    <xf numFmtId="165" fontId="10" fillId="2" borderId="1" xfId="0" applyNumberFormat="1" applyFont="1" applyFill="1" applyBorder="1" applyAlignment="1">
      <alignment vertical="center" wrapText="1"/>
    </xf>
    <xf numFmtId="169" fontId="10" fillId="2" borderId="1" xfId="0" applyNumberFormat="1" applyFont="1" applyFill="1" applyBorder="1" applyAlignment="1">
      <alignment vertical="center" wrapText="1"/>
    </xf>
    <xf numFmtId="0" fontId="31" fillId="2" borderId="1" xfId="0" applyFont="1" applyFill="1" applyBorder="1" applyAlignment="1">
      <alignment vertical="top" wrapText="1"/>
    </xf>
    <xf numFmtId="49" fontId="10" fillId="2" borderId="1" xfId="0" applyNumberFormat="1" applyFont="1" applyFill="1" applyBorder="1" applyAlignment="1">
      <alignment vertical="top" wrapText="1"/>
    </xf>
    <xf numFmtId="49" fontId="32" fillId="2" borderId="1" xfId="0" applyNumberFormat="1" applyFont="1" applyFill="1" applyBorder="1" applyAlignment="1">
      <alignment horizontal="center" vertical="top" wrapText="1"/>
    </xf>
    <xf numFmtId="0" fontId="32" fillId="2" borderId="1" xfId="0" applyFont="1" applyFill="1" applyBorder="1" applyAlignment="1">
      <alignment vertical="top" wrapText="1"/>
    </xf>
    <xf numFmtId="0" fontId="10" fillId="2" borderId="2" xfId="0" applyFont="1" applyFill="1" applyBorder="1" applyAlignment="1">
      <alignment vertical="top" wrapText="1"/>
    </xf>
    <xf numFmtId="165" fontId="10" fillId="2" borderId="2" xfId="0" applyNumberFormat="1" applyFont="1" applyFill="1" applyBorder="1" applyAlignment="1">
      <alignment vertical="center" wrapText="1"/>
    </xf>
    <xf numFmtId="0" fontId="32" fillId="2" borderId="0" xfId="0" applyFont="1" applyFill="1" applyAlignment="1">
      <alignment horizontal="center" vertical="top" wrapText="1"/>
    </xf>
    <xf numFmtId="165" fontId="32" fillId="2" borderId="0" xfId="0" applyNumberFormat="1" applyFont="1" applyFill="1" applyAlignment="1">
      <alignment vertical="center" wrapText="1"/>
    </xf>
    <xf numFmtId="0" fontId="33" fillId="0" borderId="1" xfId="0" applyFont="1" applyBorder="1"/>
    <xf numFmtId="165" fontId="29" fillId="2" borderId="1" xfId="0" applyNumberFormat="1" applyFont="1" applyFill="1" applyBorder="1" applyAlignment="1">
      <alignment vertical="center" wrapText="1"/>
    </xf>
    <xf numFmtId="167" fontId="29" fillId="2" borderId="1" xfId="0" applyNumberFormat="1" applyFont="1" applyFill="1" applyBorder="1" applyAlignment="1">
      <alignment vertical="center" wrapText="1"/>
    </xf>
    <xf numFmtId="165" fontId="29" fillId="0" borderId="1" xfId="0" applyNumberFormat="1" applyFont="1" applyBorder="1"/>
    <xf numFmtId="166" fontId="29" fillId="0" borderId="1" xfId="0" applyNumberFormat="1" applyFont="1" applyBorder="1"/>
    <xf numFmtId="49" fontId="20" fillId="2" borderId="1" xfId="0" applyNumberFormat="1" applyFont="1" applyFill="1" applyBorder="1" applyAlignment="1">
      <alignment horizontal="center" vertical="top" wrapText="1"/>
    </xf>
    <xf numFmtId="0" fontId="34" fillId="0" borderId="1" xfId="0" applyFont="1" applyBorder="1"/>
    <xf numFmtId="165" fontId="30" fillId="0" borderId="1" xfId="0" applyNumberFormat="1" applyFont="1" applyBorder="1"/>
    <xf numFmtId="166" fontId="30" fillId="0" borderId="1" xfId="0" applyNumberFormat="1" applyFont="1" applyBorder="1"/>
    <xf numFmtId="0" fontId="35" fillId="0" borderId="1" xfId="0" applyFont="1" applyBorder="1"/>
    <xf numFmtId="0" fontId="29" fillId="0" borderId="1" xfId="0" applyFont="1" applyBorder="1"/>
    <xf numFmtId="0" fontId="29" fillId="0" borderId="1" xfId="0" applyFont="1" applyBorder="1" applyAlignment="1">
      <alignment horizontal="center"/>
    </xf>
    <xf numFmtId="0" fontId="29" fillId="0" borderId="8" xfId="0" applyFont="1" applyBorder="1" applyAlignment="1">
      <alignment horizontal="center"/>
    </xf>
    <xf numFmtId="0" fontId="29" fillId="0" borderId="8" xfId="0" applyFont="1" applyBorder="1"/>
    <xf numFmtId="166" fontId="29" fillId="0" borderId="8" xfId="0" applyNumberFormat="1" applyFont="1" applyBorder="1"/>
    <xf numFmtId="0" fontId="29" fillId="0" borderId="16" xfId="0" applyFont="1" applyBorder="1"/>
    <xf numFmtId="0" fontId="30" fillId="0" borderId="17" xfId="0" applyFont="1" applyBorder="1"/>
    <xf numFmtId="165" fontId="30" fillId="0" borderId="17" xfId="0" applyNumberFormat="1" applyFont="1" applyBorder="1"/>
    <xf numFmtId="4" fontId="24" fillId="2" borderId="1" xfId="0" applyNumberFormat="1" applyFont="1" applyFill="1" applyBorder="1" applyAlignment="1">
      <alignment vertical="center" wrapText="1"/>
    </xf>
    <xf numFmtId="0" fontId="23" fillId="0" borderId="8" xfId="0" applyFont="1" applyBorder="1"/>
    <xf numFmtId="0" fontId="36" fillId="0" borderId="0" xfId="0" applyFont="1"/>
    <xf numFmtId="0" fontId="37" fillId="0" borderId="0" xfId="0" applyFont="1"/>
    <xf numFmtId="0" fontId="38" fillId="0" borderId="0" xfId="0" applyFont="1" applyAlignment="1">
      <alignment horizontal="right"/>
    </xf>
    <xf numFmtId="49" fontId="10" fillId="2" borderId="0" xfId="0" applyNumberFormat="1" applyFont="1" applyFill="1" applyAlignment="1">
      <alignment horizontal="center" vertical="top" wrapText="1"/>
    </xf>
    <xf numFmtId="0" fontId="10" fillId="2" borderId="0" xfId="0" applyFont="1" applyFill="1" applyAlignment="1">
      <alignment vertical="top" wrapText="1"/>
    </xf>
    <xf numFmtId="165" fontId="20" fillId="2" borderId="0" xfId="0" applyNumberFormat="1" applyFont="1" applyFill="1" applyAlignment="1">
      <alignment vertical="center" wrapText="1"/>
    </xf>
    <xf numFmtId="0" fontId="29" fillId="0" borderId="0" xfId="0" applyFont="1" applyAlignment="1">
      <alignment horizontal="left"/>
    </xf>
    <xf numFmtId="0" fontId="20" fillId="0" borderId="0" xfId="0" applyFont="1" applyAlignment="1">
      <alignment horizontal="right"/>
    </xf>
    <xf numFmtId="0" fontId="39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/>
    <xf numFmtId="0" fontId="39" fillId="0" borderId="0" xfId="0" applyFont="1"/>
    <xf numFmtId="3" fontId="14" fillId="0" borderId="0" xfId="0" applyNumberFormat="1" applyFont="1"/>
    <xf numFmtId="3" fontId="15" fillId="0" borderId="0" xfId="0" applyNumberFormat="1" applyFont="1"/>
    <xf numFmtId="0" fontId="24" fillId="2" borderId="0" xfId="0" applyFont="1" applyFill="1" applyAlignment="1">
      <alignment horizontal="center" vertical="top" wrapText="1"/>
    </xf>
    <xf numFmtId="169" fontId="24" fillId="2" borderId="1" xfId="0" applyNumberFormat="1" applyFont="1" applyFill="1" applyBorder="1" applyAlignment="1">
      <alignment vertical="center" wrapText="1"/>
    </xf>
    <xf numFmtId="165" fontId="24" fillId="2" borderId="2" xfId="0" applyNumberFormat="1" applyFont="1" applyFill="1" applyBorder="1" applyAlignment="1">
      <alignment vertical="center" wrapText="1"/>
    </xf>
    <xf numFmtId="165" fontId="25" fillId="2" borderId="0" xfId="0" applyNumberFormat="1" applyFont="1" applyFill="1" applyAlignment="1">
      <alignment vertical="center" wrapText="1"/>
    </xf>
    <xf numFmtId="165" fontId="40" fillId="2" borderId="0" xfId="0" applyNumberFormat="1" applyFont="1" applyFill="1" applyAlignment="1">
      <alignment vertical="center" wrapText="1"/>
    </xf>
    <xf numFmtId="165" fontId="27" fillId="2" borderId="1" xfId="0" applyNumberFormat="1" applyFont="1" applyFill="1" applyBorder="1" applyAlignment="1">
      <alignment vertical="center" wrapText="1"/>
    </xf>
    <xf numFmtId="165" fontId="28" fillId="0" borderId="17" xfId="0" applyNumberFormat="1" applyFont="1" applyBorder="1"/>
    <xf numFmtId="165" fontId="24" fillId="2" borderId="0" xfId="0" applyNumberFormat="1" applyFont="1" applyFill="1" applyAlignment="1">
      <alignment vertical="center" wrapText="1"/>
    </xf>
    <xf numFmtId="0" fontId="42" fillId="0" borderId="0" xfId="0" applyFont="1"/>
    <xf numFmtId="165" fontId="29" fillId="0" borderId="0" xfId="0" applyNumberFormat="1" applyFont="1"/>
    <xf numFmtId="0" fontId="23" fillId="0" borderId="0" xfId="0" applyFont="1"/>
    <xf numFmtId="0" fontId="23" fillId="0" borderId="0" xfId="0" applyFont="1" applyAlignment="1">
      <alignment horizontal="left"/>
    </xf>
    <xf numFmtId="0" fontId="19" fillId="2" borderId="1" xfId="0" applyFont="1" applyFill="1" applyBorder="1" applyAlignment="1">
      <alignment horizontal="center" vertical="top" wrapText="1"/>
    </xf>
    <xf numFmtId="165" fontId="19" fillId="2" borderId="1" xfId="0" applyNumberFormat="1" applyFont="1" applyFill="1" applyBorder="1" applyAlignment="1">
      <alignment vertical="center" wrapText="1"/>
    </xf>
    <xf numFmtId="167" fontId="19" fillId="2" borderId="1" xfId="0" applyNumberFormat="1" applyFont="1" applyFill="1" applyBorder="1" applyAlignment="1">
      <alignment horizontal="right" vertical="center" wrapText="1"/>
    </xf>
    <xf numFmtId="165" fontId="19" fillId="2" borderId="1" xfId="0" applyNumberFormat="1" applyFont="1" applyFill="1" applyBorder="1" applyAlignment="1">
      <alignment horizontal="right" vertical="center" wrapText="1"/>
    </xf>
    <xf numFmtId="167" fontId="19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 wrapText="1"/>
    </xf>
    <xf numFmtId="0" fontId="45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5" fontId="34" fillId="2" borderId="1" xfId="0" applyNumberFormat="1" applyFont="1" applyFill="1" applyBorder="1" applyAlignment="1">
      <alignment horizontal="right" vertical="center" wrapText="1"/>
    </xf>
    <xf numFmtId="165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4" fontId="19" fillId="2" borderId="1" xfId="0" applyNumberFormat="1" applyFont="1" applyFill="1" applyBorder="1" applyAlignment="1">
      <alignment vertical="center" wrapText="1"/>
    </xf>
    <xf numFmtId="49" fontId="19" fillId="2" borderId="1" xfId="0" applyNumberFormat="1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vertical="top" wrapText="1"/>
    </xf>
    <xf numFmtId="0" fontId="46" fillId="2" borderId="1" xfId="0" applyFont="1" applyFill="1" applyBorder="1" applyAlignment="1">
      <alignment vertical="top" wrapText="1"/>
    </xf>
    <xf numFmtId="49" fontId="19" fillId="2" borderId="1" xfId="0" applyNumberFormat="1" applyFont="1" applyFill="1" applyBorder="1" applyAlignment="1">
      <alignment vertical="top" wrapText="1"/>
    </xf>
    <xf numFmtId="0" fontId="2" fillId="0" borderId="0" xfId="0" applyFont="1" applyAlignment="1">
      <alignment horizontal="center"/>
    </xf>
    <xf numFmtId="0" fontId="34" fillId="0" borderId="0" xfId="0" applyFont="1" applyAlignment="1">
      <alignment horizontal="right"/>
    </xf>
    <xf numFmtId="164" fontId="34" fillId="0" borderId="0" xfId="0" applyNumberFormat="1" applyFont="1" applyAlignment="1">
      <alignment horizontal="center"/>
    </xf>
    <xf numFmtId="0" fontId="34" fillId="0" borderId="0" xfId="0" applyFont="1"/>
    <xf numFmtId="0" fontId="23" fillId="2" borderId="1" xfId="0" applyFont="1" applyFill="1" applyBorder="1" applyAlignment="1">
      <alignment horizontal="center" vertical="top" wrapText="1"/>
    </xf>
    <xf numFmtId="0" fontId="34" fillId="2" borderId="1" xfId="0" applyFont="1" applyFill="1" applyBorder="1" applyAlignment="1">
      <alignment horizontal="center" vertical="top" wrapText="1"/>
    </xf>
    <xf numFmtId="0" fontId="34" fillId="2" borderId="1" xfId="0" applyFont="1" applyFill="1" applyBorder="1" applyAlignment="1">
      <alignment vertical="top" wrapText="1"/>
    </xf>
    <xf numFmtId="4" fontId="23" fillId="2" borderId="1" xfId="0" applyNumberFormat="1" applyFont="1" applyFill="1" applyBorder="1" applyAlignment="1">
      <alignment vertical="center" wrapText="1"/>
    </xf>
    <xf numFmtId="49" fontId="23" fillId="2" borderId="1" xfId="0" applyNumberFormat="1" applyFont="1" applyFill="1" applyBorder="1" applyAlignment="1">
      <alignment horizontal="center" vertical="top" wrapText="1"/>
    </xf>
    <xf numFmtId="0" fontId="23" fillId="2" borderId="1" xfId="0" applyFont="1" applyFill="1" applyBorder="1" applyAlignment="1">
      <alignment vertical="top" wrapText="1"/>
    </xf>
    <xf numFmtId="167" fontId="23" fillId="2" borderId="1" xfId="0" applyNumberFormat="1" applyFont="1" applyFill="1" applyBorder="1" applyAlignment="1">
      <alignment vertical="center" wrapText="1"/>
    </xf>
    <xf numFmtId="169" fontId="19" fillId="2" borderId="1" xfId="0" applyNumberFormat="1" applyFont="1" applyFill="1" applyBorder="1" applyAlignment="1">
      <alignment vertical="center" wrapText="1"/>
    </xf>
    <xf numFmtId="165" fontId="23" fillId="2" borderId="1" xfId="0" applyNumberFormat="1" applyFont="1" applyFill="1" applyBorder="1" applyAlignment="1">
      <alignment vertical="center" wrapText="1"/>
    </xf>
    <xf numFmtId="0" fontId="43" fillId="2" borderId="1" xfId="0" applyFont="1" applyFill="1" applyBorder="1" applyAlignment="1">
      <alignment vertical="top" wrapText="1"/>
    </xf>
    <xf numFmtId="165" fontId="34" fillId="2" borderId="1" xfId="0" applyNumberFormat="1" applyFont="1" applyFill="1" applyBorder="1" applyAlignment="1">
      <alignment vertical="center" wrapText="1"/>
    </xf>
    <xf numFmtId="49" fontId="23" fillId="2" borderId="1" xfId="0" applyNumberFormat="1" applyFont="1" applyFill="1" applyBorder="1" applyAlignment="1">
      <alignment vertical="top" wrapText="1"/>
    </xf>
    <xf numFmtId="0" fontId="34" fillId="0" borderId="0" xfId="0" applyFont="1" applyAlignment="1">
      <alignment horizontal="center"/>
    </xf>
    <xf numFmtId="49" fontId="34" fillId="2" borderId="1" xfId="0" applyNumberFormat="1" applyFont="1" applyFill="1" applyBorder="1" applyAlignment="1">
      <alignment horizontal="center" vertical="top" wrapText="1"/>
    </xf>
    <xf numFmtId="0" fontId="23" fillId="2" borderId="2" xfId="0" applyFont="1" applyFill="1" applyBorder="1" applyAlignment="1">
      <alignment vertical="top" wrapText="1"/>
    </xf>
    <xf numFmtId="165" fontId="19" fillId="2" borderId="2" xfId="0" applyNumberFormat="1" applyFont="1" applyFill="1" applyBorder="1" applyAlignment="1">
      <alignment vertical="center" wrapText="1"/>
    </xf>
    <xf numFmtId="165" fontId="23" fillId="2" borderId="2" xfId="0" applyNumberFormat="1" applyFont="1" applyFill="1" applyBorder="1" applyAlignment="1">
      <alignment vertical="center" wrapText="1"/>
    </xf>
    <xf numFmtId="49" fontId="23" fillId="2" borderId="0" xfId="0" applyNumberFormat="1" applyFont="1" applyFill="1" applyAlignment="1">
      <alignment horizontal="center" vertical="top" wrapText="1"/>
    </xf>
    <xf numFmtId="0" fontId="23" fillId="2" borderId="0" xfId="0" applyFont="1" applyFill="1" applyAlignment="1">
      <alignment vertical="top" wrapText="1"/>
    </xf>
    <xf numFmtId="165" fontId="34" fillId="2" borderId="0" xfId="0" applyNumberFormat="1" applyFont="1" applyFill="1" applyAlignment="1">
      <alignment vertical="center" wrapText="1"/>
    </xf>
    <xf numFmtId="165" fontId="42" fillId="2" borderId="2" xfId="0" applyNumberFormat="1" applyFont="1" applyFill="1" applyBorder="1" applyAlignment="1">
      <alignment vertical="center" wrapText="1"/>
    </xf>
    <xf numFmtId="165" fontId="41" fillId="2" borderId="0" xfId="0" applyNumberFormat="1" applyFont="1" applyFill="1" applyAlignment="1">
      <alignment vertical="center" wrapText="1"/>
    </xf>
    <xf numFmtId="167" fontId="23" fillId="2" borderId="1" xfId="0" applyNumberFormat="1" applyFont="1" applyFill="1" applyBorder="1" applyAlignment="1">
      <alignment horizontal="right" vertical="center" wrapText="1"/>
    </xf>
    <xf numFmtId="165" fontId="23" fillId="2" borderId="1" xfId="0" applyNumberFormat="1" applyFont="1" applyFill="1" applyBorder="1" applyAlignment="1">
      <alignment horizontal="right" vertical="center" wrapText="1"/>
    </xf>
    <xf numFmtId="4" fontId="19" fillId="2" borderId="1" xfId="0" applyNumberFormat="1" applyFont="1" applyFill="1" applyBorder="1" applyAlignment="1">
      <alignment horizontal="right" vertical="center" wrapText="1"/>
    </xf>
    <xf numFmtId="4" fontId="23" fillId="2" borderId="1" xfId="0" applyNumberFormat="1" applyFont="1" applyFill="1" applyBorder="1" applyAlignment="1">
      <alignment horizontal="right" vertical="center" wrapText="1"/>
    </xf>
    <xf numFmtId="166" fontId="19" fillId="2" borderId="1" xfId="0" applyNumberFormat="1" applyFont="1" applyFill="1" applyBorder="1" applyAlignment="1">
      <alignment horizontal="right" vertical="center" wrapText="1"/>
    </xf>
    <xf numFmtId="166" fontId="23" fillId="2" borderId="1" xfId="0" applyNumberFormat="1" applyFont="1" applyFill="1" applyBorder="1" applyAlignment="1">
      <alignment horizontal="right" vertical="center" wrapText="1"/>
    </xf>
    <xf numFmtId="165" fontId="47" fillId="0" borderId="0" xfId="0" applyNumberFormat="1" applyFont="1"/>
    <xf numFmtId="0" fontId="19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wrapText="1"/>
    </xf>
    <xf numFmtId="0" fontId="29" fillId="0" borderId="0" xfId="0" applyFont="1" applyAlignment="1">
      <alignment wrapText="1"/>
    </xf>
    <xf numFmtId="49" fontId="23" fillId="2" borderId="4" xfId="0" applyNumberFormat="1" applyFont="1" applyFill="1" applyBorder="1" applyAlignment="1">
      <alignment horizontal="center" vertical="top" wrapText="1"/>
    </xf>
    <xf numFmtId="165" fontId="19" fillId="3" borderId="1" xfId="0" applyNumberFormat="1" applyFont="1" applyFill="1" applyBorder="1" applyAlignment="1">
      <alignment horizontal="right" vertical="center" wrapText="1"/>
    </xf>
    <xf numFmtId="165" fontId="2" fillId="4" borderId="1" xfId="0" applyNumberFormat="1" applyFont="1" applyFill="1" applyBorder="1" applyAlignment="1">
      <alignment horizontal="right" vertical="center" wrapText="1"/>
    </xf>
    <xf numFmtId="165" fontId="2" fillId="4" borderId="8" xfId="0" applyNumberFormat="1" applyFont="1" applyFill="1" applyBorder="1" applyAlignment="1">
      <alignment horizontal="right" vertical="center" wrapText="1"/>
    </xf>
    <xf numFmtId="165" fontId="34" fillId="4" borderId="13" xfId="0" applyNumberFormat="1" applyFont="1" applyFill="1" applyBorder="1" applyAlignment="1">
      <alignment horizontal="right" vertical="center" wrapText="1"/>
    </xf>
    <xf numFmtId="165" fontId="34" fillId="4" borderId="14" xfId="0" applyNumberFormat="1" applyFont="1" applyFill="1" applyBorder="1" applyAlignment="1">
      <alignment horizontal="right" vertical="center" wrapText="1"/>
    </xf>
    <xf numFmtId="0" fontId="19" fillId="0" borderId="18" xfId="0" applyFont="1" applyBorder="1"/>
    <xf numFmtId="0" fontId="14" fillId="0" borderId="7" xfId="0" applyFont="1" applyBorder="1"/>
    <xf numFmtId="165" fontId="34" fillId="4" borderId="8" xfId="0" applyNumberFormat="1" applyFont="1" applyFill="1" applyBorder="1" applyAlignment="1">
      <alignment horizontal="right" vertical="center" wrapText="1"/>
    </xf>
    <xf numFmtId="0" fontId="34" fillId="4" borderId="1" xfId="0" applyFont="1" applyFill="1" applyBorder="1" applyAlignment="1">
      <alignment vertical="top" wrapText="1"/>
    </xf>
    <xf numFmtId="165" fontId="34" fillId="4" borderId="1" xfId="0" applyNumberFormat="1" applyFont="1" applyFill="1" applyBorder="1" applyAlignment="1">
      <alignment horizontal="right" vertical="center" wrapText="1"/>
    </xf>
    <xf numFmtId="0" fontId="19" fillId="3" borderId="1" xfId="0" applyFont="1" applyFill="1" applyBorder="1" applyAlignment="1">
      <alignment vertical="top" wrapText="1"/>
    </xf>
    <xf numFmtId="165" fontId="23" fillId="3" borderId="1" xfId="0" applyNumberFormat="1" applyFont="1" applyFill="1" applyBorder="1" applyAlignment="1">
      <alignment horizontal="right" vertical="center" wrapText="1"/>
    </xf>
    <xf numFmtId="0" fontId="23" fillId="2" borderId="5" xfId="0" applyFont="1" applyFill="1" applyBorder="1" applyAlignment="1">
      <alignment horizontal="center" vertical="top" wrapText="1"/>
    </xf>
    <xf numFmtId="49" fontId="23" fillId="3" borderId="5" xfId="0" applyNumberFormat="1" applyFont="1" applyFill="1" applyBorder="1" applyAlignment="1">
      <alignment horizontal="center" vertical="top" wrapText="1"/>
    </xf>
    <xf numFmtId="49" fontId="23" fillId="2" borderId="5" xfId="0" applyNumberFormat="1" applyFont="1" applyFill="1" applyBorder="1" applyAlignment="1">
      <alignment horizontal="center" vertical="top" wrapText="1"/>
    </xf>
    <xf numFmtId="49" fontId="23" fillId="4" borderId="5" xfId="0" applyNumberFormat="1" applyFont="1" applyFill="1" applyBorder="1" applyAlignment="1">
      <alignment horizontal="center" vertical="top" wrapText="1"/>
    </xf>
    <xf numFmtId="49" fontId="23" fillId="4" borderId="5" xfId="0" applyNumberFormat="1" applyFont="1" applyFill="1" applyBorder="1" applyAlignment="1">
      <alignment vertical="top" wrapText="1"/>
    </xf>
    <xf numFmtId="0" fontId="23" fillId="4" borderId="8" xfId="0" applyFont="1" applyFill="1" applyBorder="1" applyAlignment="1">
      <alignment vertical="top" wrapText="1"/>
    </xf>
    <xf numFmtId="165" fontId="34" fillId="4" borderId="6" xfId="0" applyNumberFormat="1" applyFont="1" applyFill="1" applyBorder="1" applyAlignment="1">
      <alignment horizontal="right" vertical="center" wrapText="1"/>
    </xf>
    <xf numFmtId="165" fontId="23" fillId="2" borderId="15" xfId="0" applyNumberFormat="1" applyFont="1" applyFill="1" applyBorder="1" applyAlignment="1">
      <alignment horizontal="right" vertical="center" wrapText="1"/>
    </xf>
    <xf numFmtId="165" fontId="23" fillId="2" borderId="6" xfId="0" applyNumberFormat="1" applyFont="1" applyFill="1" applyBorder="1" applyAlignment="1">
      <alignment horizontal="right" vertical="center" wrapText="1"/>
    </xf>
    <xf numFmtId="0" fontId="23" fillId="2" borderId="6" xfId="0" applyFont="1" applyFill="1" applyBorder="1" applyAlignment="1">
      <alignment horizontal="center" vertical="top" wrapText="1"/>
    </xf>
    <xf numFmtId="0" fontId="23" fillId="2" borderId="3" xfId="0" applyFont="1" applyFill="1" applyBorder="1" applyAlignment="1">
      <alignment horizontal="center" vertical="top" wrapText="1"/>
    </xf>
    <xf numFmtId="0" fontId="23" fillId="2" borderId="10" xfId="0" applyFont="1" applyFill="1" applyBorder="1" applyAlignment="1">
      <alignment horizontal="center" vertical="top" wrapText="1"/>
    </xf>
    <xf numFmtId="49" fontId="23" fillId="3" borderId="11" xfId="0" applyNumberFormat="1" applyFont="1" applyFill="1" applyBorder="1" applyAlignment="1">
      <alignment horizontal="center" vertical="top" wrapText="1"/>
    </xf>
    <xf numFmtId="0" fontId="23" fillId="3" borderId="2" xfId="0" applyFont="1" applyFill="1" applyBorder="1" applyAlignment="1">
      <alignment vertical="top" wrapText="1"/>
    </xf>
    <xf numFmtId="4" fontId="23" fillId="3" borderId="2" xfId="0" applyNumberFormat="1" applyFont="1" applyFill="1" applyBorder="1" applyAlignment="1">
      <alignment vertical="center" wrapText="1"/>
    </xf>
    <xf numFmtId="4" fontId="19" fillId="3" borderId="2" xfId="0" applyNumberFormat="1" applyFont="1" applyFill="1" applyBorder="1" applyAlignment="1">
      <alignment vertical="center" wrapText="1"/>
    </xf>
    <xf numFmtId="4" fontId="23" fillId="3" borderId="22" xfId="0" applyNumberFormat="1" applyFont="1" applyFill="1" applyBorder="1" applyAlignment="1">
      <alignment vertical="center" wrapText="1"/>
    </xf>
    <xf numFmtId="165" fontId="23" fillId="3" borderId="6" xfId="0" applyNumberFormat="1" applyFont="1" applyFill="1" applyBorder="1" applyAlignment="1">
      <alignment horizontal="right" vertical="center" wrapText="1"/>
    </xf>
    <xf numFmtId="49" fontId="23" fillId="4" borderId="9" xfId="0" applyNumberFormat="1" applyFont="1" applyFill="1" applyBorder="1" applyAlignment="1">
      <alignment vertical="top" wrapText="1"/>
    </xf>
    <xf numFmtId="0" fontId="19" fillId="0" borderId="0" xfId="0" applyFont="1" applyAlignment="1">
      <alignment horizontal="center" wrapText="1"/>
    </xf>
    <xf numFmtId="4" fontId="2" fillId="6" borderId="1" xfId="0" applyNumberFormat="1" applyFont="1" applyFill="1" applyBorder="1" applyAlignment="1">
      <alignment horizontal="right" vertical="center" wrapText="1"/>
    </xf>
    <xf numFmtId="4" fontId="44" fillId="6" borderId="1" xfId="0" applyNumberFormat="1" applyFont="1" applyFill="1" applyBorder="1" applyAlignment="1">
      <alignment horizontal="right" vertical="center" wrapText="1"/>
    </xf>
    <xf numFmtId="0" fontId="19" fillId="0" borderId="1" xfId="0" applyFont="1" applyBorder="1" applyAlignment="1">
      <alignment horizontal="right"/>
    </xf>
    <xf numFmtId="4" fontId="19" fillId="7" borderId="1" xfId="0" applyNumberFormat="1" applyFont="1" applyFill="1" applyBorder="1" applyAlignment="1">
      <alignment horizontal="right" vertical="center" wrapText="1"/>
    </xf>
    <xf numFmtId="0" fontId="50" fillId="0" borderId="0" xfId="0" applyFont="1"/>
    <xf numFmtId="0" fontId="51" fillId="0" borderId="0" xfId="0" applyFont="1"/>
    <xf numFmtId="0" fontId="49" fillId="2" borderId="1" xfId="0" applyFont="1" applyFill="1" applyBorder="1" applyAlignment="1">
      <alignment horizontal="right" vertical="top" wrapText="1"/>
    </xf>
    <xf numFmtId="4" fontId="49" fillId="2" borderId="1" xfId="0" applyNumberFormat="1" applyFont="1" applyFill="1" applyBorder="1" applyAlignment="1">
      <alignment vertical="center" wrapText="1"/>
    </xf>
    <xf numFmtId="49" fontId="49" fillId="0" borderId="1" xfId="0" applyNumberFormat="1" applyFont="1" applyBorder="1" applyAlignment="1">
      <alignment horizontal="right" vertical="top" wrapText="1"/>
    </xf>
    <xf numFmtId="0" fontId="49" fillId="0" borderId="1" xfId="0" applyFont="1" applyBorder="1" applyAlignment="1">
      <alignment horizontal="justify" vertical="top" wrapText="1"/>
    </xf>
    <xf numFmtId="4" fontId="49" fillId="0" borderId="1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19" fillId="2" borderId="1" xfId="0" applyFont="1" applyFill="1" applyBorder="1" applyAlignment="1">
      <alignment horizontal="right" vertical="top" wrapText="1"/>
    </xf>
    <xf numFmtId="0" fontId="19" fillId="2" borderId="1" xfId="0" applyFont="1" applyFill="1" applyBorder="1" applyAlignment="1">
      <alignment horizontal="justify" vertical="top" wrapText="1"/>
    </xf>
    <xf numFmtId="0" fontId="19" fillId="6" borderId="1" xfId="0" applyFont="1" applyFill="1" applyBorder="1" applyAlignment="1">
      <alignment horizontal="center" vertical="top" wrapText="1"/>
    </xf>
    <xf numFmtId="0" fontId="44" fillId="6" borderId="1" xfId="0" applyFont="1" applyFill="1" applyBorder="1" applyAlignment="1">
      <alignment horizontal="left" vertical="center" wrapText="1"/>
    </xf>
    <xf numFmtId="0" fontId="49" fillId="0" borderId="1" xfId="0" applyFont="1" applyBorder="1" applyAlignment="1">
      <alignment horizontal="right" vertical="top" wrapText="1"/>
    </xf>
    <xf numFmtId="4" fontId="49" fillId="0" borderId="1" xfId="0" applyNumberFormat="1" applyFont="1" applyBorder="1" applyAlignment="1">
      <alignment vertical="center" wrapText="1"/>
    </xf>
    <xf numFmtId="0" fontId="53" fillId="0" borderId="1" xfId="0" applyFont="1" applyBorder="1" applyAlignment="1">
      <alignment horizontal="center"/>
    </xf>
    <xf numFmtId="0" fontId="54" fillId="0" borderId="1" xfId="0" applyFont="1" applyBorder="1" applyAlignment="1">
      <alignment horizontal="justify" vertical="top" wrapText="1"/>
    </xf>
    <xf numFmtId="4" fontId="54" fillId="0" borderId="1" xfId="0" applyNumberFormat="1" applyFont="1" applyBorder="1" applyAlignment="1">
      <alignment horizontal="right" vertical="center" wrapText="1"/>
    </xf>
    <xf numFmtId="0" fontId="2" fillId="8" borderId="1" xfId="0" applyFont="1" applyFill="1" applyBorder="1" applyAlignment="1">
      <alignment horizontal="center" vertical="top" wrapText="1"/>
    </xf>
    <xf numFmtId="0" fontId="17" fillId="8" borderId="1" xfId="0" applyFont="1" applyFill="1" applyBorder="1" applyAlignment="1">
      <alignment horizontal="center" vertical="top" wrapText="1"/>
    </xf>
    <xf numFmtId="0" fontId="19" fillId="0" borderId="0" xfId="0" applyFont="1" applyAlignment="1">
      <alignment horizontal="center"/>
    </xf>
    <xf numFmtId="0" fontId="1" fillId="7" borderId="0" xfId="0" applyFont="1" applyFill="1" applyAlignment="1">
      <alignment horizontal="center"/>
    </xf>
    <xf numFmtId="0" fontId="52" fillId="0" borderId="0" xfId="0" applyFont="1" applyAlignment="1">
      <alignment horizontal="center" wrapText="1"/>
    </xf>
    <xf numFmtId="0" fontId="5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0" fillId="2" borderId="8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horizontal="center" vertical="top" wrapText="1"/>
    </xf>
    <xf numFmtId="0" fontId="23" fillId="2" borderId="1" xfId="0" applyFont="1" applyFill="1" applyBorder="1" applyAlignment="1">
      <alignment horizontal="center" vertical="top" wrapText="1"/>
    </xf>
    <xf numFmtId="0" fontId="23" fillId="2" borderId="8" xfId="0" applyFont="1" applyFill="1" applyBorder="1" applyAlignment="1">
      <alignment horizontal="center" vertical="top" wrapText="1"/>
    </xf>
    <xf numFmtId="0" fontId="23" fillId="2" borderId="2" xfId="0" applyFont="1" applyFill="1" applyBorder="1" applyAlignment="1">
      <alignment horizontal="center" vertical="top" wrapText="1"/>
    </xf>
    <xf numFmtId="0" fontId="19" fillId="2" borderId="8" xfId="0" applyFont="1" applyFill="1" applyBorder="1" applyAlignment="1">
      <alignment horizontal="center" vertical="top" wrapText="1"/>
    </xf>
    <xf numFmtId="0" fontId="19" fillId="2" borderId="2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center" vertical="top" wrapText="1"/>
    </xf>
    <xf numFmtId="0" fontId="23" fillId="2" borderId="21" xfId="0" applyFont="1" applyFill="1" applyBorder="1" applyAlignment="1">
      <alignment horizontal="center" vertical="top" wrapText="1"/>
    </xf>
    <xf numFmtId="0" fontId="23" fillId="2" borderId="19" xfId="0" applyFont="1" applyFill="1" applyBorder="1" applyAlignment="1">
      <alignment horizontal="center" vertical="top" wrapText="1"/>
    </xf>
    <xf numFmtId="0" fontId="23" fillId="2" borderId="20" xfId="0" applyFont="1" applyFill="1" applyBorder="1" applyAlignment="1">
      <alignment horizontal="center" vertical="top" wrapText="1"/>
    </xf>
    <xf numFmtId="0" fontId="23" fillId="2" borderId="3" xfId="0" applyFont="1" applyFill="1" applyBorder="1" applyAlignment="1">
      <alignment horizontal="center" vertical="top" wrapText="1"/>
    </xf>
    <xf numFmtId="0" fontId="23" fillId="2" borderId="12" xfId="0" applyFont="1" applyFill="1" applyBorder="1" applyAlignment="1">
      <alignment horizontal="center" vertical="top" wrapText="1"/>
    </xf>
    <xf numFmtId="0" fontId="23" fillId="2" borderId="23" xfId="0" applyFont="1" applyFill="1" applyBorder="1" applyAlignment="1">
      <alignment horizontal="left" vertical="top" wrapText="1"/>
    </xf>
    <xf numFmtId="0" fontId="23" fillId="2" borderId="24" xfId="0" applyFont="1" applyFill="1" applyBorder="1" applyAlignment="1">
      <alignment horizontal="left" vertical="top" wrapText="1"/>
    </xf>
    <xf numFmtId="0" fontId="23" fillId="2" borderId="25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right" vertical="top" wrapText="1"/>
    </xf>
    <xf numFmtId="4" fontId="2" fillId="2" borderId="1" xfId="0" applyNumberFormat="1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left" vertical="top" wrapText="1"/>
    </xf>
    <xf numFmtId="0" fontId="19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4" fontId="2" fillId="7" borderId="1" xfId="0" applyNumberFormat="1" applyFont="1" applyFill="1" applyBorder="1" applyAlignment="1">
      <alignment horizontal="right" vertical="center" wrapText="1"/>
    </xf>
    <xf numFmtId="0" fontId="49" fillId="2" borderId="1" xfId="0" applyFont="1" applyFill="1" applyBorder="1" applyAlignment="1">
      <alignment vertical="top" wrapText="1"/>
    </xf>
    <xf numFmtId="0" fontId="53" fillId="9" borderId="1" xfId="0" applyFont="1" applyFill="1" applyBorder="1" applyAlignment="1">
      <alignment horizontal="center"/>
    </xf>
    <xf numFmtId="0" fontId="54" fillId="9" borderId="1" xfId="0" applyFont="1" applyFill="1" applyBorder="1" applyAlignment="1">
      <alignment horizontal="justify" vertical="top" wrapText="1"/>
    </xf>
    <xf numFmtId="4" fontId="54" fillId="9" borderId="1" xfId="0" applyNumberFormat="1" applyFont="1" applyFill="1" applyBorder="1" applyAlignment="1">
      <alignment horizontal="right" vertical="center" wrapText="1"/>
    </xf>
    <xf numFmtId="0" fontId="53" fillId="9" borderId="1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9" defaultPivotStyle="PivotStyleLight16"/>
  <colors>
    <mruColors>
      <color rgb="FFFFF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F1A4F-8CDE-404A-919A-CEF4E186CA21}">
  <sheetPr>
    <tabColor rgb="FFFFFF00"/>
  </sheetPr>
  <dimension ref="A1:E65"/>
  <sheetViews>
    <sheetView tabSelected="1" zoomScale="130" zoomScaleNormal="130" zoomScaleSheetLayoutView="130" workbookViewId="0">
      <selection activeCell="G11" sqref="G11"/>
    </sheetView>
  </sheetViews>
  <sheetFormatPr defaultColWidth="9.26953125" defaultRowHeight="10" x14ac:dyDescent="0.2"/>
  <cols>
    <col min="1" max="1" width="7" style="25" customWidth="1"/>
    <col min="2" max="2" width="45.26953125" style="27" customWidth="1"/>
    <col min="3" max="3" width="12.1796875" style="27" customWidth="1"/>
    <col min="4" max="4" width="12.7265625" style="27" bestFit="1" customWidth="1"/>
    <col min="5" max="5" width="14.453125" style="27" customWidth="1"/>
    <col min="6" max="6" width="12.7265625" style="27" bestFit="1" customWidth="1"/>
    <col min="7" max="7" width="9.26953125" style="27"/>
    <col min="8" max="8" width="19.453125" style="27" customWidth="1"/>
    <col min="9" max="9" width="11" style="27" customWidth="1"/>
    <col min="10" max="10" width="12.26953125" style="27" customWidth="1"/>
    <col min="11" max="16384" width="9.26953125" style="27"/>
  </cols>
  <sheetData>
    <row r="1" spans="1:5" ht="15.5" x14ac:dyDescent="0.35">
      <c r="A1" s="237" t="s">
        <v>251</v>
      </c>
      <c r="B1" s="238"/>
      <c r="C1" s="238"/>
      <c r="D1" s="238"/>
      <c r="E1" s="238"/>
    </row>
    <row r="3" spans="1:5" ht="14" x14ac:dyDescent="0.3">
      <c r="A3" s="239" t="s">
        <v>257</v>
      </c>
      <c r="B3" s="239"/>
      <c r="C3" s="239"/>
      <c r="D3" s="239"/>
      <c r="E3" s="239"/>
    </row>
    <row r="4" spans="1:5" ht="41.5" customHeight="1" x14ac:dyDescent="0.2">
      <c r="A4" s="240" t="s">
        <v>273</v>
      </c>
      <c r="B4" s="240"/>
      <c r="C4" s="240"/>
      <c r="D4" s="240"/>
      <c r="E4" s="240"/>
    </row>
    <row r="5" spans="1:5" ht="10.15" customHeight="1" x14ac:dyDescent="0.2">
      <c r="A5" s="223"/>
      <c r="B5" s="223"/>
      <c r="C5" s="223"/>
      <c r="D5" s="223"/>
      <c r="E5" s="223"/>
    </row>
    <row r="6" spans="1:5" ht="26" x14ac:dyDescent="0.2">
      <c r="A6" s="241" t="s">
        <v>2</v>
      </c>
      <c r="B6" s="241" t="s">
        <v>3</v>
      </c>
      <c r="C6" s="233" t="s">
        <v>249</v>
      </c>
      <c r="D6" s="233" t="s">
        <v>5</v>
      </c>
      <c r="E6" s="233" t="s">
        <v>250</v>
      </c>
    </row>
    <row r="7" spans="1:5" ht="13" x14ac:dyDescent="0.2">
      <c r="A7" s="241"/>
      <c r="B7" s="241"/>
      <c r="C7" s="233" t="s">
        <v>238</v>
      </c>
      <c r="D7" s="233" t="s">
        <v>238</v>
      </c>
      <c r="E7" s="233" t="s">
        <v>238</v>
      </c>
    </row>
    <row r="8" spans="1:5" ht="10.5" x14ac:dyDescent="0.2">
      <c r="A8" s="234">
        <v>1</v>
      </c>
      <c r="B8" s="234">
        <v>2</v>
      </c>
      <c r="C8" s="234">
        <v>3</v>
      </c>
      <c r="D8" s="234">
        <v>5</v>
      </c>
      <c r="E8" s="234">
        <v>6</v>
      </c>
    </row>
    <row r="9" spans="1:5" ht="13" x14ac:dyDescent="0.2">
      <c r="A9" s="263" t="s">
        <v>244</v>
      </c>
      <c r="B9" s="263"/>
      <c r="C9" s="263"/>
      <c r="D9" s="263"/>
      <c r="E9" s="263"/>
    </row>
    <row r="10" spans="1:5" s="217" customFormat="1" ht="13" x14ac:dyDescent="0.25">
      <c r="A10" s="220" t="s">
        <v>77</v>
      </c>
      <c r="B10" s="221" t="s">
        <v>202</v>
      </c>
      <c r="C10" s="222">
        <f>C11+C12</f>
        <v>0</v>
      </c>
      <c r="D10" s="219">
        <f>C10*0.21</f>
        <v>0</v>
      </c>
      <c r="E10" s="222">
        <f>C10+D10</f>
        <v>0</v>
      </c>
    </row>
    <row r="11" spans="1:5" ht="27" customHeight="1" x14ac:dyDescent="0.2">
      <c r="A11" s="224" t="s">
        <v>233</v>
      </c>
      <c r="B11" s="225" t="s">
        <v>241</v>
      </c>
      <c r="C11" s="215"/>
      <c r="D11" s="135">
        <f>C11*0.21</f>
        <v>0</v>
      </c>
      <c r="E11" s="135">
        <f>C11+D11</f>
        <v>0</v>
      </c>
    </row>
    <row r="12" spans="1:5" ht="13" x14ac:dyDescent="0.2">
      <c r="A12" s="224" t="s">
        <v>234</v>
      </c>
      <c r="B12" s="225" t="s">
        <v>235</v>
      </c>
      <c r="C12" s="222">
        <f>C13+C14</f>
        <v>0</v>
      </c>
      <c r="D12" s="135">
        <f>C12*0.21</f>
        <v>0</v>
      </c>
      <c r="E12" s="135">
        <f>C12+D12</f>
        <v>0</v>
      </c>
    </row>
    <row r="13" spans="1:5" ht="25" x14ac:dyDescent="0.25">
      <c r="A13" s="224" t="s">
        <v>271</v>
      </c>
      <c r="B13" s="264" t="s">
        <v>274</v>
      </c>
      <c r="C13" s="215"/>
      <c r="D13" s="135">
        <f>C13*0.21</f>
        <v>0</v>
      </c>
      <c r="E13" s="135">
        <f t="shared" ref="E13:E14" si="0">C13+D13</f>
        <v>0</v>
      </c>
    </row>
    <row r="14" spans="1:5" ht="12.5" x14ac:dyDescent="0.25">
      <c r="A14" s="224" t="s">
        <v>272</v>
      </c>
      <c r="B14" s="264" t="s">
        <v>268</v>
      </c>
      <c r="C14" s="215"/>
      <c r="D14" s="135">
        <f>C14*0.21</f>
        <v>0</v>
      </c>
      <c r="E14" s="135">
        <f t="shared" si="0"/>
        <v>0</v>
      </c>
    </row>
    <row r="15" spans="1:5" s="217" customFormat="1" ht="13" x14ac:dyDescent="0.25">
      <c r="A15" s="220" t="s">
        <v>203</v>
      </c>
      <c r="B15" s="221" t="s">
        <v>204</v>
      </c>
      <c r="C15" s="222">
        <f>C16</f>
        <v>0</v>
      </c>
      <c r="D15" s="219">
        <f>C15*0.21</f>
        <v>0</v>
      </c>
      <c r="E15" s="222">
        <f>C15+D15</f>
        <v>0</v>
      </c>
    </row>
    <row r="16" spans="1:5" ht="12.5" x14ac:dyDescent="0.2">
      <c r="A16" s="224" t="s">
        <v>236</v>
      </c>
      <c r="B16" s="225" t="s">
        <v>237</v>
      </c>
      <c r="C16" s="215"/>
      <c r="D16" s="135">
        <f>C16*0.21</f>
        <v>0</v>
      </c>
      <c r="E16" s="135">
        <f>C16+D16</f>
        <v>0</v>
      </c>
    </row>
    <row r="17" spans="1:5" ht="13" x14ac:dyDescent="0.2">
      <c r="A17" s="271"/>
      <c r="B17" s="269" t="s">
        <v>248</v>
      </c>
      <c r="C17" s="270">
        <f>C10+C15</f>
        <v>0</v>
      </c>
      <c r="D17" s="270">
        <f>D10+D15</f>
        <v>0</v>
      </c>
      <c r="E17" s="270">
        <f>E10+E15</f>
        <v>0</v>
      </c>
    </row>
    <row r="18" spans="1:5" ht="13" x14ac:dyDescent="0.2">
      <c r="A18" s="263" t="s">
        <v>245</v>
      </c>
      <c r="B18" s="263"/>
      <c r="C18" s="263"/>
      <c r="D18" s="263"/>
      <c r="E18" s="263"/>
    </row>
    <row r="19" spans="1:5" s="217" customFormat="1" ht="13" x14ac:dyDescent="0.25">
      <c r="A19" s="228" t="s">
        <v>78</v>
      </c>
      <c r="B19" s="221" t="s">
        <v>79</v>
      </c>
      <c r="C19" s="222">
        <f>C20+C25</f>
        <v>0</v>
      </c>
      <c r="D19" s="229">
        <f>C19*0.21</f>
        <v>0</v>
      </c>
      <c r="E19" s="229">
        <f>C19+D19</f>
        <v>0</v>
      </c>
    </row>
    <row r="20" spans="1:5" s="26" customFormat="1" ht="26" x14ac:dyDescent="0.3">
      <c r="A20" s="261" t="s">
        <v>211</v>
      </c>
      <c r="B20" s="265" t="s">
        <v>274</v>
      </c>
      <c r="C20" s="222">
        <f>C21+C22+C23+C24</f>
        <v>0</v>
      </c>
      <c r="D20" s="262">
        <f>C20*0.21</f>
        <v>0</v>
      </c>
      <c r="E20" s="262">
        <f t="shared" ref="E20:E25" si="1">C20+D20</f>
        <v>0</v>
      </c>
    </row>
    <row r="21" spans="1:5" ht="12.5" x14ac:dyDescent="0.25">
      <c r="A21" s="224" t="s">
        <v>260</v>
      </c>
      <c r="B21" s="264" t="s">
        <v>264</v>
      </c>
      <c r="C21" s="215"/>
      <c r="D21" s="135"/>
      <c r="E21" s="135"/>
    </row>
    <row r="22" spans="1:5" ht="12.5" x14ac:dyDescent="0.25">
      <c r="A22" s="224" t="s">
        <v>261</v>
      </c>
      <c r="B22" s="264" t="s">
        <v>265</v>
      </c>
      <c r="C22" s="215"/>
      <c r="D22" s="135"/>
      <c r="E22" s="135"/>
    </row>
    <row r="23" spans="1:5" ht="12.5" x14ac:dyDescent="0.25">
      <c r="A23" s="224" t="s">
        <v>262</v>
      </c>
      <c r="B23" s="264" t="s">
        <v>266</v>
      </c>
      <c r="C23" s="215"/>
      <c r="D23" s="135"/>
      <c r="E23" s="135"/>
    </row>
    <row r="24" spans="1:5" ht="12.5" x14ac:dyDescent="0.25">
      <c r="A24" s="224" t="s">
        <v>263</v>
      </c>
      <c r="B24" s="264" t="s">
        <v>267</v>
      </c>
      <c r="C24" s="215"/>
      <c r="D24" s="135"/>
      <c r="E24" s="135"/>
    </row>
    <row r="25" spans="1:5" s="26" customFormat="1" ht="13" x14ac:dyDescent="0.3">
      <c r="A25" s="261" t="s">
        <v>213</v>
      </c>
      <c r="B25" s="265" t="s">
        <v>268</v>
      </c>
      <c r="C25" s="266"/>
      <c r="D25" s="262">
        <f>C25*0.21</f>
        <v>0</v>
      </c>
      <c r="E25" s="262">
        <f t="shared" si="1"/>
        <v>0</v>
      </c>
    </row>
    <row r="26" spans="1:5" s="217" customFormat="1" ht="26" x14ac:dyDescent="0.25">
      <c r="A26" s="218" t="s">
        <v>81</v>
      </c>
      <c r="B26" s="267" t="s">
        <v>206</v>
      </c>
      <c r="C26" s="222">
        <f>C27+C28</f>
        <v>0</v>
      </c>
      <c r="D26" s="219">
        <f>C26*0.21</f>
        <v>0</v>
      </c>
      <c r="E26" s="219">
        <f>C26+D26</f>
        <v>0</v>
      </c>
    </row>
    <row r="27" spans="1:5" ht="25" x14ac:dyDescent="0.25">
      <c r="A27" s="224" t="s">
        <v>269</v>
      </c>
      <c r="B27" s="264" t="s">
        <v>258</v>
      </c>
      <c r="C27" s="215"/>
      <c r="D27" s="135">
        <f>C27*0.21</f>
        <v>0</v>
      </c>
      <c r="E27" s="135">
        <f t="shared" ref="E27:E28" si="2">C27+D27</f>
        <v>0</v>
      </c>
    </row>
    <row r="28" spans="1:5" ht="12.5" x14ac:dyDescent="0.25">
      <c r="A28" s="224" t="s">
        <v>270</v>
      </c>
      <c r="B28" s="264" t="s">
        <v>268</v>
      </c>
      <c r="C28" s="215"/>
      <c r="D28" s="135">
        <f>C28*0.21</f>
        <v>0</v>
      </c>
      <c r="E28" s="135">
        <f t="shared" si="2"/>
        <v>0</v>
      </c>
    </row>
    <row r="29" spans="1:5" ht="13" x14ac:dyDescent="0.25">
      <c r="A29" s="268"/>
      <c r="B29" s="269" t="s">
        <v>247</v>
      </c>
      <c r="C29" s="270">
        <f>C19+C26</f>
        <v>0</v>
      </c>
      <c r="D29" s="270">
        <f>D19+D26</f>
        <v>0</v>
      </c>
      <c r="E29" s="270">
        <f>E19+E26</f>
        <v>0</v>
      </c>
    </row>
    <row r="30" spans="1:5" ht="13" x14ac:dyDescent="0.2">
      <c r="A30" s="263" t="s">
        <v>243</v>
      </c>
      <c r="B30" s="263"/>
      <c r="C30" s="263"/>
      <c r="D30" s="263"/>
      <c r="E30" s="263"/>
    </row>
    <row r="31" spans="1:5" s="217" customFormat="1" ht="13" x14ac:dyDescent="0.25">
      <c r="A31" s="228" t="s">
        <v>70</v>
      </c>
      <c r="B31" s="221" t="s">
        <v>86</v>
      </c>
      <c r="C31" s="222">
        <f>C32+C33</f>
        <v>0</v>
      </c>
      <c r="D31" s="229">
        <f>D32+D33</f>
        <v>0</v>
      </c>
      <c r="E31" s="229">
        <f>E32+E33</f>
        <v>0</v>
      </c>
    </row>
    <row r="32" spans="1:5" ht="25" x14ac:dyDescent="0.2">
      <c r="A32" s="224" t="s">
        <v>230</v>
      </c>
      <c r="B32" s="137" t="s">
        <v>231</v>
      </c>
      <c r="C32" s="215"/>
      <c r="D32" s="135">
        <f>C32*0.21</f>
        <v>0</v>
      </c>
      <c r="E32" s="135">
        <f>C32+D32</f>
        <v>0</v>
      </c>
    </row>
    <row r="33" spans="1:5" ht="12.5" x14ac:dyDescent="0.25">
      <c r="A33" s="214" t="s">
        <v>232</v>
      </c>
      <c r="B33" s="137" t="s">
        <v>242</v>
      </c>
      <c r="C33" s="215"/>
      <c r="D33" s="135">
        <f>C33*0.21</f>
        <v>0</v>
      </c>
      <c r="E33" s="135">
        <f>C33+D33</f>
        <v>0</v>
      </c>
    </row>
    <row r="34" spans="1:5" ht="13" x14ac:dyDescent="0.25">
      <c r="A34" s="268"/>
      <c r="B34" s="269" t="s">
        <v>246</v>
      </c>
      <c r="C34" s="270">
        <f>C31</f>
        <v>0</v>
      </c>
      <c r="D34" s="270"/>
      <c r="E34" s="270"/>
    </row>
    <row r="35" spans="1:5" ht="13" x14ac:dyDescent="0.25">
      <c r="A35" s="230"/>
      <c r="B35" s="231"/>
      <c r="C35" s="232"/>
      <c r="D35" s="232"/>
      <c r="E35" s="232"/>
    </row>
    <row r="36" spans="1:5" ht="13" x14ac:dyDescent="0.2">
      <c r="A36" s="226"/>
      <c r="B36" s="227" t="s">
        <v>87</v>
      </c>
      <c r="C36" s="212">
        <f>C17+C29+C34</f>
        <v>0</v>
      </c>
      <c r="D36" s="212">
        <f t="shared" ref="D36:E36" si="3">D17+D29+D34</f>
        <v>0</v>
      </c>
      <c r="E36" s="212">
        <f t="shared" si="3"/>
        <v>0</v>
      </c>
    </row>
    <row r="37" spans="1:5" ht="13" x14ac:dyDescent="0.2">
      <c r="A37" s="226"/>
      <c r="B37" s="227" t="s">
        <v>240</v>
      </c>
      <c r="C37" s="213">
        <f>C19+C32</f>
        <v>0</v>
      </c>
      <c r="D37" s="213">
        <f t="shared" ref="D37:E37" si="4">D19+D32</f>
        <v>0</v>
      </c>
      <c r="E37" s="213">
        <f t="shared" si="4"/>
        <v>0</v>
      </c>
    </row>
    <row r="39" spans="1:5" x14ac:dyDescent="0.2">
      <c r="B39" s="27" t="s">
        <v>259</v>
      </c>
    </row>
    <row r="42" spans="1:5" ht="12.5" x14ac:dyDescent="0.25">
      <c r="A42" s="173"/>
      <c r="B42" s="173" t="s">
        <v>239</v>
      </c>
      <c r="D42" s="235" t="s">
        <v>193</v>
      </c>
      <c r="E42" s="235"/>
    </row>
    <row r="43" spans="1:5" ht="13.15" customHeight="1" x14ac:dyDescent="0.25">
      <c r="A43" s="173"/>
      <c r="B43" s="211" t="s">
        <v>256</v>
      </c>
      <c r="C43" s="32"/>
      <c r="D43" s="236" t="s">
        <v>252</v>
      </c>
      <c r="E43" s="236"/>
    </row>
    <row r="44" spans="1:5" ht="12.5" x14ac:dyDescent="0.25">
      <c r="A44" s="173"/>
      <c r="B44" s="173"/>
      <c r="C44" s="32"/>
      <c r="D44" s="32"/>
      <c r="E44" s="32"/>
    </row>
    <row r="45" spans="1:5" ht="12.5" x14ac:dyDescent="0.25">
      <c r="A45" s="173"/>
      <c r="B45" s="173"/>
      <c r="C45" s="32"/>
      <c r="D45" s="32"/>
      <c r="E45" s="32"/>
    </row>
    <row r="46" spans="1:5" ht="12.5" x14ac:dyDescent="0.25">
      <c r="A46" s="173"/>
      <c r="B46" s="173"/>
      <c r="C46" s="32"/>
      <c r="D46" s="32"/>
      <c r="E46" s="32"/>
    </row>
    <row r="47" spans="1:5" ht="12.5" x14ac:dyDescent="0.25">
      <c r="A47" s="173"/>
      <c r="B47" s="173"/>
      <c r="C47" s="32"/>
      <c r="D47" s="32"/>
      <c r="E47" s="32"/>
    </row>
    <row r="48" spans="1:5" ht="12.5" x14ac:dyDescent="0.25">
      <c r="A48" s="173"/>
      <c r="B48" s="173"/>
      <c r="C48" s="32"/>
      <c r="D48" s="32"/>
      <c r="E48" s="32"/>
    </row>
    <row r="49" spans="1:5" ht="12.5" x14ac:dyDescent="0.25">
      <c r="A49" s="173"/>
      <c r="B49" s="173"/>
      <c r="C49" s="32"/>
      <c r="D49" s="32"/>
      <c r="E49" s="32"/>
    </row>
    <row r="50" spans="1:5" ht="12.5" x14ac:dyDescent="0.25">
      <c r="A50" s="173"/>
      <c r="B50" s="173"/>
      <c r="C50" s="32"/>
      <c r="D50" s="32"/>
      <c r="E50" s="32"/>
    </row>
    <row r="51" spans="1:5" ht="12.5" x14ac:dyDescent="0.25">
      <c r="A51" s="173"/>
      <c r="B51" s="173"/>
      <c r="C51" s="32"/>
      <c r="D51" s="32"/>
      <c r="E51" s="32"/>
    </row>
    <row r="52" spans="1:5" ht="12.5" x14ac:dyDescent="0.25">
      <c r="A52" s="173"/>
      <c r="B52" s="173"/>
      <c r="C52" s="32"/>
      <c r="D52" s="32"/>
      <c r="E52" s="32"/>
    </row>
    <row r="53" spans="1:5" ht="12.5" x14ac:dyDescent="0.25">
      <c r="A53" s="173"/>
      <c r="B53" s="173"/>
      <c r="C53" s="32"/>
      <c r="D53" s="32"/>
      <c r="E53" s="32"/>
    </row>
    <row r="54" spans="1:5" ht="12.5" x14ac:dyDescent="0.25">
      <c r="A54" s="173"/>
      <c r="B54" s="173"/>
      <c r="C54" s="32"/>
      <c r="D54" s="32"/>
      <c r="E54" s="32"/>
    </row>
    <row r="55" spans="1:5" ht="12.5" x14ac:dyDescent="0.25">
      <c r="A55" s="173"/>
      <c r="B55" s="173"/>
      <c r="C55" s="32"/>
      <c r="D55" s="32"/>
      <c r="E55" s="32"/>
    </row>
    <row r="56" spans="1:5" ht="12.5" x14ac:dyDescent="0.25">
      <c r="A56" s="173"/>
      <c r="B56" s="173"/>
      <c r="C56" s="32"/>
      <c r="D56" s="32"/>
      <c r="E56" s="32"/>
    </row>
    <row r="57" spans="1:5" ht="12.5" x14ac:dyDescent="0.25">
      <c r="A57" s="173"/>
      <c r="B57" s="173"/>
      <c r="C57" s="32"/>
      <c r="D57" s="32"/>
      <c r="E57" s="32"/>
    </row>
    <row r="58" spans="1:5" ht="12.5" x14ac:dyDescent="0.25">
      <c r="A58" s="173"/>
      <c r="B58" s="173"/>
      <c r="C58" s="32"/>
      <c r="D58" s="32"/>
      <c r="E58" s="32"/>
    </row>
    <row r="59" spans="1:5" ht="12.5" x14ac:dyDescent="0.25">
      <c r="A59" s="173"/>
      <c r="B59" s="173"/>
      <c r="C59" s="32"/>
      <c r="D59" s="32"/>
      <c r="E59" s="32"/>
    </row>
    <row r="60" spans="1:5" ht="12.5" x14ac:dyDescent="0.25">
      <c r="A60" s="173"/>
      <c r="B60" s="173"/>
      <c r="C60" s="32"/>
      <c r="D60" s="32"/>
      <c r="E60" s="32"/>
    </row>
    <row r="64" spans="1:5" s="19" customFormat="1" ht="13.5" x14ac:dyDescent="0.35">
      <c r="A64" s="216" t="s">
        <v>253</v>
      </c>
      <c r="B64" s="216" t="s">
        <v>254</v>
      </c>
    </row>
    <row r="65" spans="2:2" s="19" customFormat="1" ht="13" x14ac:dyDescent="0.3">
      <c r="B65" s="216" t="s">
        <v>255</v>
      </c>
    </row>
  </sheetData>
  <mergeCells count="10">
    <mergeCell ref="A1:E1"/>
    <mergeCell ref="A3:E3"/>
    <mergeCell ref="A4:E4"/>
    <mergeCell ref="A6:A7"/>
    <mergeCell ref="B6:B7"/>
    <mergeCell ref="D42:E42"/>
    <mergeCell ref="D43:E43"/>
    <mergeCell ref="A9:E9"/>
    <mergeCell ref="A18:E18"/>
    <mergeCell ref="A30:E30"/>
  </mergeCells>
  <phoneticPr fontId="55" type="noConversion"/>
  <printOptions horizontalCentered="1"/>
  <pageMargins left="0.78740157480314965" right="0.39370078740157483" top="1.1811023622047245" bottom="0.98425196850393704" header="0.31496062992125984" footer="0.31496062992125984"/>
  <pageSetup paperSize="9" fitToHeight="0" orientation="portrait" r:id="rId1"/>
  <headerFooter>
    <oddHeader>&amp;LFORMULAR DE OFERTA&amp;CDEVIZUL GENERAL&amp;R ETAPA I - BLOCUL C3</oddHeader>
    <oddFooter>&amp;CPROIECT
„Construire blocuri de locuinte de serviciu, str. Ovid Densusianu nr. cad. 160462, Oradea - Etapa I - Bloc C3"</oddFooter>
  </headerFooter>
  <rowBreaks count="1" manualBreakCount="1">
    <brk id="29" max="4" man="1"/>
  </rowBreaks>
  <ignoredErrors>
    <ignoredError sqref="A26:B26 A31 A15:E19 C25:E25 D26:E26 A10 A20 D20:E20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L66"/>
  <sheetViews>
    <sheetView topLeftCell="A4" workbookViewId="0">
      <selection activeCell="J35" sqref="J35"/>
    </sheetView>
  </sheetViews>
  <sheetFormatPr defaultColWidth="9.26953125" defaultRowHeight="11.5" x14ac:dyDescent="0.25"/>
  <cols>
    <col min="1" max="1" width="2.453125" style="19" customWidth="1"/>
    <col min="2" max="2" width="5.54296875" style="19" customWidth="1"/>
    <col min="3" max="3" width="35.453125" style="19" customWidth="1"/>
    <col min="4" max="4" width="10" style="19" customWidth="1"/>
    <col min="5" max="5" width="7.54296875" style="49" bestFit="1" customWidth="1"/>
    <col min="6" max="6" width="9.453125" style="19" bestFit="1" customWidth="1"/>
    <col min="7" max="7" width="8.54296875" style="19" bestFit="1" customWidth="1"/>
    <col min="8" max="8" width="7.54296875" style="19" bestFit="1" customWidth="1"/>
    <col min="9" max="9" width="9.26953125" style="19"/>
    <col min="10" max="10" width="27.54296875" style="19" customWidth="1"/>
    <col min="11" max="16384" width="9.26953125" style="19"/>
  </cols>
  <sheetData>
    <row r="1" spans="2:10" ht="13" x14ac:dyDescent="0.3">
      <c r="B1" s="1"/>
      <c r="C1" s="1"/>
    </row>
    <row r="3" spans="2:10" ht="14" x14ac:dyDescent="0.3">
      <c r="D3" s="128" t="s">
        <v>189</v>
      </c>
      <c r="F3" s="129"/>
    </row>
    <row r="4" spans="2:10" ht="13" x14ac:dyDescent="0.3">
      <c r="B4" s="53"/>
      <c r="C4" s="53"/>
      <c r="D4" s="156" t="s">
        <v>190</v>
      </c>
      <c r="F4" s="53"/>
      <c r="G4" s="59"/>
      <c r="H4" s="53"/>
    </row>
    <row r="5" spans="2:10" x14ac:dyDescent="0.25">
      <c r="B5" s="53"/>
      <c r="C5" s="53"/>
      <c r="D5" s="130" t="s">
        <v>164</v>
      </c>
      <c r="F5" s="53"/>
      <c r="G5" s="53"/>
      <c r="H5" s="53"/>
    </row>
    <row r="6" spans="2:10" x14ac:dyDescent="0.25">
      <c r="B6" s="53"/>
      <c r="C6" s="53"/>
      <c r="D6" s="53"/>
      <c r="F6" s="53"/>
      <c r="G6" s="53"/>
      <c r="H6" s="53"/>
    </row>
    <row r="7" spans="2:10" ht="13" x14ac:dyDescent="0.3">
      <c r="B7" s="121" t="s">
        <v>31</v>
      </c>
      <c r="C7" s="121"/>
      <c r="D7" s="16">
        <v>41396</v>
      </c>
      <c r="E7" s="32"/>
      <c r="F7" s="6" t="s">
        <v>0</v>
      </c>
      <c r="G7" s="1">
        <v>4.3215000000000003</v>
      </c>
      <c r="H7" s="1" t="s">
        <v>1</v>
      </c>
    </row>
    <row r="8" spans="2:10" ht="13" x14ac:dyDescent="0.3">
      <c r="B8" s="120"/>
      <c r="C8" s="121"/>
      <c r="D8" s="120"/>
      <c r="E8" s="118"/>
      <c r="F8" s="141"/>
      <c r="G8" s="142"/>
      <c r="H8" s="143"/>
    </row>
    <row r="9" spans="2:10" ht="12.5" x14ac:dyDescent="0.25">
      <c r="B9" s="247" t="s">
        <v>2</v>
      </c>
      <c r="C9" s="247" t="s">
        <v>3</v>
      </c>
      <c r="D9" s="246" t="s">
        <v>4</v>
      </c>
      <c r="E9" s="246"/>
      <c r="F9" s="144" t="s">
        <v>5</v>
      </c>
      <c r="G9" s="246" t="s">
        <v>6</v>
      </c>
      <c r="H9" s="246"/>
    </row>
    <row r="10" spans="2:10" ht="12.5" x14ac:dyDescent="0.25">
      <c r="B10" s="248"/>
      <c r="C10" s="248"/>
      <c r="D10" s="122" t="s">
        <v>7</v>
      </c>
      <c r="E10" s="122" t="s">
        <v>8</v>
      </c>
      <c r="F10" s="144" t="s">
        <v>7</v>
      </c>
      <c r="G10" s="144" t="s">
        <v>7</v>
      </c>
      <c r="H10" s="144" t="s">
        <v>8</v>
      </c>
    </row>
    <row r="11" spans="2:10" ht="12.5" x14ac:dyDescent="0.25">
      <c r="B11" s="144">
        <v>1</v>
      </c>
      <c r="C11" s="144">
        <v>2</v>
      </c>
      <c r="D11" s="122">
        <v>3</v>
      </c>
      <c r="E11" s="122">
        <v>4</v>
      </c>
      <c r="F11" s="144">
        <v>5</v>
      </c>
      <c r="G11" s="144">
        <v>6</v>
      </c>
      <c r="H11" s="144">
        <v>7</v>
      </c>
    </row>
    <row r="12" spans="2:10" ht="13" x14ac:dyDescent="0.25">
      <c r="B12" s="145" t="s">
        <v>9</v>
      </c>
      <c r="C12" s="146" t="s">
        <v>10</v>
      </c>
      <c r="D12" s="168"/>
      <c r="E12" s="168"/>
      <c r="F12" s="169"/>
      <c r="G12" s="169"/>
      <c r="H12" s="169"/>
    </row>
    <row r="13" spans="2:10" ht="12.5" x14ac:dyDescent="0.25">
      <c r="B13" s="148" t="s">
        <v>71</v>
      </c>
      <c r="C13" s="149" t="s">
        <v>11</v>
      </c>
      <c r="D13" s="170">
        <f t="shared" ref="D13:D18" si="0">E13*$G$7</f>
        <v>0</v>
      </c>
      <c r="E13" s="170">
        <v>0</v>
      </c>
      <c r="F13" s="171">
        <f t="shared" ref="F13:F18" si="1">G13-D13</f>
        <v>0</v>
      </c>
      <c r="G13" s="171">
        <f t="shared" ref="G13:H16" si="2">D13*1.24</f>
        <v>0</v>
      </c>
      <c r="H13" s="171">
        <f t="shared" si="2"/>
        <v>0</v>
      </c>
      <c r="J13" s="51"/>
    </row>
    <row r="14" spans="2:10" ht="39" customHeight="1" x14ac:dyDescent="0.25">
      <c r="B14" s="148" t="s">
        <v>72</v>
      </c>
      <c r="C14" s="149" t="s">
        <v>12</v>
      </c>
      <c r="D14" s="170">
        <f t="shared" si="0"/>
        <v>0</v>
      </c>
      <c r="E14" s="170">
        <v>0</v>
      </c>
      <c r="F14" s="171">
        <f t="shared" si="1"/>
        <v>0</v>
      </c>
      <c r="G14" s="171">
        <f t="shared" si="2"/>
        <v>0</v>
      </c>
      <c r="H14" s="171">
        <f t="shared" si="2"/>
        <v>0</v>
      </c>
      <c r="J14" s="51"/>
    </row>
    <row r="15" spans="2:10" ht="12.5" x14ac:dyDescent="0.25">
      <c r="B15" s="148" t="s">
        <v>73</v>
      </c>
      <c r="C15" s="149" t="s">
        <v>13</v>
      </c>
      <c r="D15" s="170">
        <f t="shared" si="0"/>
        <v>0</v>
      </c>
      <c r="E15" s="170">
        <v>0</v>
      </c>
      <c r="F15" s="171">
        <f t="shared" si="1"/>
        <v>0</v>
      </c>
      <c r="G15" s="171">
        <f t="shared" si="2"/>
        <v>0</v>
      </c>
      <c r="H15" s="171">
        <f t="shared" si="2"/>
        <v>0</v>
      </c>
      <c r="J15" s="51"/>
    </row>
    <row r="16" spans="2:10" ht="12.5" x14ac:dyDescent="0.25">
      <c r="B16" s="148" t="s">
        <v>90</v>
      </c>
      <c r="C16" s="149" t="s">
        <v>14</v>
      </c>
      <c r="D16" s="124">
        <f t="shared" si="0"/>
        <v>0</v>
      </c>
      <c r="E16" s="125">
        <v>0</v>
      </c>
      <c r="F16" s="166">
        <f t="shared" si="1"/>
        <v>0</v>
      </c>
      <c r="G16" s="166">
        <f t="shared" si="2"/>
        <v>0</v>
      </c>
      <c r="H16" s="166">
        <f t="shared" si="2"/>
        <v>0</v>
      </c>
      <c r="J16" s="51"/>
    </row>
    <row r="17" spans="2:10" ht="12.5" x14ac:dyDescent="0.25">
      <c r="B17" s="148" t="s">
        <v>91</v>
      </c>
      <c r="C17" s="149" t="s">
        <v>15</v>
      </c>
      <c r="D17" s="124">
        <f t="shared" si="0"/>
        <v>0</v>
      </c>
      <c r="E17" s="125">
        <v>0</v>
      </c>
      <c r="F17" s="167">
        <f t="shared" si="1"/>
        <v>0</v>
      </c>
      <c r="G17" s="167">
        <f>D17*1.24</f>
        <v>0</v>
      </c>
      <c r="H17" s="167">
        <f>E17*1.24</f>
        <v>0</v>
      </c>
      <c r="J17" s="172" t="s">
        <v>191</v>
      </c>
    </row>
    <row r="18" spans="2:10" ht="25" x14ac:dyDescent="0.25">
      <c r="B18" s="148" t="s">
        <v>92</v>
      </c>
      <c r="C18" s="149" t="s">
        <v>16</v>
      </c>
      <c r="D18" s="170">
        <f t="shared" si="0"/>
        <v>0</v>
      </c>
      <c r="E18" s="170">
        <v>0</v>
      </c>
      <c r="F18" s="171">
        <f t="shared" si="1"/>
        <v>0</v>
      </c>
      <c r="G18" s="171">
        <f>D18*1.24</f>
        <v>0</v>
      </c>
      <c r="H18" s="171">
        <f>E18*1.24</f>
        <v>0</v>
      </c>
      <c r="J18" s="51"/>
    </row>
    <row r="19" spans="2:10" ht="12.5" x14ac:dyDescent="0.25">
      <c r="B19" s="148" t="s">
        <v>93</v>
      </c>
      <c r="C19" s="149" t="s">
        <v>183</v>
      </c>
      <c r="D19" s="125">
        <v>0</v>
      </c>
      <c r="E19" s="125">
        <v>0</v>
      </c>
      <c r="F19" s="167">
        <v>0</v>
      </c>
      <c r="G19" s="167">
        <v>0</v>
      </c>
      <c r="H19" s="167">
        <v>0</v>
      </c>
      <c r="J19" s="172" t="s">
        <v>191</v>
      </c>
    </row>
    <row r="20" spans="2:10" ht="12.5" x14ac:dyDescent="0.25">
      <c r="B20" s="148" t="s">
        <v>94</v>
      </c>
      <c r="C20" s="149" t="s">
        <v>99</v>
      </c>
      <c r="D20" s="125">
        <v>0</v>
      </c>
      <c r="E20" s="125">
        <v>0</v>
      </c>
      <c r="F20" s="167">
        <v>0</v>
      </c>
      <c r="G20" s="167">
        <v>0</v>
      </c>
      <c r="H20" s="167">
        <v>0</v>
      </c>
    </row>
    <row r="21" spans="2:10" ht="13" x14ac:dyDescent="0.25">
      <c r="B21" s="148"/>
      <c r="C21" s="153" t="s">
        <v>19</v>
      </c>
      <c r="D21" s="132">
        <f>SUM(D13:D20)</f>
        <v>0</v>
      </c>
      <c r="E21" s="132">
        <f>SUM(E13:E20)</f>
        <v>0</v>
      </c>
      <c r="F21" s="131">
        <f>SUM(F13:F20)</f>
        <v>0</v>
      </c>
      <c r="G21" s="131">
        <f>SUM(G13:G20)</f>
        <v>0</v>
      </c>
      <c r="H21" s="131">
        <f>SUM(H13:H20)</f>
        <v>0</v>
      </c>
    </row>
    <row r="22" spans="2:10" ht="13" x14ac:dyDescent="0.25">
      <c r="B22" s="145" t="s">
        <v>20</v>
      </c>
      <c r="C22" s="146" t="s">
        <v>21</v>
      </c>
      <c r="D22" s="125"/>
      <c r="E22" s="125"/>
      <c r="F22" s="167"/>
      <c r="G22" s="167"/>
      <c r="H22" s="167"/>
    </row>
    <row r="23" spans="2:10" ht="12.5" x14ac:dyDescent="0.25">
      <c r="B23" s="148" t="s">
        <v>95</v>
      </c>
      <c r="C23" s="149" t="s">
        <v>22</v>
      </c>
      <c r="D23" s="125">
        <f>E23*G7</f>
        <v>0</v>
      </c>
      <c r="E23" s="125">
        <v>0</v>
      </c>
      <c r="F23" s="167">
        <f>G23-D23</f>
        <v>0</v>
      </c>
      <c r="G23" s="167">
        <f>D23*1.24</f>
        <v>0</v>
      </c>
      <c r="H23" s="167">
        <f>E23*1.24</f>
        <v>0</v>
      </c>
    </row>
    <row r="24" spans="2:10" ht="13" x14ac:dyDescent="0.25">
      <c r="B24" s="148"/>
      <c r="C24" s="153" t="s">
        <v>23</v>
      </c>
      <c r="D24" s="132">
        <f>SUM(D23)</f>
        <v>0</v>
      </c>
      <c r="E24" s="132">
        <f>SUM(E23)</f>
        <v>0</v>
      </c>
      <c r="F24" s="131">
        <f>SUM(F23)</f>
        <v>0</v>
      </c>
      <c r="G24" s="131">
        <f>SUM(G23)</f>
        <v>0</v>
      </c>
      <c r="H24" s="131">
        <f>SUM(H23)</f>
        <v>0</v>
      </c>
    </row>
    <row r="25" spans="2:10" ht="13" x14ac:dyDescent="0.25">
      <c r="B25" s="145" t="s">
        <v>24</v>
      </c>
      <c r="C25" s="146" t="s">
        <v>25</v>
      </c>
      <c r="D25" s="125"/>
      <c r="E25" s="125"/>
      <c r="F25" s="167"/>
      <c r="G25" s="167"/>
      <c r="H25" s="167"/>
    </row>
    <row r="26" spans="2:10" s="53" customFormat="1" ht="12.5" x14ac:dyDescent="0.25">
      <c r="B26" s="148" t="s">
        <v>74</v>
      </c>
      <c r="C26" s="149" t="s">
        <v>26</v>
      </c>
      <c r="D26" s="125">
        <f>D42</f>
        <v>0</v>
      </c>
      <c r="E26" s="125">
        <f>E42</f>
        <v>0</v>
      </c>
      <c r="F26" s="167">
        <f>F42</f>
        <v>0</v>
      </c>
      <c r="G26" s="167">
        <f>G42</f>
        <v>0</v>
      </c>
      <c r="H26" s="167">
        <f>H42</f>
        <v>0</v>
      </c>
    </row>
    <row r="27" spans="2:10" s="53" customFormat="1" ht="12.5" x14ac:dyDescent="0.25">
      <c r="B27" s="148" t="s">
        <v>75</v>
      </c>
      <c r="C27" s="149" t="s">
        <v>27</v>
      </c>
      <c r="D27" s="125">
        <v>0</v>
      </c>
      <c r="E27" s="125">
        <v>0</v>
      </c>
      <c r="F27" s="167">
        <v>0</v>
      </c>
      <c r="G27" s="167">
        <v>0</v>
      </c>
      <c r="H27" s="167">
        <v>0</v>
      </c>
    </row>
    <row r="28" spans="2:10" s="53" customFormat="1" ht="12.5" x14ac:dyDescent="0.25">
      <c r="B28" s="148" t="s">
        <v>76</v>
      </c>
      <c r="C28" s="149" t="s">
        <v>28</v>
      </c>
      <c r="D28" s="125">
        <f>D53</f>
        <v>0</v>
      </c>
      <c r="E28" s="125">
        <f>E53</f>
        <v>0</v>
      </c>
      <c r="F28" s="167">
        <f>F53</f>
        <v>0</v>
      </c>
      <c r="G28" s="167">
        <f>G53</f>
        <v>0</v>
      </c>
      <c r="H28" s="167">
        <f>H53</f>
        <v>0</v>
      </c>
    </row>
    <row r="29" spans="2:10" ht="13" x14ac:dyDescent="0.25">
      <c r="B29" s="155"/>
      <c r="C29" s="153" t="s">
        <v>29</v>
      </c>
      <c r="D29" s="132">
        <f>SUM(D26:D28)</f>
        <v>0</v>
      </c>
      <c r="E29" s="132">
        <f>SUM(E26:E28)</f>
        <v>0</v>
      </c>
      <c r="F29" s="131">
        <f>SUM(F26:F28)</f>
        <v>0</v>
      </c>
      <c r="G29" s="131">
        <f>SUM(G26:G28)</f>
        <v>0</v>
      </c>
      <c r="H29" s="131">
        <f>SUM(H26:H28)</f>
        <v>0</v>
      </c>
    </row>
    <row r="30" spans="2:10" ht="25" x14ac:dyDescent="0.25">
      <c r="B30" s="155"/>
      <c r="C30" s="149" t="s">
        <v>30</v>
      </c>
      <c r="D30" s="132">
        <f>D21+D24+D29</f>
        <v>0</v>
      </c>
      <c r="E30" s="132">
        <f>E21+E24+E29</f>
        <v>0</v>
      </c>
      <c r="F30" s="131">
        <f>F21+F24+F29</f>
        <v>0</v>
      </c>
      <c r="G30" s="131">
        <f>G21+G24+G29</f>
        <v>0</v>
      </c>
      <c r="H30" s="131">
        <f>H21+H24+H29</f>
        <v>0</v>
      </c>
    </row>
    <row r="31" spans="2:10" ht="12.5" x14ac:dyDescent="0.25">
      <c r="B31" s="120"/>
      <c r="C31" s="120"/>
      <c r="D31" s="32"/>
      <c r="E31" s="32"/>
      <c r="F31" s="120"/>
      <c r="G31" s="120"/>
      <c r="H31" s="120"/>
    </row>
    <row r="32" spans="2:10" ht="12.5" x14ac:dyDescent="0.25">
      <c r="B32" s="120"/>
      <c r="C32" s="120"/>
      <c r="D32" s="32"/>
      <c r="E32" s="32"/>
      <c r="F32" s="120"/>
      <c r="G32" s="120"/>
      <c r="H32" s="120"/>
    </row>
    <row r="33" spans="2:12" ht="13" x14ac:dyDescent="0.3">
      <c r="B33" s="120"/>
      <c r="C33" s="143"/>
      <c r="D33" s="32"/>
      <c r="E33" s="32"/>
      <c r="F33" s="120"/>
      <c r="G33" s="120"/>
      <c r="H33" s="120"/>
    </row>
    <row r="34" spans="2:12" ht="13" x14ac:dyDescent="0.3">
      <c r="B34" s="120"/>
      <c r="C34" s="143" t="s">
        <v>89</v>
      </c>
      <c r="D34" s="32"/>
      <c r="E34" s="32"/>
      <c r="F34" s="120"/>
      <c r="G34" s="120"/>
      <c r="H34" s="120"/>
    </row>
    <row r="35" spans="2:12" ht="12.5" x14ac:dyDescent="0.25">
      <c r="B35" s="120"/>
      <c r="C35" s="120"/>
      <c r="D35" s="245" t="s">
        <v>4</v>
      </c>
      <c r="E35" s="245"/>
      <c r="F35" s="144" t="s">
        <v>5</v>
      </c>
      <c r="G35" s="246" t="s">
        <v>6</v>
      </c>
      <c r="H35" s="246"/>
    </row>
    <row r="36" spans="2:12" ht="12" customHeight="1" x14ac:dyDescent="0.25">
      <c r="B36" s="157" t="s">
        <v>74</v>
      </c>
      <c r="C36" s="146" t="s">
        <v>26</v>
      </c>
      <c r="D36" s="122" t="s">
        <v>7</v>
      </c>
      <c r="E36" s="122" t="s">
        <v>8</v>
      </c>
      <c r="F36" s="144" t="s">
        <v>7</v>
      </c>
      <c r="G36" s="144" t="s">
        <v>7</v>
      </c>
      <c r="H36" s="144" t="s">
        <v>8</v>
      </c>
    </row>
    <row r="37" spans="2:12" ht="25" x14ac:dyDescent="0.25">
      <c r="B37" s="148" t="s">
        <v>96</v>
      </c>
      <c r="C37" s="158" t="s">
        <v>184</v>
      </c>
      <c r="D37" s="159">
        <f>E37*$G$7</f>
        <v>0</v>
      </c>
      <c r="E37" s="159">
        <v>0</v>
      </c>
      <c r="F37" s="160">
        <f>G37-D37</f>
        <v>0</v>
      </c>
      <c r="G37" s="160">
        <f t="shared" ref="G37:H39" si="3">D37*1.24</f>
        <v>0</v>
      </c>
      <c r="H37" s="150">
        <f t="shared" si="3"/>
        <v>0</v>
      </c>
      <c r="J37" s="172" t="s">
        <v>191</v>
      </c>
      <c r="K37" s="51"/>
      <c r="L37" s="51"/>
    </row>
    <row r="38" spans="2:12" ht="12.5" x14ac:dyDescent="0.25">
      <c r="B38" s="148"/>
      <c r="C38" s="158"/>
      <c r="D38" s="160"/>
      <c r="E38" s="164"/>
      <c r="F38" s="160"/>
      <c r="G38" s="160"/>
      <c r="H38" s="150"/>
      <c r="J38" s="51"/>
      <c r="K38" s="51"/>
      <c r="L38" s="51"/>
    </row>
    <row r="39" spans="2:12" ht="12.5" hidden="1" x14ac:dyDescent="0.25">
      <c r="B39" s="148" t="s">
        <v>101</v>
      </c>
      <c r="C39" s="158"/>
      <c r="D39" s="160">
        <f>E39*$G$7</f>
        <v>0</v>
      </c>
      <c r="E39" s="164"/>
      <c r="F39" s="160">
        <f>G39-D39</f>
        <v>0</v>
      </c>
      <c r="G39" s="160">
        <f t="shared" si="3"/>
        <v>0</v>
      </c>
      <c r="H39" s="150">
        <f t="shared" si="3"/>
        <v>0</v>
      </c>
      <c r="J39" s="96"/>
      <c r="K39" s="96"/>
    </row>
    <row r="40" spans="2:12" ht="12.5" hidden="1" x14ac:dyDescent="0.25">
      <c r="B40" s="148" t="s">
        <v>102</v>
      </c>
      <c r="C40" s="158"/>
      <c r="D40" s="160">
        <f>E40*$G$7</f>
        <v>0</v>
      </c>
      <c r="E40" s="164"/>
      <c r="F40" s="160">
        <f>G40-D40</f>
        <v>0</v>
      </c>
      <c r="G40" s="160">
        <f>D40*1.24</f>
        <v>0</v>
      </c>
      <c r="H40" s="150">
        <f>E40*1.24</f>
        <v>0</v>
      </c>
      <c r="J40" s="96"/>
      <c r="K40" s="96"/>
    </row>
    <row r="41" spans="2:12" ht="12.5" hidden="1" x14ac:dyDescent="0.25">
      <c r="B41" s="148" t="s">
        <v>103</v>
      </c>
      <c r="C41" s="158"/>
      <c r="D41" s="160">
        <f>E41*$G$7</f>
        <v>0</v>
      </c>
      <c r="E41" s="164"/>
      <c r="F41" s="160">
        <f>G41-D41</f>
        <v>0</v>
      </c>
      <c r="G41" s="160">
        <f>D41*1.24</f>
        <v>0</v>
      </c>
      <c r="H41" s="150">
        <f>E41*1.24</f>
        <v>0</v>
      </c>
      <c r="J41" s="96"/>
      <c r="K41" s="96"/>
    </row>
    <row r="42" spans="2:12" ht="13" x14ac:dyDescent="0.25">
      <c r="B42" s="148"/>
      <c r="C42" s="149" t="s">
        <v>98</v>
      </c>
      <c r="D42" s="154">
        <f>SUM(D37:D41)</f>
        <v>0</v>
      </c>
      <c r="E42" s="154">
        <f>SUM(E37:E41)</f>
        <v>0</v>
      </c>
      <c r="F42" s="154">
        <f>SUM(F37:F41)</f>
        <v>0</v>
      </c>
      <c r="G42" s="154">
        <f>SUM(G37:G41)</f>
        <v>0</v>
      </c>
      <c r="H42" s="154">
        <f>SUM(H37:H41)</f>
        <v>0</v>
      </c>
      <c r="J42" s="119"/>
      <c r="K42" s="119"/>
      <c r="L42" s="119"/>
    </row>
    <row r="43" spans="2:12" x14ac:dyDescent="0.25">
      <c r="B43" s="99"/>
      <c r="C43" s="100"/>
      <c r="D43" s="101"/>
      <c r="E43" s="113"/>
      <c r="F43" s="101"/>
      <c r="G43" s="101"/>
      <c r="H43" s="101"/>
      <c r="J43" s="96"/>
      <c r="K43" s="96"/>
    </row>
    <row r="44" spans="2:12" hidden="1" x14ac:dyDescent="0.25">
      <c r="B44" s="99"/>
      <c r="C44" s="100"/>
      <c r="D44" s="101"/>
      <c r="E44" s="113"/>
      <c r="F44" s="101"/>
      <c r="G44" s="101"/>
      <c r="H44" s="101"/>
      <c r="J44" s="96"/>
      <c r="K44" s="96"/>
    </row>
    <row r="45" spans="2:12" hidden="1" x14ac:dyDescent="0.25">
      <c r="B45" s="53"/>
      <c r="C45" s="74"/>
      <c r="D45" s="75"/>
      <c r="E45" s="114"/>
      <c r="F45" s="75"/>
      <c r="G45" s="75"/>
      <c r="H45" s="75"/>
      <c r="I45" s="33"/>
      <c r="J45" s="96"/>
      <c r="K45" s="96"/>
    </row>
    <row r="46" spans="2:12" ht="15.5" hidden="1" x14ac:dyDescent="0.35">
      <c r="B46" s="70" t="s">
        <v>76</v>
      </c>
      <c r="C46" s="71" t="s">
        <v>110</v>
      </c>
      <c r="D46" s="57" t="s">
        <v>7</v>
      </c>
      <c r="E46" s="50" t="s">
        <v>8</v>
      </c>
      <c r="F46" s="57" t="s">
        <v>7</v>
      </c>
      <c r="G46" s="57" t="s">
        <v>7</v>
      </c>
      <c r="H46" s="57" t="s">
        <v>8</v>
      </c>
      <c r="J46" s="97" t="s">
        <v>166</v>
      </c>
      <c r="K46" s="97" t="s">
        <v>167</v>
      </c>
    </row>
    <row r="47" spans="2:12" ht="13" hidden="1" x14ac:dyDescent="0.3">
      <c r="B47" s="63"/>
      <c r="C47" s="76"/>
      <c r="D47" s="73"/>
      <c r="E47" s="112"/>
      <c r="F47" s="73"/>
      <c r="G47" s="73"/>
      <c r="H47" s="65"/>
      <c r="J47" s="96"/>
      <c r="K47" s="96"/>
    </row>
    <row r="48" spans="2:12" ht="14" hidden="1" x14ac:dyDescent="0.3">
      <c r="B48" s="63" t="s">
        <v>96</v>
      </c>
      <c r="C48" s="45"/>
      <c r="D48" s="77">
        <f>E48*G7</f>
        <v>0</v>
      </c>
      <c r="E48" s="115"/>
      <c r="F48" s="77">
        <f>G48-D48</f>
        <v>0</v>
      </c>
      <c r="G48" s="77">
        <f t="shared" ref="G48:H52" si="4">D48*1.24</f>
        <v>0</v>
      </c>
      <c r="H48" s="78">
        <f t="shared" si="4"/>
        <v>0</v>
      </c>
      <c r="J48" s="98">
        <v>6</v>
      </c>
      <c r="K48" s="98">
        <v>175</v>
      </c>
      <c r="L48" s="51"/>
    </row>
    <row r="49" spans="2:12" ht="14" hidden="1" x14ac:dyDescent="0.3">
      <c r="B49" s="63" t="s">
        <v>97</v>
      </c>
      <c r="C49" s="45"/>
      <c r="D49" s="77">
        <f>E49*G7</f>
        <v>0</v>
      </c>
      <c r="E49" s="115"/>
      <c r="F49" s="77">
        <f>G49-D49</f>
        <v>0</v>
      </c>
      <c r="G49" s="77">
        <f t="shared" si="4"/>
        <v>0</v>
      </c>
      <c r="H49" s="77">
        <f t="shared" si="4"/>
        <v>0</v>
      </c>
      <c r="J49" s="98">
        <v>12</v>
      </c>
      <c r="K49" s="98">
        <v>45</v>
      </c>
      <c r="L49" s="51"/>
    </row>
    <row r="50" spans="2:12" ht="14" hidden="1" x14ac:dyDescent="0.3">
      <c r="B50" s="63" t="s">
        <v>101</v>
      </c>
      <c r="C50" s="45"/>
      <c r="D50" s="79">
        <f>E50*G7</f>
        <v>0</v>
      </c>
      <c r="E50" s="115"/>
      <c r="F50" s="79">
        <f>G50-D50</f>
        <v>0</v>
      </c>
      <c r="G50" s="80">
        <f t="shared" si="4"/>
        <v>0</v>
      </c>
      <c r="H50" s="80">
        <f t="shared" si="4"/>
        <v>0</v>
      </c>
      <c r="J50" s="98">
        <v>12</v>
      </c>
      <c r="K50" s="98">
        <v>15</v>
      </c>
      <c r="L50" s="51"/>
    </row>
    <row r="51" spans="2:12" ht="14" hidden="1" x14ac:dyDescent="0.3">
      <c r="B51" s="63" t="s">
        <v>102</v>
      </c>
      <c r="C51" s="45"/>
      <c r="D51" s="79">
        <f>E51*G7</f>
        <v>0</v>
      </c>
      <c r="E51" s="115"/>
      <c r="F51" s="79">
        <f>G51-D51</f>
        <v>0</v>
      </c>
      <c r="G51" s="80">
        <f t="shared" si="4"/>
        <v>0</v>
      </c>
      <c r="H51" s="80">
        <f t="shared" si="4"/>
        <v>0</v>
      </c>
      <c r="J51" s="98">
        <v>12</v>
      </c>
      <c r="K51" s="98">
        <v>5</v>
      </c>
      <c r="L51" s="51"/>
    </row>
    <row r="52" spans="2:12" ht="14" hidden="1" x14ac:dyDescent="0.3">
      <c r="B52" s="63" t="s">
        <v>103</v>
      </c>
      <c r="C52" s="45"/>
      <c r="D52" s="79">
        <f>E52*G7</f>
        <v>0</v>
      </c>
      <c r="E52" s="115"/>
      <c r="F52" s="79">
        <f>G52-D52</f>
        <v>0</v>
      </c>
      <c r="G52" s="80">
        <f t="shared" si="4"/>
        <v>0</v>
      </c>
      <c r="H52" s="80">
        <f t="shared" si="4"/>
        <v>0</v>
      </c>
      <c r="J52" s="98">
        <v>18</v>
      </c>
      <c r="K52" s="98">
        <v>5</v>
      </c>
      <c r="L52" s="51"/>
    </row>
    <row r="53" spans="2:12" ht="12" hidden="1" thickBot="1" x14ac:dyDescent="0.3">
      <c r="B53" s="91"/>
      <c r="C53" s="92" t="s">
        <v>98</v>
      </c>
      <c r="D53" s="93">
        <f>SUM(D48:D52)</f>
        <v>0</v>
      </c>
      <c r="E53" s="116">
        <f>SUM(E48:E52)</f>
        <v>0</v>
      </c>
      <c r="F53" s="93">
        <f>SUM(F48:F52)</f>
        <v>0</v>
      </c>
      <c r="G53" s="93">
        <f>SUM(G48:G52)</f>
        <v>0</v>
      </c>
      <c r="H53" s="93">
        <f>SUM(H48:H52)</f>
        <v>0</v>
      </c>
      <c r="J53" s="96"/>
      <c r="K53" s="96"/>
    </row>
    <row r="54" spans="2:12" ht="12.5" x14ac:dyDescent="0.25">
      <c r="B54" s="53"/>
      <c r="C54" s="173" t="s">
        <v>193</v>
      </c>
      <c r="D54" s="53"/>
      <c r="F54" s="53"/>
      <c r="G54" s="53"/>
      <c r="H54" s="53"/>
      <c r="J54" s="96"/>
      <c r="K54" s="96"/>
    </row>
    <row r="55" spans="2:12" ht="12.5" x14ac:dyDescent="0.25">
      <c r="B55" s="53"/>
      <c r="C55" s="173" t="s">
        <v>192</v>
      </c>
      <c r="D55" s="53"/>
      <c r="F55" s="53"/>
      <c r="G55" s="53"/>
      <c r="H55" s="53"/>
      <c r="J55" s="96"/>
      <c r="K55" s="96"/>
    </row>
    <row r="56" spans="2:12" ht="12.5" x14ac:dyDescent="0.25">
      <c r="B56" s="53"/>
      <c r="C56" s="173" t="s">
        <v>194</v>
      </c>
      <c r="D56" s="53"/>
      <c r="F56" s="53"/>
      <c r="G56" s="53"/>
      <c r="H56" s="53"/>
      <c r="J56" s="96"/>
      <c r="K56" s="96"/>
    </row>
    <row r="57" spans="2:12" x14ac:dyDescent="0.25">
      <c r="B57" s="53"/>
      <c r="C57" s="53"/>
      <c r="D57" s="53"/>
      <c r="F57" s="53"/>
      <c r="G57" s="53"/>
      <c r="H57" s="53"/>
    </row>
    <row r="58" spans="2:12" x14ac:dyDescent="0.25">
      <c r="B58" s="53"/>
      <c r="C58" s="53"/>
      <c r="D58" s="53"/>
      <c r="F58" s="53"/>
      <c r="G58" s="53"/>
      <c r="H58" s="53"/>
    </row>
    <row r="59" spans="2:12" x14ac:dyDescent="0.25">
      <c r="B59" s="53"/>
      <c r="C59" s="53"/>
      <c r="D59" s="53"/>
      <c r="F59" s="53"/>
      <c r="G59" s="53"/>
      <c r="H59" s="53"/>
    </row>
    <row r="60" spans="2:12" x14ac:dyDescent="0.25">
      <c r="B60" s="53"/>
      <c r="C60" s="53"/>
      <c r="D60" s="53"/>
      <c r="F60" s="53"/>
      <c r="G60" s="53"/>
      <c r="H60" s="53"/>
    </row>
    <row r="61" spans="2:12" x14ac:dyDescent="0.25">
      <c r="B61" s="53"/>
      <c r="C61" s="53"/>
      <c r="D61" s="53"/>
      <c r="F61" s="53"/>
      <c r="G61" s="53"/>
      <c r="H61" s="53"/>
    </row>
    <row r="62" spans="2:12" x14ac:dyDescent="0.25">
      <c r="B62" s="53"/>
      <c r="C62" s="53"/>
      <c r="D62" s="53"/>
      <c r="F62" s="53"/>
      <c r="G62" s="53"/>
      <c r="H62" s="53"/>
    </row>
    <row r="63" spans="2:12" x14ac:dyDescent="0.25">
      <c r="B63" s="53"/>
      <c r="C63" s="53"/>
      <c r="D63" s="53"/>
      <c r="F63" s="53"/>
      <c r="G63" s="53"/>
      <c r="H63" s="53"/>
    </row>
    <row r="64" spans="2:12" x14ac:dyDescent="0.25">
      <c r="B64" s="53"/>
      <c r="C64" s="53"/>
      <c r="D64" s="53"/>
      <c r="F64" s="53"/>
      <c r="G64" s="53"/>
      <c r="H64" s="53"/>
    </row>
    <row r="65" spans="2:8" x14ac:dyDescent="0.25">
      <c r="B65" s="53"/>
      <c r="C65" s="53"/>
      <c r="D65" s="53"/>
      <c r="F65" s="53"/>
      <c r="G65" s="53"/>
      <c r="H65" s="53"/>
    </row>
    <row r="66" spans="2:8" x14ac:dyDescent="0.25">
      <c r="B66" s="53"/>
      <c r="C66" s="53"/>
      <c r="D66" s="53"/>
      <c r="F66" s="53"/>
      <c r="G66" s="53"/>
      <c r="H66" s="53"/>
    </row>
  </sheetData>
  <mergeCells count="6">
    <mergeCell ref="B9:B10"/>
    <mergeCell ref="C9:C10"/>
    <mergeCell ref="D9:E9"/>
    <mergeCell ref="G9:H9"/>
    <mergeCell ref="D35:E35"/>
    <mergeCell ref="G35:H35"/>
  </mergeCells>
  <printOptions horizontalCentered="1"/>
  <pageMargins left="0.98425196850393704" right="0.59055118110236227" top="0.78740157480314965" bottom="0.59055118110236227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B1:J35"/>
  <sheetViews>
    <sheetView topLeftCell="A2" zoomScale="140" zoomScaleNormal="140" workbookViewId="0">
      <selection activeCell="D14" sqref="D14:H14"/>
    </sheetView>
  </sheetViews>
  <sheetFormatPr defaultColWidth="9.26953125" defaultRowHeight="11.5" x14ac:dyDescent="0.25"/>
  <cols>
    <col min="1" max="1" width="2.453125" style="19" customWidth="1"/>
    <col min="2" max="2" width="5" style="19" customWidth="1"/>
    <col min="3" max="3" width="36.26953125" style="19" customWidth="1"/>
    <col min="4" max="4" width="13.453125" style="19" customWidth="1"/>
    <col min="5" max="5" width="9.54296875" style="19" customWidth="1"/>
    <col min="6" max="6" width="10" style="19" customWidth="1"/>
    <col min="7" max="7" width="10.54296875" style="19" customWidth="1"/>
    <col min="8" max="8" width="9.54296875" style="19" customWidth="1"/>
    <col min="9" max="9" width="9.26953125" style="19"/>
    <col min="10" max="10" width="19.7265625" style="19" customWidth="1"/>
    <col min="11" max="16384" width="9.26953125" style="19"/>
  </cols>
  <sheetData>
    <row r="1" spans="2:8" ht="13" x14ac:dyDescent="0.3">
      <c r="B1" s="1"/>
      <c r="C1" s="1"/>
    </row>
    <row r="3" spans="2:8" ht="14" x14ac:dyDescent="0.3">
      <c r="D3" s="128" t="s">
        <v>186</v>
      </c>
      <c r="F3" s="129"/>
    </row>
    <row r="4" spans="2:8" ht="13" x14ac:dyDescent="0.3">
      <c r="D4" s="140" t="s">
        <v>229</v>
      </c>
    </row>
    <row r="5" spans="2:8" x14ac:dyDescent="0.25">
      <c r="D5" s="130" t="s">
        <v>201</v>
      </c>
    </row>
    <row r="7" spans="2:8" ht="13" x14ac:dyDescent="0.3">
      <c r="B7" s="121" t="s">
        <v>31</v>
      </c>
      <c r="C7" s="121"/>
      <c r="D7" s="16" t="e">
        <f>#REF!</f>
        <v>#REF!</v>
      </c>
      <c r="E7" s="32"/>
      <c r="F7" s="6" t="s">
        <v>0</v>
      </c>
      <c r="G7" s="1" t="e">
        <f>#REF!</f>
        <v>#REF!</v>
      </c>
      <c r="H7" s="1" t="s">
        <v>1</v>
      </c>
    </row>
    <row r="8" spans="2:8" ht="13.5" thickBot="1" x14ac:dyDescent="0.35">
      <c r="B8" s="32"/>
      <c r="C8" s="121"/>
      <c r="D8" s="32"/>
      <c r="E8" s="32"/>
      <c r="F8" s="6"/>
      <c r="G8" s="7"/>
      <c r="H8" s="1"/>
    </row>
    <row r="9" spans="2:8" ht="12.75" customHeight="1" x14ac:dyDescent="0.25">
      <c r="B9" s="252" t="s">
        <v>2</v>
      </c>
      <c r="C9" s="254" t="s">
        <v>3</v>
      </c>
      <c r="D9" s="255" t="s">
        <v>4</v>
      </c>
      <c r="E9" s="255"/>
      <c r="F9" s="202" t="s">
        <v>5</v>
      </c>
      <c r="G9" s="255" t="s">
        <v>6</v>
      </c>
      <c r="H9" s="256"/>
    </row>
    <row r="10" spans="2:8" ht="12.5" x14ac:dyDescent="0.25">
      <c r="B10" s="253"/>
      <c r="C10" s="248"/>
      <c r="D10" s="144" t="s">
        <v>7</v>
      </c>
      <c r="E10" s="122" t="s">
        <v>8</v>
      </c>
      <c r="F10" s="144" t="s">
        <v>7</v>
      </c>
      <c r="G10" s="144" t="s">
        <v>7</v>
      </c>
      <c r="H10" s="201" t="s">
        <v>8</v>
      </c>
    </row>
    <row r="11" spans="2:8" ht="12.5" x14ac:dyDescent="0.25">
      <c r="B11" s="192">
        <v>1</v>
      </c>
      <c r="C11" s="144">
        <v>2</v>
      </c>
      <c r="D11" s="144">
        <v>3</v>
      </c>
      <c r="E11" s="122">
        <v>4</v>
      </c>
      <c r="F11" s="144">
        <v>5</v>
      </c>
      <c r="G11" s="144">
        <v>6</v>
      </c>
      <c r="H11" s="201">
        <v>7</v>
      </c>
    </row>
    <row r="12" spans="2:8" ht="13" thickBot="1" x14ac:dyDescent="0.3">
      <c r="B12" s="203"/>
      <c r="C12" s="257" t="s">
        <v>209</v>
      </c>
      <c r="D12" s="258"/>
      <c r="E12" s="258"/>
      <c r="F12" s="258"/>
      <c r="G12" s="258"/>
      <c r="H12" s="259"/>
    </row>
    <row r="13" spans="2:8" ht="12.5" x14ac:dyDescent="0.25">
      <c r="B13" s="204" t="s">
        <v>78</v>
      </c>
      <c r="C13" s="205" t="s">
        <v>210</v>
      </c>
      <c r="D13" s="206"/>
      <c r="E13" s="207"/>
      <c r="F13" s="206"/>
      <c r="G13" s="206"/>
      <c r="H13" s="208"/>
    </row>
    <row r="14" spans="2:8" ht="25" x14ac:dyDescent="0.25">
      <c r="B14" s="194" t="s">
        <v>211</v>
      </c>
      <c r="C14" s="149" t="s">
        <v>212</v>
      </c>
      <c r="D14" s="125" t="e">
        <f t="shared" ref="D14:D21" si="0">E14*$G$7</f>
        <v>#REF!</v>
      </c>
      <c r="E14" s="125">
        <v>0</v>
      </c>
      <c r="F14" s="167" t="e">
        <f t="shared" ref="F14:F21" si="1">G14-D14</f>
        <v>#REF!</v>
      </c>
      <c r="G14" s="167" t="e">
        <f t="shared" ref="G14:H21" si="2">D14*1.19</f>
        <v>#REF!</v>
      </c>
      <c r="H14" s="200">
        <f t="shared" si="2"/>
        <v>0</v>
      </c>
    </row>
    <row r="15" spans="2:8" ht="12.75" customHeight="1" x14ac:dyDescent="0.25">
      <c r="B15" s="179" t="s">
        <v>213</v>
      </c>
      <c r="C15" s="149" t="s">
        <v>214</v>
      </c>
      <c r="D15" s="125" t="e">
        <f t="shared" si="0"/>
        <v>#REF!</v>
      </c>
      <c r="E15" s="125">
        <v>0</v>
      </c>
      <c r="F15" s="167" t="e">
        <f t="shared" si="1"/>
        <v>#REF!</v>
      </c>
      <c r="G15" s="167" t="e">
        <f t="shared" si="2"/>
        <v>#REF!</v>
      </c>
      <c r="H15" s="200">
        <f t="shared" si="2"/>
        <v>0</v>
      </c>
    </row>
    <row r="16" spans="2:8" ht="13.5" customHeight="1" x14ac:dyDescent="0.25">
      <c r="B16" s="194" t="s">
        <v>217</v>
      </c>
      <c r="C16" s="149" t="s">
        <v>199</v>
      </c>
      <c r="D16" s="125" t="e">
        <f t="shared" si="0"/>
        <v>#REF!</v>
      </c>
      <c r="E16" s="125">
        <v>0</v>
      </c>
      <c r="F16" s="167" t="e">
        <f t="shared" si="1"/>
        <v>#REF!</v>
      </c>
      <c r="G16" s="167" t="e">
        <f t="shared" si="2"/>
        <v>#REF!</v>
      </c>
      <c r="H16" s="200">
        <f t="shared" si="2"/>
        <v>0</v>
      </c>
    </row>
    <row r="17" spans="2:10" ht="12.75" customHeight="1" x14ac:dyDescent="0.25">
      <c r="B17" s="194" t="s">
        <v>218</v>
      </c>
      <c r="C17" s="149" t="s">
        <v>215</v>
      </c>
      <c r="D17" s="125" t="e">
        <f t="shared" si="0"/>
        <v>#REF!</v>
      </c>
      <c r="E17" s="125">
        <v>0</v>
      </c>
      <c r="F17" s="167" t="e">
        <f t="shared" si="1"/>
        <v>#REF!</v>
      </c>
      <c r="G17" s="167" t="e">
        <f t="shared" si="2"/>
        <v>#REF!</v>
      </c>
      <c r="H17" s="200">
        <f t="shared" si="2"/>
        <v>0</v>
      </c>
    </row>
    <row r="18" spans="2:10" ht="13.5" customHeight="1" x14ac:dyDescent="0.25">
      <c r="B18" s="194" t="s">
        <v>219</v>
      </c>
      <c r="C18" s="149" t="s">
        <v>216</v>
      </c>
      <c r="D18" s="125" t="e">
        <f t="shared" si="0"/>
        <v>#REF!</v>
      </c>
      <c r="E18" s="125">
        <v>0</v>
      </c>
      <c r="F18" s="167" t="e">
        <f t="shared" si="1"/>
        <v>#REF!</v>
      </c>
      <c r="G18" s="167" t="e">
        <f t="shared" si="2"/>
        <v>#REF!</v>
      </c>
      <c r="H18" s="200">
        <f t="shared" si="2"/>
        <v>0</v>
      </c>
    </row>
    <row r="19" spans="2:10" ht="14.25" customHeight="1" x14ac:dyDescent="0.25">
      <c r="B19" s="194" t="s">
        <v>221</v>
      </c>
      <c r="C19" s="149" t="s">
        <v>220</v>
      </c>
      <c r="D19" s="125" t="e">
        <f t="shared" si="0"/>
        <v>#REF!</v>
      </c>
      <c r="E19" s="125">
        <v>0</v>
      </c>
      <c r="F19" s="167" t="e">
        <f t="shared" si="1"/>
        <v>#REF!</v>
      </c>
      <c r="G19" s="167" t="e">
        <f t="shared" si="2"/>
        <v>#REF!</v>
      </c>
      <c r="H19" s="200">
        <f t="shared" si="2"/>
        <v>0</v>
      </c>
    </row>
    <row r="20" spans="2:10" ht="13.5" customHeight="1" x14ac:dyDescent="0.25">
      <c r="B20" s="194" t="s">
        <v>224</v>
      </c>
      <c r="C20" s="149" t="s">
        <v>222</v>
      </c>
      <c r="D20" s="125" t="e">
        <f t="shared" si="0"/>
        <v>#REF!</v>
      </c>
      <c r="E20" s="125">
        <v>0</v>
      </c>
      <c r="F20" s="167" t="e">
        <f t="shared" si="1"/>
        <v>#REF!</v>
      </c>
      <c r="G20" s="167" t="e">
        <f t="shared" si="2"/>
        <v>#REF!</v>
      </c>
      <c r="H20" s="199">
        <f t="shared" si="2"/>
        <v>0</v>
      </c>
      <c r="I20" s="186"/>
    </row>
    <row r="21" spans="2:10" ht="12.75" customHeight="1" x14ac:dyDescent="0.25">
      <c r="B21" s="194" t="s">
        <v>225</v>
      </c>
      <c r="C21" s="149" t="s">
        <v>223</v>
      </c>
      <c r="D21" s="125" t="e">
        <f t="shared" si="0"/>
        <v>#REF!</v>
      </c>
      <c r="E21" s="125">
        <v>0</v>
      </c>
      <c r="F21" s="167" t="e">
        <f t="shared" si="1"/>
        <v>#REF!</v>
      </c>
      <c r="G21" s="167" t="e">
        <f t="shared" si="2"/>
        <v>#REF!</v>
      </c>
      <c r="H21" s="200">
        <f t="shared" si="2"/>
        <v>0</v>
      </c>
    </row>
    <row r="22" spans="2:10" ht="13" x14ac:dyDescent="0.25">
      <c r="B22" s="195"/>
      <c r="C22" s="188" t="s">
        <v>226</v>
      </c>
      <c r="D22" s="189" t="e">
        <f>SUM(D14:D21)</f>
        <v>#REF!</v>
      </c>
      <c r="E22" s="181">
        <f>SUM(E14:E21)</f>
        <v>0</v>
      </c>
      <c r="F22" s="189" t="e">
        <f>SUM(F14:F21)</f>
        <v>#REF!</v>
      </c>
      <c r="G22" s="189" t="e">
        <f>SUM(G14:G21)</f>
        <v>#REF!</v>
      </c>
      <c r="H22" s="198">
        <f>SUM(H14:H21)</f>
        <v>0</v>
      </c>
    </row>
    <row r="23" spans="2:10" ht="25" x14ac:dyDescent="0.25">
      <c r="B23" s="193" t="s">
        <v>80</v>
      </c>
      <c r="C23" s="190" t="s">
        <v>205</v>
      </c>
      <c r="D23" s="180" t="e">
        <f>E23*$G$7</f>
        <v>#REF!</v>
      </c>
      <c r="E23" s="180">
        <v>0</v>
      </c>
      <c r="F23" s="191" t="e">
        <f>G23-D23</f>
        <v>#REF!</v>
      </c>
      <c r="G23" s="191" t="e">
        <f>D23*1.19</f>
        <v>#REF!</v>
      </c>
      <c r="H23" s="209">
        <f>E23*1.19</f>
        <v>0</v>
      </c>
      <c r="J23" s="172"/>
    </row>
    <row r="24" spans="2:10" ht="13" x14ac:dyDescent="0.25">
      <c r="B24" s="195"/>
      <c r="C24" s="188" t="s">
        <v>227</v>
      </c>
      <c r="D24" s="189" t="e">
        <f>SUM(D23)</f>
        <v>#REF!</v>
      </c>
      <c r="E24" s="181">
        <f>SUM(E23)</f>
        <v>0</v>
      </c>
      <c r="F24" s="189" t="e">
        <f>SUM(F23)</f>
        <v>#REF!</v>
      </c>
      <c r="G24" s="189" t="e">
        <f>SUM(G23)</f>
        <v>#REF!</v>
      </c>
      <c r="H24" s="198">
        <f>SUM(H23)</f>
        <v>0</v>
      </c>
    </row>
    <row r="25" spans="2:10" ht="25" x14ac:dyDescent="0.25">
      <c r="B25" s="194" t="s">
        <v>81</v>
      </c>
      <c r="C25" s="137" t="s">
        <v>208</v>
      </c>
      <c r="D25" s="125" t="e">
        <f>E25*$G$7</f>
        <v>#REF!</v>
      </c>
      <c r="E25" s="125">
        <v>0</v>
      </c>
      <c r="F25" s="167" t="e">
        <f t="shared" ref="F25:F28" si="3">G25-D25</f>
        <v>#REF!</v>
      </c>
      <c r="G25" s="167" t="e">
        <f t="shared" ref="G25:H28" si="4">D25*1.19</f>
        <v>#REF!</v>
      </c>
      <c r="H25" s="200">
        <f t="shared" si="4"/>
        <v>0</v>
      </c>
    </row>
    <row r="26" spans="2:10" ht="37.5" x14ac:dyDescent="0.25">
      <c r="B26" s="194" t="s">
        <v>82</v>
      </c>
      <c r="C26" s="137" t="s">
        <v>207</v>
      </c>
      <c r="D26" s="125" t="e">
        <f>E26*$G$7</f>
        <v>#REF!</v>
      </c>
      <c r="E26" s="125">
        <v>0</v>
      </c>
      <c r="F26" s="167" t="e">
        <f t="shared" si="3"/>
        <v>#REF!</v>
      </c>
      <c r="G26" s="167" t="e">
        <f t="shared" si="4"/>
        <v>#REF!</v>
      </c>
      <c r="H26" s="200">
        <f t="shared" si="4"/>
        <v>0</v>
      </c>
    </row>
    <row r="27" spans="2:10" ht="12.5" x14ac:dyDescent="0.25">
      <c r="B27" s="194" t="s">
        <v>83</v>
      </c>
      <c r="C27" s="137" t="s">
        <v>28</v>
      </c>
      <c r="D27" s="125" t="e">
        <f>E27*$G$7</f>
        <v>#REF!</v>
      </c>
      <c r="E27" s="125">
        <v>0</v>
      </c>
      <c r="F27" s="167" t="e">
        <f t="shared" si="3"/>
        <v>#REF!</v>
      </c>
      <c r="G27" s="167" t="e">
        <f t="shared" si="4"/>
        <v>#REF!</v>
      </c>
      <c r="H27" s="200">
        <f t="shared" si="4"/>
        <v>0</v>
      </c>
    </row>
    <row r="28" spans="2:10" ht="12.5" x14ac:dyDescent="0.25">
      <c r="B28" s="194" t="s">
        <v>84</v>
      </c>
      <c r="C28" s="137" t="s">
        <v>85</v>
      </c>
      <c r="D28" s="125" t="e">
        <f>E28*$G$7</f>
        <v>#REF!</v>
      </c>
      <c r="E28" s="125">
        <v>0</v>
      </c>
      <c r="F28" s="167" t="e">
        <f t="shared" si="3"/>
        <v>#REF!</v>
      </c>
      <c r="G28" s="167" t="e">
        <f t="shared" si="4"/>
        <v>#REF!</v>
      </c>
      <c r="H28" s="199">
        <f t="shared" si="4"/>
        <v>0</v>
      </c>
      <c r="I28" s="186"/>
    </row>
    <row r="29" spans="2:10" ht="13" x14ac:dyDescent="0.25">
      <c r="B29" s="196"/>
      <c r="C29" s="188" t="s">
        <v>228</v>
      </c>
      <c r="D29" s="189" t="e">
        <f>SUM(D25:D28)</f>
        <v>#REF!</v>
      </c>
      <c r="E29" s="181">
        <f>SUM(E25:E28)</f>
        <v>0</v>
      </c>
      <c r="F29" s="189" t="e">
        <f>SUM(F25:F28)</f>
        <v>#REF!</v>
      </c>
      <c r="G29" s="189" t="e">
        <f>SUM(G25:G28)</f>
        <v>#REF!</v>
      </c>
      <c r="H29" s="198">
        <f>SUM(H25:H28)</f>
        <v>0</v>
      </c>
    </row>
    <row r="30" spans="2:10" ht="13.5" thickBot="1" x14ac:dyDescent="0.3">
      <c r="B30" s="210"/>
      <c r="C30" s="197" t="s">
        <v>30</v>
      </c>
      <c r="D30" s="187" t="e">
        <f>D22+D24+D29</f>
        <v>#REF!</v>
      </c>
      <c r="E30" s="182">
        <f>E22+E24+E29</f>
        <v>0</v>
      </c>
      <c r="F30" s="183" t="e">
        <f>F22+F24+F29</f>
        <v>#REF!</v>
      </c>
      <c r="G30" s="183" t="e">
        <f>G22+G24+G29</f>
        <v>#REF!</v>
      </c>
      <c r="H30" s="184">
        <f>H22+H24+H29</f>
        <v>0</v>
      </c>
    </row>
    <row r="31" spans="2:10" ht="12.5" x14ac:dyDescent="0.25">
      <c r="B31" s="32"/>
      <c r="C31" s="185"/>
      <c r="D31" s="185"/>
      <c r="E31" s="185"/>
      <c r="F31" s="32"/>
      <c r="G31" s="32"/>
      <c r="H31" s="32"/>
    </row>
    <row r="33" spans="3:3" ht="12.5" x14ac:dyDescent="0.25">
      <c r="C33" s="173" t="s">
        <v>193</v>
      </c>
    </row>
    <row r="34" spans="3:3" ht="12.5" x14ac:dyDescent="0.25">
      <c r="C34" s="173" t="s">
        <v>197</v>
      </c>
    </row>
    <row r="35" spans="3:3" ht="12.5" x14ac:dyDescent="0.25">
      <c r="C35" s="173" t="s">
        <v>198</v>
      </c>
    </row>
  </sheetData>
  <mergeCells count="5">
    <mergeCell ref="B9:B10"/>
    <mergeCell ref="C9:C10"/>
    <mergeCell ref="D9:E9"/>
    <mergeCell ref="G9:H9"/>
    <mergeCell ref="C12:H12"/>
  </mergeCells>
  <phoneticPr fontId="21" type="noConversion"/>
  <printOptions horizontalCentered="1"/>
  <pageMargins left="0.98425196850393704" right="0.59055118110236227" top="0.78740157480314965" bottom="0.59055118110236227" header="0.31496062992125984" footer="0.31496062992125984"/>
  <pageSetup paperSize="9" scale="90" orientation="portrait" r:id="rId1"/>
  <ignoredErrors>
    <ignoredError sqref="B14:B21" twoDigitTextYear="1"/>
    <ignoredError sqref="D22 D24 F22:H22 F24:H24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2"/>
  <dimension ref="B1:O105"/>
  <sheetViews>
    <sheetView workbookViewId="0">
      <selection activeCell="J6" sqref="J6"/>
    </sheetView>
  </sheetViews>
  <sheetFormatPr defaultColWidth="9.26953125" defaultRowHeight="11.5" x14ac:dyDescent="0.25"/>
  <cols>
    <col min="1" max="1" width="2.453125" style="19" customWidth="1"/>
    <col min="2" max="2" width="9.26953125" style="19"/>
    <col min="3" max="3" width="36.26953125" style="19" customWidth="1"/>
    <col min="4" max="4" width="11.453125" style="19" customWidth="1"/>
    <col min="5" max="5" width="9.54296875" style="19" customWidth="1"/>
    <col min="6" max="6" width="10" style="19" customWidth="1"/>
    <col min="7" max="7" width="10.54296875" style="19" customWidth="1"/>
    <col min="8" max="8" width="9.54296875" style="19" customWidth="1"/>
    <col min="9" max="16384" width="9.26953125" style="19"/>
  </cols>
  <sheetData>
    <row r="1" spans="2:10" ht="13" x14ac:dyDescent="0.3">
      <c r="B1" s="1"/>
      <c r="C1" s="1"/>
    </row>
    <row r="3" spans="2:10" ht="14" x14ac:dyDescent="0.3">
      <c r="D3" s="44" t="s">
        <v>175</v>
      </c>
      <c r="F3" s="21"/>
    </row>
    <row r="4" spans="2:10" x14ac:dyDescent="0.25">
      <c r="B4" s="53"/>
      <c r="C4" s="102"/>
      <c r="D4" s="103"/>
      <c r="E4" s="53"/>
      <c r="F4" s="53"/>
      <c r="G4" s="59" t="s">
        <v>171</v>
      </c>
      <c r="H4" s="53"/>
    </row>
    <row r="5" spans="2:10" x14ac:dyDescent="0.25">
      <c r="B5" s="53"/>
      <c r="C5" s="53"/>
      <c r="D5" s="22" t="s">
        <v>164</v>
      </c>
      <c r="E5" s="53"/>
      <c r="F5" s="53"/>
      <c r="G5" s="53"/>
      <c r="H5" s="53"/>
    </row>
    <row r="6" spans="2:10" x14ac:dyDescent="0.25">
      <c r="B6" s="53"/>
      <c r="C6" s="53"/>
      <c r="D6" s="53"/>
      <c r="E6" s="53"/>
      <c r="F6" s="53"/>
      <c r="G6" s="53"/>
      <c r="H6" s="53"/>
    </row>
    <row r="7" spans="2:10" x14ac:dyDescent="0.25">
      <c r="B7" s="23" t="s">
        <v>88</v>
      </c>
      <c r="C7" s="53"/>
      <c r="D7" s="55">
        <v>40944</v>
      </c>
      <c r="E7" s="53"/>
      <c r="F7" s="56" t="s">
        <v>0</v>
      </c>
      <c r="G7" s="58">
        <v>4.4268000000000001</v>
      </c>
      <c r="H7" s="59" t="s">
        <v>1</v>
      </c>
    </row>
    <row r="8" spans="2:10" x14ac:dyDescent="0.25">
      <c r="B8" s="53"/>
      <c r="C8" s="23"/>
      <c r="D8" s="53"/>
      <c r="E8" s="53"/>
      <c r="F8" s="56"/>
      <c r="G8" s="58"/>
      <c r="H8" s="59"/>
    </row>
    <row r="9" spans="2:10" ht="12.75" customHeight="1" x14ac:dyDescent="0.25">
      <c r="B9" s="243" t="s">
        <v>2</v>
      </c>
      <c r="C9" s="243" t="s">
        <v>3</v>
      </c>
      <c r="D9" s="242" t="s">
        <v>4</v>
      </c>
      <c r="E9" s="242"/>
      <c r="F9" s="57" t="s">
        <v>5</v>
      </c>
      <c r="G9" s="242" t="s">
        <v>6</v>
      </c>
      <c r="H9" s="242"/>
    </row>
    <row r="10" spans="2:10" x14ac:dyDescent="0.25">
      <c r="B10" s="244"/>
      <c r="C10" s="244"/>
      <c r="D10" s="57" t="s">
        <v>7</v>
      </c>
      <c r="E10" s="57" t="s">
        <v>8</v>
      </c>
      <c r="F10" s="57" t="s">
        <v>7</v>
      </c>
      <c r="G10" s="57" t="s">
        <v>7</v>
      </c>
      <c r="H10" s="57" t="s">
        <v>8</v>
      </c>
    </row>
    <row r="11" spans="2:10" x14ac:dyDescent="0.25">
      <c r="B11" s="57">
        <v>1</v>
      </c>
      <c r="C11" s="57">
        <v>2</v>
      </c>
      <c r="D11" s="57">
        <v>3</v>
      </c>
      <c r="E11" s="57">
        <v>4</v>
      </c>
      <c r="F11" s="57">
        <v>5</v>
      </c>
      <c r="G11" s="57">
        <v>6</v>
      </c>
      <c r="H11" s="57">
        <v>7</v>
      </c>
    </row>
    <row r="12" spans="2:10" x14ac:dyDescent="0.25">
      <c r="B12" s="60" t="s">
        <v>9</v>
      </c>
      <c r="C12" s="61" t="s">
        <v>10</v>
      </c>
      <c r="D12" s="62"/>
      <c r="E12" s="62"/>
      <c r="F12" s="62"/>
      <c r="G12" s="62"/>
      <c r="H12" s="62"/>
    </row>
    <row r="13" spans="2:10" x14ac:dyDescent="0.25">
      <c r="B13" s="63" t="s">
        <v>71</v>
      </c>
      <c r="C13" s="64" t="s">
        <v>11</v>
      </c>
      <c r="D13" s="65">
        <f t="shared" ref="D13:D18" si="0">E13*$G$7</f>
        <v>0</v>
      </c>
      <c r="E13" s="66"/>
      <c r="F13" s="65">
        <f t="shared" ref="F13:F18" si="1">G13-D13</f>
        <v>0</v>
      </c>
      <c r="G13" s="65">
        <f t="shared" ref="G13:H18" si="2">D13*1.24</f>
        <v>0</v>
      </c>
      <c r="H13" s="65">
        <f t="shared" si="2"/>
        <v>0</v>
      </c>
      <c r="J13" s="51"/>
    </row>
    <row r="14" spans="2:10" ht="34.5" x14ac:dyDescent="0.25">
      <c r="B14" s="63" t="s">
        <v>72</v>
      </c>
      <c r="C14" s="64" t="s">
        <v>12</v>
      </c>
      <c r="D14" s="65">
        <f t="shared" si="0"/>
        <v>0</v>
      </c>
      <c r="E14" s="66"/>
      <c r="F14" s="65">
        <f t="shared" si="1"/>
        <v>0</v>
      </c>
      <c r="G14" s="65">
        <f t="shared" si="2"/>
        <v>0</v>
      </c>
      <c r="H14" s="65">
        <f t="shared" si="2"/>
        <v>0</v>
      </c>
      <c r="J14" s="51"/>
    </row>
    <row r="15" spans="2:10" x14ac:dyDescent="0.25">
      <c r="B15" s="63" t="s">
        <v>73</v>
      </c>
      <c r="C15" s="64" t="s">
        <v>13</v>
      </c>
      <c r="D15" s="65">
        <f t="shared" si="0"/>
        <v>0</v>
      </c>
      <c r="E15" s="67"/>
      <c r="F15" s="65">
        <f t="shared" si="1"/>
        <v>0</v>
      </c>
      <c r="G15" s="65">
        <f t="shared" si="2"/>
        <v>0</v>
      </c>
      <c r="H15" s="65">
        <f t="shared" si="2"/>
        <v>0</v>
      </c>
      <c r="J15" s="51"/>
    </row>
    <row r="16" spans="2:10" x14ac:dyDescent="0.25">
      <c r="B16" s="63" t="s">
        <v>90</v>
      </c>
      <c r="C16" s="64" t="s">
        <v>14</v>
      </c>
      <c r="D16" s="65">
        <f t="shared" si="0"/>
        <v>0</v>
      </c>
      <c r="E16" s="66"/>
      <c r="F16" s="65">
        <f t="shared" si="1"/>
        <v>0</v>
      </c>
      <c r="G16" s="65">
        <f t="shared" si="2"/>
        <v>0</v>
      </c>
      <c r="H16" s="65">
        <f t="shared" si="2"/>
        <v>0</v>
      </c>
      <c r="J16" s="51"/>
    </row>
    <row r="17" spans="2:10" x14ac:dyDescent="0.25">
      <c r="B17" s="63" t="s">
        <v>91</v>
      </c>
      <c r="C17" s="64" t="s">
        <v>15</v>
      </c>
      <c r="D17" s="65">
        <f t="shared" si="0"/>
        <v>0</v>
      </c>
      <c r="E17" s="66"/>
      <c r="F17" s="66">
        <f t="shared" si="1"/>
        <v>0</v>
      </c>
      <c r="G17" s="66">
        <f t="shared" si="2"/>
        <v>0</v>
      </c>
      <c r="H17" s="66">
        <f t="shared" si="2"/>
        <v>0</v>
      </c>
      <c r="J17" s="51"/>
    </row>
    <row r="18" spans="2:10" ht="23" x14ac:dyDescent="0.25">
      <c r="B18" s="63" t="s">
        <v>92</v>
      </c>
      <c r="C18" s="64" t="s">
        <v>16</v>
      </c>
      <c r="D18" s="65">
        <f t="shared" si="0"/>
        <v>0</v>
      </c>
      <c r="E18" s="66">
        <v>0</v>
      </c>
      <c r="F18" s="65">
        <f t="shared" si="1"/>
        <v>0</v>
      </c>
      <c r="G18" s="65">
        <f t="shared" si="2"/>
        <v>0</v>
      </c>
      <c r="H18" s="65">
        <f t="shared" si="2"/>
        <v>0</v>
      </c>
      <c r="J18" s="51"/>
    </row>
    <row r="19" spans="2:10" x14ac:dyDescent="0.25">
      <c r="B19" s="63" t="s">
        <v>93</v>
      </c>
      <c r="C19" s="64" t="s">
        <v>17</v>
      </c>
      <c r="D19" s="66">
        <v>0</v>
      </c>
      <c r="E19" s="66">
        <v>0</v>
      </c>
      <c r="F19" s="66">
        <v>0</v>
      </c>
      <c r="G19" s="66">
        <v>0</v>
      </c>
      <c r="H19" s="66">
        <v>0</v>
      </c>
    </row>
    <row r="20" spans="2:10" x14ac:dyDescent="0.25">
      <c r="B20" s="63" t="s">
        <v>94</v>
      </c>
      <c r="C20" s="64" t="s">
        <v>99</v>
      </c>
      <c r="D20" s="66">
        <v>0</v>
      </c>
      <c r="E20" s="66">
        <v>0</v>
      </c>
      <c r="F20" s="66">
        <v>0</v>
      </c>
      <c r="G20" s="66">
        <v>0</v>
      </c>
      <c r="H20" s="66">
        <v>0</v>
      </c>
    </row>
    <row r="21" spans="2:10" x14ac:dyDescent="0.25">
      <c r="B21" s="63"/>
      <c r="C21" s="68" t="s">
        <v>19</v>
      </c>
      <c r="D21" s="34">
        <f>SUM(D13:D20)</f>
        <v>0</v>
      </c>
      <c r="E21" s="34">
        <f>SUM(E13:E20)</f>
        <v>0</v>
      </c>
      <c r="F21" s="34">
        <f>SUM(F13:F20)</f>
        <v>0</v>
      </c>
      <c r="G21" s="34">
        <f>SUM(G13:G20)</f>
        <v>0</v>
      </c>
      <c r="H21" s="34">
        <f>SUM(H13:H20)</f>
        <v>0</v>
      </c>
    </row>
    <row r="22" spans="2:10" x14ac:dyDescent="0.25">
      <c r="B22" s="60" t="s">
        <v>20</v>
      </c>
      <c r="C22" s="61" t="s">
        <v>21</v>
      </c>
      <c r="D22" s="66"/>
      <c r="E22" s="66"/>
      <c r="F22" s="66"/>
      <c r="G22" s="66"/>
      <c r="H22" s="66"/>
    </row>
    <row r="23" spans="2:10" x14ac:dyDescent="0.25">
      <c r="B23" s="63" t="s">
        <v>95</v>
      </c>
      <c r="C23" s="64" t="s">
        <v>22</v>
      </c>
      <c r="D23" s="66">
        <f>E23*G7</f>
        <v>0</v>
      </c>
      <c r="E23" s="66">
        <v>0</v>
      </c>
      <c r="F23" s="66">
        <f>G23-D23</f>
        <v>0</v>
      </c>
      <c r="G23" s="66">
        <f>D23*1.24</f>
        <v>0</v>
      </c>
      <c r="H23" s="66">
        <f>E23*1.24</f>
        <v>0</v>
      </c>
    </row>
    <row r="24" spans="2:10" x14ac:dyDescent="0.25">
      <c r="B24" s="63"/>
      <c r="C24" s="68" t="s">
        <v>23</v>
      </c>
      <c r="D24" s="34">
        <f>SUM(D23)</f>
        <v>0</v>
      </c>
      <c r="E24" s="34">
        <f>SUM(E23)</f>
        <v>0</v>
      </c>
      <c r="F24" s="34">
        <f>SUM(F23)</f>
        <v>0</v>
      </c>
      <c r="G24" s="34">
        <f>SUM(G23)</f>
        <v>0</v>
      </c>
      <c r="H24" s="34">
        <f>SUM(H23)</f>
        <v>0</v>
      </c>
    </row>
    <row r="25" spans="2:10" x14ac:dyDescent="0.25">
      <c r="B25" s="60" t="s">
        <v>24</v>
      </c>
      <c r="C25" s="61" t="s">
        <v>25</v>
      </c>
      <c r="D25" s="66"/>
      <c r="E25" s="66"/>
      <c r="F25" s="66"/>
      <c r="G25" s="66"/>
      <c r="H25" s="66"/>
    </row>
    <row r="26" spans="2:10" x14ac:dyDescent="0.25">
      <c r="B26" s="63" t="s">
        <v>74</v>
      </c>
      <c r="C26" s="64" t="s">
        <v>26</v>
      </c>
      <c r="D26" s="66">
        <f>D40</f>
        <v>0</v>
      </c>
      <c r="E26" s="66">
        <v>0</v>
      </c>
      <c r="F26" s="66">
        <f>F40</f>
        <v>0</v>
      </c>
      <c r="G26" s="66">
        <f>G40</f>
        <v>0</v>
      </c>
      <c r="H26" s="66">
        <f>H40</f>
        <v>0</v>
      </c>
    </row>
    <row r="27" spans="2:10" x14ac:dyDescent="0.25">
      <c r="B27" s="63" t="s">
        <v>75</v>
      </c>
      <c r="C27" s="64" t="s">
        <v>27</v>
      </c>
      <c r="D27" s="66">
        <v>0</v>
      </c>
      <c r="E27" s="66">
        <v>0</v>
      </c>
      <c r="F27" s="66">
        <v>0</v>
      </c>
      <c r="G27" s="66">
        <v>0</v>
      </c>
      <c r="H27" s="66">
        <v>0</v>
      </c>
    </row>
    <row r="28" spans="2:10" x14ac:dyDescent="0.25">
      <c r="B28" s="63" t="s">
        <v>76</v>
      </c>
      <c r="C28" s="64" t="s">
        <v>28</v>
      </c>
      <c r="D28" s="66">
        <f>D92</f>
        <v>0</v>
      </c>
      <c r="E28" s="66">
        <f>E92</f>
        <v>0</v>
      </c>
      <c r="F28" s="66">
        <f>F92</f>
        <v>0</v>
      </c>
      <c r="G28" s="66">
        <f>G92</f>
        <v>0</v>
      </c>
      <c r="H28" s="66">
        <f>H92</f>
        <v>0</v>
      </c>
    </row>
    <row r="29" spans="2:10" x14ac:dyDescent="0.25">
      <c r="B29" s="69"/>
      <c r="C29" s="68" t="s">
        <v>29</v>
      </c>
      <c r="D29" s="34">
        <f>SUM(D26:D28)</f>
        <v>0</v>
      </c>
      <c r="E29" s="34">
        <f>SUM(E26:E28)</f>
        <v>0</v>
      </c>
      <c r="F29" s="34">
        <f>SUM(F26:F28)</f>
        <v>0</v>
      </c>
      <c r="G29" s="34">
        <f>SUM(G26:G28)</f>
        <v>0</v>
      </c>
      <c r="H29" s="34">
        <f>SUM(H26:H28)</f>
        <v>0</v>
      </c>
    </row>
    <row r="30" spans="2:10" ht="13" x14ac:dyDescent="0.25">
      <c r="B30" s="69"/>
      <c r="C30" s="64" t="s">
        <v>30</v>
      </c>
      <c r="D30" s="24">
        <f>D21+D24+D29</f>
        <v>0</v>
      </c>
      <c r="E30" s="24">
        <f>E21+E24+E29</f>
        <v>0</v>
      </c>
      <c r="F30" s="24">
        <f>F21+F24+F29</f>
        <v>0</v>
      </c>
      <c r="G30" s="24">
        <f>G21+G24+G29</f>
        <v>0</v>
      </c>
      <c r="H30" s="24">
        <f>H21+H24+H29</f>
        <v>0</v>
      </c>
    </row>
    <row r="31" spans="2:10" x14ac:dyDescent="0.25">
      <c r="B31" s="53"/>
      <c r="C31" s="53"/>
      <c r="D31" s="53"/>
      <c r="E31" s="53"/>
      <c r="F31" s="53"/>
      <c r="G31" s="53"/>
      <c r="H31" s="53"/>
    </row>
    <row r="32" spans="2:10" x14ac:dyDescent="0.25">
      <c r="B32" s="53"/>
      <c r="C32" s="53"/>
      <c r="D32" s="53"/>
      <c r="E32" s="53"/>
      <c r="F32" s="53"/>
      <c r="G32" s="53"/>
      <c r="H32" s="53"/>
    </row>
    <row r="33" spans="2:15" x14ac:dyDescent="0.25">
      <c r="B33" s="53"/>
      <c r="C33" s="59"/>
      <c r="D33" s="53"/>
      <c r="E33" s="53"/>
      <c r="F33" s="53"/>
      <c r="G33" s="53"/>
      <c r="H33" s="53"/>
    </row>
    <row r="34" spans="2:15" x14ac:dyDescent="0.25">
      <c r="B34" s="53"/>
      <c r="C34" s="59" t="s">
        <v>89</v>
      </c>
      <c r="D34" s="53"/>
      <c r="E34" s="53"/>
      <c r="F34" s="53"/>
      <c r="G34" s="53"/>
      <c r="H34" s="53"/>
    </row>
    <row r="35" spans="2:15" hidden="1" x14ac:dyDescent="0.25">
      <c r="B35" s="53"/>
      <c r="C35" s="53"/>
      <c r="D35" s="242" t="s">
        <v>4</v>
      </c>
      <c r="E35" s="242"/>
      <c r="F35" s="57" t="s">
        <v>5</v>
      </c>
      <c r="G35" s="242" t="s">
        <v>6</v>
      </c>
      <c r="H35" s="242"/>
    </row>
    <row r="36" spans="2:15" ht="12" hidden="1" customHeight="1" x14ac:dyDescent="0.25">
      <c r="B36" s="70" t="s">
        <v>74</v>
      </c>
      <c r="C36" s="71" t="s">
        <v>26</v>
      </c>
      <c r="D36" s="57" t="s">
        <v>7</v>
      </c>
      <c r="E36" s="57" t="s">
        <v>8</v>
      </c>
      <c r="F36" s="57" t="s">
        <v>7</v>
      </c>
      <c r="G36" s="57" t="s">
        <v>7</v>
      </c>
      <c r="H36" s="57" t="s">
        <v>8</v>
      </c>
    </row>
    <row r="37" spans="2:15" hidden="1" x14ac:dyDescent="0.25">
      <c r="B37" s="63" t="s">
        <v>96</v>
      </c>
      <c r="C37" s="72" t="s">
        <v>173</v>
      </c>
      <c r="D37" s="73">
        <f>E37*$G$7</f>
        <v>0</v>
      </c>
      <c r="E37" s="73"/>
      <c r="F37" s="73">
        <f>G37-D37</f>
        <v>0</v>
      </c>
      <c r="G37" s="73">
        <f t="shared" ref="G37:H39" si="3">D37*1.24</f>
        <v>0</v>
      </c>
      <c r="H37" s="65">
        <f t="shared" si="3"/>
        <v>0</v>
      </c>
    </row>
    <row r="38" spans="2:15" hidden="1" x14ac:dyDescent="0.25">
      <c r="B38" s="63" t="s">
        <v>97</v>
      </c>
      <c r="C38" s="72" t="s">
        <v>174</v>
      </c>
      <c r="D38" s="73">
        <f>E38*$G$7</f>
        <v>0</v>
      </c>
      <c r="E38" s="73"/>
      <c r="F38" s="73">
        <f>G38-D38</f>
        <v>0</v>
      </c>
      <c r="G38" s="73">
        <f t="shared" si="3"/>
        <v>0</v>
      </c>
      <c r="H38" s="65">
        <f t="shared" si="3"/>
        <v>0</v>
      </c>
    </row>
    <row r="39" spans="2:15" hidden="1" x14ac:dyDescent="0.25">
      <c r="B39" s="63" t="s">
        <v>101</v>
      </c>
      <c r="C39" s="72" t="s">
        <v>109</v>
      </c>
      <c r="D39" s="73">
        <f>E39*$G$7</f>
        <v>0</v>
      </c>
      <c r="E39" s="73"/>
      <c r="F39" s="73">
        <f>G39-D39</f>
        <v>0</v>
      </c>
      <c r="G39" s="73">
        <f t="shared" si="3"/>
        <v>0</v>
      </c>
      <c r="H39" s="65">
        <f t="shared" si="3"/>
        <v>0</v>
      </c>
      <c r="J39" s="96"/>
      <c r="K39" s="96"/>
    </row>
    <row r="40" spans="2:15" hidden="1" x14ac:dyDescent="0.25">
      <c r="B40" s="63"/>
      <c r="C40" s="64" t="s">
        <v>98</v>
      </c>
      <c r="D40" s="34">
        <f>D37+D38+D39</f>
        <v>0</v>
      </c>
      <c r="E40" s="34">
        <f>E37+E38+E39</f>
        <v>0</v>
      </c>
      <c r="F40" s="34">
        <f>F37+F38+F39</f>
        <v>0</v>
      </c>
      <c r="G40" s="34">
        <f>G37+G38+G39</f>
        <v>0</v>
      </c>
      <c r="H40" s="34">
        <f>H37+H38+H39</f>
        <v>0</v>
      </c>
      <c r="J40" s="96"/>
      <c r="K40" s="96"/>
    </row>
    <row r="41" spans="2:15" hidden="1" x14ac:dyDescent="0.25">
      <c r="B41" s="99"/>
      <c r="C41" s="100"/>
      <c r="D41" s="101"/>
      <c r="E41" s="101"/>
      <c r="F41" s="101"/>
      <c r="G41" s="101"/>
      <c r="H41" s="101"/>
      <c r="J41" s="96"/>
      <c r="K41" s="96"/>
    </row>
    <row r="42" spans="2:15" hidden="1" x14ac:dyDescent="0.25">
      <c r="B42" s="99"/>
      <c r="C42" s="100"/>
      <c r="D42" s="101"/>
      <c r="E42" s="101"/>
      <c r="F42" s="101"/>
      <c r="G42" s="101"/>
      <c r="H42" s="101"/>
      <c r="J42" s="96"/>
      <c r="K42" s="96"/>
    </row>
    <row r="43" spans="2:15" x14ac:dyDescent="0.25">
      <c r="B43" s="53"/>
      <c r="C43" s="74"/>
      <c r="D43" s="75"/>
      <c r="E43" s="75"/>
      <c r="F43" s="75"/>
      <c r="G43" s="75"/>
      <c r="H43" s="75"/>
      <c r="I43" s="33"/>
      <c r="J43" s="96"/>
      <c r="K43" s="96"/>
    </row>
    <row r="44" spans="2:15" ht="15.5" x14ac:dyDescent="0.35">
      <c r="B44" s="70" t="s">
        <v>76</v>
      </c>
      <c r="C44" s="71" t="s">
        <v>110</v>
      </c>
      <c r="D44" s="57" t="s">
        <v>7</v>
      </c>
      <c r="E44" s="57" t="s">
        <v>8</v>
      </c>
      <c r="F44" s="57" t="s">
        <v>7</v>
      </c>
      <c r="G44" s="57" t="s">
        <v>7</v>
      </c>
      <c r="H44" s="57" t="s">
        <v>8</v>
      </c>
      <c r="J44" s="97" t="s">
        <v>166</v>
      </c>
      <c r="K44" s="97" t="s">
        <v>167</v>
      </c>
    </row>
    <row r="45" spans="2:15" ht="13" x14ac:dyDescent="0.3">
      <c r="B45" s="63"/>
      <c r="C45" s="76" t="s">
        <v>111</v>
      </c>
      <c r="D45" s="73"/>
      <c r="E45" s="73"/>
      <c r="F45" s="73"/>
      <c r="G45" s="73"/>
      <c r="H45" s="65"/>
      <c r="J45" s="96"/>
      <c r="K45" s="96"/>
    </row>
    <row r="46" spans="2:15" ht="14" x14ac:dyDescent="0.3">
      <c r="B46" s="63" t="s">
        <v>96</v>
      </c>
      <c r="C46" s="45" t="s">
        <v>112</v>
      </c>
      <c r="D46" s="77">
        <f>E46*G7</f>
        <v>0</v>
      </c>
      <c r="E46" s="77"/>
      <c r="F46" s="77">
        <f t="shared" ref="F46:F86" si="4">G46-D46</f>
        <v>0</v>
      </c>
      <c r="G46" s="77">
        <f t="shared" ref="G46:G86" si="5">D46*1.24</f>
        <v>0</v>
      </c>
      <c r="H46" s="78">
        <f>E46*1.24</f>
        <v>0</v>
      </c>
      <c r="J46" s="104">
        <v>1</v>
      </c>
      <c r="K46" s="104">
        <v>175</v>
      </c>
      <c r="L46" s="51"/>
      <c r="M46" s="108">
        <f>E46*1000</f>
        <v>0</v>
      </c>
      <c r="N46" s="108">
        <f>M46*0.24</f>
        <v>0</v>
      </c>
      <c r="O46" s="108">
        <f>M46+N46</f>
        <v>0</v>
      </c>
    </row>
    <row r="47" spans="2:15" ht="14" x14ac:dyDescent="0.3">
      <c r="B47" s="63" t="s">
        <v>97</v>
      </c>
      <c r="C47" s="45" t="s">
        <v>113</v>
      </c>
      <c r="D47" s="77">
        <f>E47*G7</f>
        <v>0</v>
      </c>
      <c r="E47" s="77"/>
      <c r="F47" s="77">
        <f t="shared" si="4"/>
        <v>0</v>
      </c>
      <c r="G47" s="77">
        <f t="shared" si="5"/>
        <v>0</v>
      </c>
      <c r="H47" s="77">
        <f t="shared" ref="H47:H86" si="6">E47*1.24</f>
        <v>0</v>
      </c>
      <c r="J47" s="104">
        <v>1</v>
      </c>
      <c r="K47" s="104">
        <v>45</v>
      </c>
      <c r="L47" s="51"/>
      <c r="M47" s="108">
        <f t="shared" ref="M47:M68" si="7">E47*1000</f>
        <v>0</v>
      </c>
      <c r="N47" s="108">
        <f t="shared" ref="N47:N68" si="8">M47*0.24</f>
        <v>0</v>
      </c>
      <c r="O47" s="108">
        <f t="shared" ref="O47:O67" si="9">M47+N47</f>
        <v>0</v>
      </c>
    </row>
    <row r="48" spans="2:15" ht="14" x14ac:dyDescent="0.3">
      <c r="B48" s="63" t="s">
        <v>101</v>
      </c>
      <c r="C48" s="45" t="s">
        <v>114</v>
      </c>
      <c r="D48" s="79">
        <f>E48*G7</f>
        <v>0</v>
      </c>
      <c r="E48" s="77"/>
      <c r="F48" s="79">
        <f t="shared" si="4"/>
        <v>0</v>
      </c>
      <c r="G48" s="80">
        <f t="shared" si="5"/>
        <v>0</v>
      </c>
      <c r="H48" s="80">
        <f t="shared" si="6"/>
        <v>0</v>
      </c>
      <c r="J48" s="104">
        <v>1</v>
      </c>
      <c r="K48" s="104">
        <v>15</v>
      </c>
      <c r="L48" s="51"/>
      <c r="M48" s="108">
        <f t="shared" si="7"/>
        <v>0</v>
      </c>
      <c r="N48" s="108">
        <f t="shared" si="8"/>
        <v>0</v>
      </c>
      <c r="O48" s="108">
        <f t="shared" si="9"/>
        <v>0</v>
      </c>
    </row>
    <row r="49" spans="2:15" ht="14" x14ac:dyDescent="0.3">
      <c r="B49" s="63" t="s">
        <v>102</v>
      </c>
      <c r="C49" s="45" t="s">
        <v>115</v>
      </c>
      <c r="D49" s="79">
        <f>E49*G7</f>
        <v>0</v>
      </c>
      <c r="E49" s="77"/>
      <c r="F49" s="79">
        <f t="shared" si="4"/>
        <v>0</v>
      </c>
      <c r="G49" s="80">
        <f t="shared" si="5"/>
        <v>0</v>
      </c>
      <c r="H49" s="80">
        <f t="shared" si="6"/>
        <v>0</v>
      </c>
      <c r="J49" s="104">
        <v>2</v>
      </c>
      <c r="K49" s="104">
        <v>5</v>
      </c>
      <c r="L49" s="51"/>
      <c r="M49" s="108">
        <f t="shared" si="7"/>
        <v>0</v>
      </c>
      <c r="N49" s="108">
        <f t="shared" si="8"/>
        <v>0</v>
      </c>
      <c r="O49" s="108">
        <f t="shared" si="9"/>
        <v>0</v>
      </c>
    </row>
    <row r="50" spans="2:15" ht="14" x14ac:dyDescent="0.3">
      <c r="B50" s="63" t="s">
        <v>103</v>
      </c>
      <c r="C50" s="45" t="s">
        <v>129</v>
      </c>
      <c r="D50" s="79">
        <f>E50*G7</f>
        <v>0</v>
      </c>
      <c r="E50" s="77"/>
      <c r="F50" s="79">
        <f t="shared" si="4"/>
        <v>0</v>
      </c>
      <c r="G50" s="80">
        <f t="shared" si="5"/>
        <v>0</v>
      </c>
      <c r="H50" s="80">
        <f t="shared" si="6"/>
        <v>0</v>
      </c>
      <c r="J50" s="104">
        <v>2</v>
      </c>
      <c r="K50" s="104">
        <v>5</v>
      </c>
      <c r="L50" s="51"/>
      <c r="M50" s="108">
        <f t="shared" si="7"/>
        <v>0</v>
      </c>
      <c r="N50" s="108">
        <f t="shared" si="8"/>
        <v>0</v>
      </c>
      <c r="O50" s="108">
        <f t="shared" si="9"/>
        <v>0</v>
      </c>
    </row>
    <row r="51" spans="2:15" ht="14" x14ac:dyDescent="0.3">
      <c r="B51" s="63" t="s">
        <v>104</v>
      </c>
      <c r="C51" s="45" t="s">
        <v>116</v>
      </c>
      <c r="D51" s="79">
        <f>E51*G7</f>
        <v>0</v>
      </c>
      <c r="E51" s="77"/>
      <c r="F51" s="79">
        <f t="shared" si="4"/>
        <v>0</v>
      </c>
      <c r="G51" s="80">
        <f t="shared" si="5"/>
        <v>0</v>
      </c>
      <c r="H51" s="80">
        <f t="shared" si="6"/>
        <v>0</v>
      </c>
      <c r="J51" s="104">
        <v>1</v>
      </c>
      <c r="K51" s="104">
        <v>14</v>
      </c>
      <c r="L51" s="51"/>
      <c r="M51" s="108">
        <f t="shared" si="7"/>
        <v>0</v>
      </c>
      <c r="N51" s="108">
        <f t="shared" si="8"/>
        <v>0</v>
      </c>
      <c r="O51" s="108">
        <f t="shared" si="9"/>
        <v>0</v>
      </c>
    </row>
    <row r="52" spans="2:15" ht="14" x14ac:dyDescent="0.3">
      <c r="B52" s="63" t="s">
        <v>105</v>
      </c>
      <c r="C52" s="45" t="s">
        <v>162</v>
      </c>
      <c r="D52" s="79">
        <f>E52*G7</f>
        <v>0</v>
      </c>
      <c r="E52" s="77"/>
      <c r="F52" s="79">
        <f t="shared" si="4"/>
        <v>0</v>
      </c>
      <c r="G52" s="80">
        <f t="shared" si="5"/>
        <v>0</v>
      </c>
      <c r="H52" s="80">
        <f t="shared" si="6"/>
        <v>0</v>
      </c>
      <c r="J52" s="104">
        <v>1</v>
      </c>
      <c r="K52" s="104">
        <v>45</v>
      </c>
      <c r="L52" s="51"/>
      <c r="M52" s="108">
        <f t="shared" si="7"/>
        <v>0</v>
      </c>
      <c r="N52" s="108">
        <f t="shared" si="8"/>
        <v>0</v>
      </c>
      <c r="O52" s="108">
        <f t="shared" si="9"/>
        <v>0</v>
      </c>
    </row>
    <row r="53" spans="2:15" ht="14" x14ac:dyDescent="0.3">
      <c r="B53" s="63" t="s">
        <v>122</v>
      </c>
      <c r="C53" s="45" t="s">
        <v>163</v>
      </c>
      <c r="D53" s="79">
        <f>E53*G7</f>
        <v>0</v>
      </c>
      <c r="E53" s="77"/>
      <c r="F53" s="79">
        <f t="shared" si="4"/>
        <v>0</v>
      </c>
      <c r="G53" s="80">
        <f t="shared" si="5"/>
        <v>0</v>
      </c>
      <c r="H53" s="80">
        <f t="shared" si="6"/>
        <v>0</v>
      </c>
      <c r="J53" s="104">
        <v>6</v>
      </c>
      <c r="K53" s="104">
        <v>20</v>
      </c>
      <c r="L53" s="51"/>
      <c r="M53" s="108">
        <f t="shared" si="7"/>
        <v>0</v>
      </c>
      <c r="N53" s="108">
        <f t="shared" si="8"/>
        <v>0</v>
      </c>
      <c r="O53" s="108">
        <f t="shared" si="9"/>
        <v>0</v>
      </c>
    </row>
    <row r="54" spans="2:15" ht="14" x14ac:dyDescent="0.3">
      <c r="B54" s="63" t="s">
        <v>123</v>
      </c>
      <c r="C54" s="45" t="s">
        <v>117</v>
      </c>
      <c r="D54" s="79">
        <f>E54*G7</f>
        <v>0</v>
      </c>
      <c r="E54" s="77"/>
      <c r="F54" s="79">
        <f t="shared" si="4"/>
        <v>0</v>
      </c>
      <c r="G54" s="80">
        <f t="shared" si="5"/>
        <v>0</v>
      </c>
      <c r="H54" s="80">
        <f t="shared" si="6"/>
        <v>0</v>
      </c>
      <c r="J54" s="104">
        <v>1</v>
      </c>
      <c r="K54" s="104">
        <v>150</v>
      </c>
      <c r="L54" s="51"/>
      <c r="M54" s="108">
        <f t="shared" si="7"/>
        <v>0</v>
      </c>
      <c r="N54" s="108">
        <f t="shared" si="8"/>
        <v>0</v>
      </c>
      <c r="O54" s="108">
        <f t="shared" si="9"/>
        <v>0</v>
      </c>
    </row>
    <row r="55" spans="2:15" ht="14" hidden="1" x14ac:dyDescent="0.3">
      <c r="B55" s="63"/>
      <c r="C55" s="45"/>
      <c r="D55" s="79"/>
      <c r="E55" s="77"/>
      <c r="F55" s="79"/>
      <c r="G55" s="80"/>
      <c r="H55" s="80"/>
      <c r="J55" s="104"/>
      <c r="K55" s="104"/>
      <c r="L55" s="51"/>
      <c r="M55" s="108">
        <f t="shared" si="7"/>
        <v>0</v>
      </c>
      <c r="N55" s="108">
        <f t="shared" si="8"/>
        <v>0</v>
      </c>
      <c r="O55" s="108">
        <f t="shared" si="9"/>
        <v>0</v>
      </c>
    </row>
    <row r="56" spans="2:15" ht="14" hidden="1" x14ac:dyDescent="0.3">
      <c r="B56" s="63"/>
      <c r="C56" s="45"/>
      <c r="D56" s="79"/>
      <c r="E56" s="77"/>
      <c r="F56" s="79"/>
      <c r="G56" s="80"/>
      <c r="H56" s="80"/>
      <c r="J56" s="104"/>
      <c r="K56" s="104"/>
      <c r="L56" s="51"/>
      <c r="M56" s="108">
        <f t="shared" si="7"/>
        <v>0</v>
      </c>
      <c r="N56" s="108">
        <f t="shared" si="8"/>
        <v>0</v>
      </c>
      <c r="O56" s="108">
        <f t="shared" si="9"/>
        <v>0</v>
      </c>
    </row>
    <row r="57" spans="2:15" ht="14" hidden="1" x14ac:dyDescent="0.3">
      <c r="B57" s="63"/>
      <c r="C57" s="45"/>
      <c r="D57" s="79"/>
      <c r="E57" s="77"/>
      <c r="F57" s="79"/>
      <c r="G57" s="80"/>
      <c r="H57" s="80"/>
      <c r="J57" s="104"/>
      <c r="K57" s="104"/>
      <c r="L57" s="51"/>
      <c r="M57" s="108">
        <f t="shared" si="7"/>
        <v>0</v>
      </c>
      <c r="N57" s="108">
        <f t="shared" si="8"/>
        <v>0</v>
      </c>
      <c r="O57" s="108">
        <f t="shared" si="9"/>
        <v>0</v>
      </c>
    </row>
    <row r="58" spans="2:15" ht="14" hidden="1" x14ac:dyDescent="0.3">
      <c r="B58" s="63"/>
      <c r="C58" s="45"/>
      <c r="D58" s="79"/>
      <c r="E58" s="77"/>
      <c r="F58" s="79"/>
      <c r="G58" s="80"/>
      <c r="H58" s="80"/>
      <c r="J58" s="104"/>
      <c r="K58" s="104"/>
      <c r="L58" s="51"/>
      <c r="M58" s="108">
        <f t="shared" si="7"/>
        <v>0</v>
      </c>
      <c r="N58" s="108">
        <f t="shared" si="8"/>
        <v>0</v>
      </c>
      <c r="O58" s="108">
        <f t="shared" si="9"/>
        <v>0</v>
      </c>
    </row>
    <row r="59" spans="2:15" ht="14" hidden="1" x14ac:dyDescent="0.3">
      <c r="B59" s="63"/>
      <c r="C59" s="45"/>
      <c r="D59" s="79"/>
      <c r="E59" s="77"/>
      <c r="F59" s="79"/>
      <c r="G59" s="80"/>
      <c r="H59" s="80"/>
      <c r="J59" s="104"/>
      <c r="K59" s="104"/>
      <c r="L59" s="51"/>
      <c r="M59" s="108">
        <f t="shared" si="7"/>
        <v>0</v>
      </c>
      <c r="N59" s="108">
        <f t="shared" si="8"/>
        <v>0</v>
      </c>
      <c r="O59" s="108">
        <f t="shared" si="9"/>
        <v>0</v>
      </c>
    </row>
    <row r="60" spans="2:15" ht="14" hidden="1" x14ac:dyDescent="0.3">
      <c r="B60" s="63"/>
      <c r="C60" s="45"/>
      <c r="D60" s="79"/>
      <c r="E60" s="77"/>
      <c r="F60" s="79"/>
      <c r="G60" s="80"/>
      <c r="H60" s="80"/>
      <c r="J60" s="104"/>
      <c r="K60" s="104"/>
      <c r="L60" s="51"/>
      <c r="M60" s="108">
        <f t="shared" si="7"/>
        <v>0</v>
      </c>
      <c r="N60" s="108">
        <f t="shared" si="8"/>
        <v>0</v>
      </c>
      <c r="O60" s="108">
        <f t="shared" si="9"/>
        <v>0</v>
      </c>
    </row>
    <row r="61" spans="2:15" ht="14" hidden="1" x14ac:dyDescent="0.3">
      <c r="B61" s="63"/>
      <c r="C61" s="45"/>
      <c r="D61" s="79"/>
      <c r="E61" s="77"/>
      <c r="F61" s="79"/>
      <c r="G61" s="80"/>
      <c r="H61" s="80"/>
      <c r="J61" s="104"/>
      <c r="K61" s="104"/>
      <c r="L61" s="51"/>
      <c r="M61" s="108">
        <f t="shared" si="7"/>
        <v>0</v>
      </c>
      <c r="N61" s="108">
        <f t="shared" si="8"/>
        <v>0</v>
      </c>
      <c r="O61" s="108">
        <f t="shared" si="9"/>
        <v>0</v>
      </c>
    </row>
    <row r="62" spans="2:15" ht="14" hidden="1" x14ac:dyDescent="0.3">
      <c r="B62" s="63"/>
      <c r="C62" s="45"/>
      <c r="D62" s="79"/>
      <c r="E62" s="77"/>
      <c r="F62" s="79"/>
      <c r="G62" s="80"/>
      <c r="H62" s="80"/>
      <c r="J62" s="104"/>
      <c r="K62" s="104"/>
      <c r="L62" s="51"/>
      <c r="M62" s="108">
        <f t="shared" si="7"/>
        <v>0</v>
      </c>
      <c r="N62" s="108">
        <f t="shared" si="8"/>
        <v>0</v>
      </c>
      <c r="O62" s="108">
        <f t="shared" si="9"/>
        <v>0</v>
      </c>
    </row>
    <row r="63" spans="2:15" ht="14" hidden="1" x14ac:dyDescent="0.3">
      <c r="B63" s="63"/>
      <c r="C63" s="45"/>
      <c r="D63" s="79"/>
      <c r="E63" s="77"/>
      <c r="F63" s="79"/>
      <c r="G63" s="80"/>
      <c r="H63" s="80"/>
      <c r="J63" s="104"/>
      <c r="K63" s="104"/>
      <c r="L63" s="51"/>
      <c r="M63" s="108">
        <f t="shared" si="7"/>
        <v>0</v>
      </c>
      <c r="N63" s="108">
        <f t="shared" si="8"/>
        <v>0</v>
      </c>
      <c r="O63" s="108">
        <f t="shared" si="9"/>
        <v>0</v>
      </c>
    </row>
    <row r="64" spans="2:15" ht="14" hidden="1" x14ac:dyDescent="0.3">
      <c r="B64" s="63"/>
      <c r="C64" s="45"/>
      <c r="D64" s="79"/>
      <c r="E64" s="77"/>
      <c r="F64" s="79"/>
      <c r="G64" s="80"/>
      <c r="H64" s="80"/>
      <c r="J64" s="104"/>
      <c r="K64" s="104"/>
      <c r="L64" s="51"/>
      <c r="M64" s="108">
        <f t="shared" si="7"/>
        <v>0</v>
      </c>
      <c r="N64" s="108">
        <f t="shared" si="8"/>
        <v>0</v>
      </c>
      <c r="O64" s="108">
        <f t="shared" si="9"/>
        <v>0</v>
      </c>
    </row>
    <row r="65" spans="2:15" ht="14" x14ac:dyDescent="0.3">
      <c r="B65" s="63" t="s">
        <v>124</v>
      </c>
      <c r="C65" s="45" t="s">
        <v>165</v>
      </c>
      <c r="D65" s="79">
        <f>E65*G7</f>
        <v>0</v>
      </c>
      <c r="E65" s="77"/>
      <c r="F65" s="79">
        <f t="shared" si="4"/>
        <v>0</v>
      </c>
      <c r="G65" s="80">
        <f t="shared" si="5"/>
        <v>0</v>
      </c>
      <c r="H65" s="80">
        <f t="shared" si="6"/>
        <v>0</v>
      </c>
      <c r="J65" s="104">
        <v>1</v>
      </c>
      <c r="K65" s="104">
        <v>200</v>
      </c>
      <c r="L65" s="51"/>
      <c r="M65" s="108">
        <f t="shared" si="7"/>
        <v>0</v>
      </c>
      <c r="N65" s="108">
        <f t="shared" si="8"/>
        <v>0</v>
      </c>
      <c r="O65" s="108">
        <f t="shared" si="9"/>
        <v>0</v>
      </c>
    </row>
    <row r="66" spans="2:15" ht="14" hidden="1" x14ac:dyDescent="0.3">
      <c r="B66" s="63"/>
      <c r="C66" s="45"/>
      <c r="D66" s="79"/>
      <c r="E66" s="77"/>
      <c r="F66" s="79"/>
      <c r="G66" s="80"/>
      <c r="H66" s="80"/>
      <c r="J66" s="104">
        <v>1</v>
      </c>
      <c r="K66" s="104">
        <v>500</v>
      </c>
      <c r="L66" s="51"/>
      <c r="M66" s="108">
        <f t="shared" si="7"/>
        <v>0</v>
      </c>
      <c r="N66" s="108">
        <f t="shared" si="8"/>
        <v>0</v>
      </c>
      <c r="O66" s="108">
        <f t="shared" si="9"/>
        <v>0</v>
      </c>
    </row>
    <row r="67" spans="2:15" ht="14" hidden="1" x14ac:dyDescent="0.3">
      <c r="B67" s="63"/>
      <c r="C67" s="45"/>
      <c r="D67" s="79"/>
      <c r="E67" s="77"/>
      <c r="F67" s="79"/>
      <c r="G67" s="80"/>
      <c r="H67" s="80"/>
      <c r="J67" s="104">
        <v>1</v>
      </c>
      <c r="K67" s="104">
        <v>250</v>
      </c>
      <c r="L67" s="51"/>
      <c r="M67" s="108">
        <f t="shared" si="7"/>
        <v>0</v>
      </c>
      <c r="N67" s="108">
        <f t="shared" si="8"/>
        <v>0</v>
      </c>
      <c r="O67" s="108">
        <f t="shared" si="9"/>
        <v>0</v>
      </c>
    </row>
    <row r="68" spans="2:15" ht="14.5" thickBot="1" x14ac:dyDescent="0.35">
      <c r="B68" s="63" t="s">
        <v>125</v>
      </c>
      <c r="C68" s="45" t="s">
        <v>118</v>
      </c>
      <c r="D68" s="79">
        <f>E68*G7</f>
        <v>0</v>
      </c>
      <c r="E68" s="77"/>
      <c r="F68" s="79">
        <f t="shared" si="4"/>
        <v>0</v>
      </c>
      <c r="G68" s="80">
        <f t="shared" si="5"/>
        <v>0</v>
      </c>
      <c r="H68" s="80">
        <f t="shared" si="6"/>
        <v>0</v>
      </c>
      <c r="J68" s="104">
        <v>1</v>
      </c>
      <c r="K68" s="104">
        <v>200</v>
      </c>
      <c r="L68" s="51"/>
      <c r="M68" s="108">
        <f t="shared" si="7"/>
        <v>0</v>
      </c>
      <c r="N68" s="108">
        <f t="shared" si="8"/>
        <v>0</v>
      </c>
      <c r="O68" s="108">
        <f>M68+N68</f>
        <v>0</v>
      </c>
    </row>
    <row r="69" spans="2:15" ht="14" hidden="1" x14ac:dyDescent="0.3">
      <c r="B69" s="63" t="s">
        <v>126</v>
      </c>
      <c r="C69" s="45" t="s">
        <v>119</v>
      </c>
      <c r="D69" s="79">
        <f>E69*G7</f>
        <v>0</v>
      </c>
      <c r="E69" s="77">
        <f>J69*K69/1000</f>
        <v>0</v>
      </c>
      <c r="F69" s="79">
        <f t="shared" si="4"/>
        <v>0</v>
      </c>
      <c r="G69" s="80">
        <f t="shared" si="5"/>
        <v>0</v>
      </c>
      <c r="H69" s="80">
        <f t="shared" si="6"/>
        <v>0</v>
      </c>
      <c r="J69" s="104">
        <v>1</v>
      </c>
      <c r="K69" s="104"/>
      <c r="L69" s="51"/>
      <c r="M69" s="108"/>
      <c r="N69" s="108"/>
      <c r="O69" s="108"/>
    </row>
    <row r="70" spans="2:15" ht="14" hidden="1" x14ac:dyDescent="0.3">
      <c r="B70" s="63" t="s">
        <v>126</v>
      </c>
      <c r="C70" s="45" t="s">
        <v>120</v>
      </c>
      <c r="D70" s="79">
        <f>E70*G7</f>
        <v>0</v>
      </c>
      <c r="E70" s="77"/>
      <c r="F70" s="79">
        <f t="shared" si="4"/>
        <v>0</v>
      </c>
      <c r="G70" s="80">
        <f t="shared" si="5"/>
        <v>0</v>
      </c>
      <c r="H70" s="80">
        <f t="shared" si="6"/>
        <v>0</v>
      </c>
      <c r="J70" s="104">
        <v>3</v>
      </c>
      <c r="K70" s="104">
        <v>35</v>
      </c>
      <c r="L70" s="51"/>
      <c r="M70" s="108"/>
      <c r="N70" s="108"/>
      <c r="O70" s="108"/>
    </row>
    <row r="71" spans="2:15" ht="14" hidden="1" x14ac:dyDescent="0.3">
      <c r="B71" s="63" t="s">
        <v>127</v>
      </c>
      <c r="C71" s="45" t="s">
        <v>121</v>
      </c>
      <c r="D71" s="79">
        <f>E71*G7</f>
        <v>0</v>
      </c>
      <c r="E71" s="77"/>
      <c r="F71" s="79">
        <f t="shared" si="4"/>
        <v>0</v>
      </c>
      <c r="G71" s="80">
        <f t="shared" si="5"/>
        <v>0</v>
      </c>
      <c r="H71" s="80">
        <f t="shared" si="6"/>
        <v>0</v>
      </c>
      <c r="J71" s="104">
        <v>12</v>
      </c>
      <c r="K71" s="104">
        <v>35</v>
      </c>
      <c r="L71" s="51"/>
      <c r="M71" s="108"/>
      <c r="N71" s="108"/>
      <c r="O71" s="108"/>
    </row>
    <row r="72" spans="2:15" s="20" customFormat="1" ht="14" hidden="1" x14ac:dyDescent="0.3">
      <c r="B72" s="81" t="s">
        <v>128</v>
      </c>
      <c r="C72" s="82" t="s">
        <v>161</v>
      </c>
      <c r="D72" s="83">
        <f>E72*G7</f>
        <v>0</v>
      </c>
      <c r="E72" s="77"/>
      <c r="F72" s="83">
        <f t="shared" si="4"/>
        <v>0</v>
      </c>
      <c r="G72" s="84">
        <f t="shared" si="5"/>
        <v>0</v>
      </c>
      <c r="H72" s="84">
        <f t="shared" si="6"/>
        <v>0</v>
      </c>
      <c r="J72" s="105">
        <v>4</v>
      </c>
      <c r="K72" s="106">
        <v>185</v>
      </c>
      <c r="L72" s="52"/>
      <c r="M72" s="109"/>
      <c r="N72" s="109"/>
      <c r="O72" s="109"/>
    </row>
    <row r="73" spans="2:15" ht="14" hidden="1" x14ac:dyDescent="0.3">
      <c r="B73" s="63" t="s">
        <v>142</v>
      </c>
      <c r="C73" s="85" t="s">
        <v>130</v>
      </c>
      <c r="D73" s="79">
        <f>E73*G7</f>
        <v>0</v>
      </c>
      <c r="E73" s="77"/>
      <c r="F73" s="79">
        <f t="shared" si="4"/>
        <v>0</v>
      </c>
      <c r="G73" s="80">
        <f t="shared" si="5"/>
        <v>0</v>
      </c>
      <c r="H73" s="80">
        <f t="shared" si="6"/>
        <v>0</v>
      </c>
      <c r="J73" s="104">
        <v>6</v>
      </c>
      <c r="K73" s="104">
        <v>135</v>
      </c>
      <c r="L73" s="51"/>
      <c r="M73" s="108"/>
      <c r="N73" s="108"/>
      <c r="O73" s="108"/>
    </row>
    <row r="74" spans="2:15" ht="14" hidden="1" x14ac:dyDescent="0.3">
      <c r="B74" s="63" t="s">
        <v>143</v>
      </c>
      <c r="C74" s="45" t="s">
        <v>131</v>
      </c>
      <c r="D74" s="79">
        <f>E74*G7</f>
        <v>0</v>
      </c>
      <c r="E74" s="77"/>
      <c r="F74" s="79">
        <f t="shared" si="4"/>
        <v>0</v>
      </c>
      <c r="G74" s="80">
        <f t="shared" si="5"/>
        <v>0</v>
      </c>
      <c r="H74" s="80">
        <f t="shared" si="6"/>
        <v>0</v>
      </c>
      <c r="J74" s="104">
        <v>1</v>
      </c>
      <c r="K74" s="104">
        <v>25</v>
      </c>
      <c r="L74" s="51"/>
      <c r="M74" s="108"/>
      <c r="N74" s="108"/>
      <c r="O74" s="108"/>
    </row>
    <row r="75" spans="2:15" ht="14" hidden="1" x14ac:dyDescent="0.3">
      <c r="B75" s="63" t="s">
        <v>144</v>
      </c>
      <c r="C75" s="45" t="s">
        <v>132</v>
      </c>
      <c r="D75" s="79">
        <f>E75*G7</f>
        <v>0</v>
      </c>
      <c r="E75" s="77"/>
      <c r="F75" s="79">
        <f t="shared" si="4"/>
        <v>0</v>
      </c>
      <c r="G75" s="80">
        <f t="shared" si="5"/>
        <v>0</v>
      </c>
      <c r="H75" s="80">
        <f t="shared" si="6"/>
        <v>0</v>
      </c>
      <c r="J75" s="104">
        <v>1</v>
      </c>
      <c r="K75" s="104">
        <v>25</v>
      </c>
      <c r="L75" s="51"/>
      <c r="M75" s="108"/>
      <c r="N75" s="108"/>
      <c r="O75" s="108"/>
    </row>
    <row r="76" spans="2:15" ht="14" hidden="1" x14ac:dyDescent="0.3">
      <c r="B76" s="63" t="s">
        <v>145</v>
      </c>
      <c r="C76" s="45" t="s">
        <v>133</v>
      </c>
      <c r="D76" s="79">
        <f>E76*G7</f>
        <v>0</v>
      </c>
      <c r="E76" s="77"/>
      <c r="F76" s="79">
        <f t="shared" si="4"/>
        <v>0</v>
      </c>
      <c r="G76" s="80">
        <f t="shared" si="5"/>
        <v>0</v>
      </c>
      <c r="H76" s="80">
        <f t="shared" si="6"/>
        <v>0</v>
      </c>
      <c r="J76" s="104">
        <v>1</v>
      </c>
      <c r="K76" s="104">
        <v>314</v>
      </c>
      <c r="L76" s="51"/>
      <c r="M76" s="108"/>
      <c r="N76" s="108"/>
      <c r="O76" s="108"/>
    </row>
    <row r="77" spans="2:15" ht="14" hidden="1" x14ac:dyDescent="0.3">
      <c r="B77" s="63" t="s">
        <v>146</v>
      </c>
      <c r="C77" s="45" t="s">
        <v>159</v>
      </c>
      <c r="D77" s="79">
        <f>E77*G7</f>
        <v>0</v>
      </c>
      <c r="E77" s="77"/>
      <c r="F77" s="79">
        <f t="shared" si="4"/>
        <v>0</v>
      </c>
      <c r="G77" s="80">
        <f t="shared" si="5"/>
        <v>0</v>
      </c>
      <c r="H77" s="80">
        <f t="shared" si="6"/>
        <v>0</v>
      </c>
      <c r="J77" s="104">
        <v>1</v>
      </c>
      <c r="K77" s="104">
        <v>125</v>
      </c>
      <c r="L77" s="51"/>
      <c r="M77" s="108"/>
      <c r="N77" s="108"/>
      <c r="O77" s="108"/>
    </row>
    <row r="78" spans="2:15" ht="14" hidden="1" x14ac:dyDescent="0.3">
      <c r="B78" s="63" t="s">
        <v>147</v>
      </c>
      <c r="C78" s="85" t="s">
        <v>134</v>
      </c>
      <c r="D78" s="79">
        <f>E78*G7</f>
        <v>0</v>
      </c>
      <c r="E78" s="77"/>
      <c r="F78" s="79">
        <f t="shared" si="4"/>
        <v>0</v>
      </c>
      <c r="G78" s="80">
        <f t="shared" si="5"/>
        <v>0</v>
      </c>
      <c r="H78" s="80">
        <f t="shared" si="6"/>
        <v>0</v>
      </c>
      <c r="J78" s="104">
        <v>1</v>
      </c>
      <c r="K78" s="104">
        <v>150</v>
      </c>
      <c r="L78" s="51"/>
      <c r="M78" s="108"/>
      <c r="N78" s="108"/>
      <c r="O78" s="108"/>
    </row>
    <row r="79" spans="2:15" ht="14" hidden="1" x14ac:dyDescent="0.3">
      <c r="B79" s="63" t="s">
        <v>148</v>
      </c>
      <c r="C79" s="85" t="s">
        <v>135</v>
      </c>
      <c r="D79" s="79">
        <f>E79*G7</f>
        <v>0</v>
      </c>
      <c r="E79" s="77"/>
      <c r="F79" s="79">
        <f t="shared" si="4"/>
        <v>0</v>
      </c>
      <c r="G79" s="80">
        <f t="shared" si="5"/>
        <v>0</v>
      </c>
      <c r="H79" s="80">
        <f t="shared" si="6"/>
        <v>0</v>
      </c>
      <c r="J79" s="104">
        <v>1</v>
      </c>
      <c r="K79" s="104">
        <v>350</v>
      </c>
      <c r="L79" s="51"/>
      <c r="M79" s="108"/>
      <c r="N79" s="108"/>
      <c r="O79" s="108"/>
    </row>
    <row r="80" spans="2:15" ht="14" hidden="1" x14ac:dyDescent="0.3">
      <c r="B80" s="63" t="s">
        <v>149</v>
      </c>
      <c r="C80" s="85" t="s">
        <v>136</v>
      </c>
      <c r="D80" s="79">
        <f>E80*G7</f>
        <v>0</v>
      </c>
      <c r="E80" s="77"/>
      <c r="F80" s="79">
        <f t="shared" si="4"/>
        <v>0</v>
      </c>
      <c r="G80" s="80">
        <f t="shared" si="5"/>
        <v>0</v>
      </c>
      <c r="H80" s="80">
        <f t="shared" si="6"/>
        <v>0</v>
      </c>
      <c r="J80" s="104">
        <v>1</v>
      </c>
      <c r="K80" s="104">
        <v>250</v>
      </c>
      <c r="L80" s="51"/>
      <c r="M80" s="108"/>
      <c r="N80" s="108"/>
      <c r="O80" s="108"/>
    </row>
    <row r="81" spans="2:15" ht="14" hidden="1" x14ac:dyDescent="0.3">
      <c r="B81" s="63" t="s">
        <v>150</v>
      </c>
      <c r="C81" s="85" t="s">
        <v>137</v>
      </c>
      <c r="D81" s="79">
        <f>E81*G7</f>
        <v>0</v>
      </c>
      <c r="E81" s="77"/>
      <c r="F81" s="79">
        <f t="shared" si="4"/>
        <v>0</v>
      </c>
      <c r="G81" s="80">
        <f t="shared" si="5"/>
        <v>0</v>
      </c>
      <c r="H81" s="80">
        <f t="shared" si="6"/>
        <v>0</v>
      </c>
      <c r="J81" s="104">
        <v>1</v>
      </c>
      <c r="K81" s="104">
        <v>140</v>
      </c>
      <c r="L81" s="51"/>
      <c r="M81" s="108"/>
      <c r="N81" s="108"/>
      <c r="O81" s="108"/>
    </row>
    <row r="82" spans="2:15" ht="14" hidden="1" x14ac:dyDescent="0.3">
      <c r="B82" s="63" t="s">
        <v>151</v>
      </c>
      <c r="C82" s="85" t="s">
        <v>138</v>
      </c>
      <c r="D82" s="79">
        <f>E82*G7</f>
        <v>0</v>
      </c>
      <c r="E82" s="77"/>
      <c r="F82" s="79">
        <f t="shared" si="4"/>
        <v>0</v>
      </c>
      <c r="G82" s="80">
        <f t="shared" si="5"/>
        <v>0</v>
      </c>
      <c r="H82" s="80">
        <f t="shared" si="6"/>
        <v>0</v>
      </c>
      <c r="J82" s="104">
        <v>1</v>
      </c>
      <c r="K82" s="104">
        <v>110</v>
      </c>
      <c r="L82" s="51"/>
      <c r="M82" s="108"/>
      <c r="N82" s="108"/>
      <c r="O82" s="108"/>
    </row>
    <row r="83" spans="2:15" ht="14" hidden="1" x14ac:dyDescent="0.3">
      <c r="B83" s="63" t="s">
        <v>152</v>
      </c>
      <c r="C83" s="85" t="s">
        <v>139</v>
      </c>
      <c r="D83" s="79">
        <f>E83*G7</f>
        <v>0</v>
      </c>
      <c r="E83" s="77"/>
      <c r="F83" s="79">
        <f t="shared" si="4"/>
        <v>0</v>
      </c>
      <c r="G83" s="80">
        <f t="shared" si="5"/>
        <v>0</v>
      </c>
      <c r="H83" s="80">
        <f t="shared" si="6"/>
        <v>0</v>
      </c>
      <c r="J83" s="104">
        <v>1</v>
      </c>
      <c r="K83" s="104">
        <v>100</v>
      </c>
      <c r="L83" s="51"/>
      <c r="M83" s="108"/>
      <c r="N83" s="108"/>
      <c r="O83" s="108"/>
    </row>
    <row r="84" spans="2:15" ht="14" hidden="1" x14ac:dyDescent="0.3">
      <c r="B84" s="63" t="s">
        <v>153</v>
      </c>
      <c r="C84" s="85" t="s">
        <v>140</v>
      </c>
      <c r="D84" s="79">
        <f>E84*G7</f>
        <v>0</v>
      </c>
      <c r="E84" s="77"/>
      <c r="F84" s="79">
        <f t="shared" si="4"/>
        <v>0</v>
      </c>
      <c r="G84" s="80">
        <f t="shared" si="5"/>
        <v>0</v>
      </c>
      <c r="H84" s="80">
        <f t="shared" si="6"/>
        <v>0</v>
      </c>
      <c r="J84" s="104">
        <v>1</v>
      </c>
      <c r="K84" s="104">
        <v>120</v>
      </c>
      <c r="L84" s="51"/>
      <c r="M84" s="108"/>
      <c r="N84" s="108"/>
      <c r="O84" s="108"/>
    </row>
    <row r="85" spans="2:15" ht="14" hidden="1" x14ac:dyDescent="0.3">
      <c r="B85" s="63" t="s">
        <v>154</v>
      </c>
      <c r="C85" s="85" t="s">
        <v>141</v>
      </c>
      <c r="D85" s="79">
        <f>E85*G7</f>
        <v>0</v>
      </c>
      <c r="E85" s="77"/>
      <c r="F85" s="79">
        <f t="shared" si="4"/>
        <v>0</v>
      </c>
      <c r="G85" s="80">
        <f t="shared" si="5"/>
        <v>0</v>
      </c>
      <c r="H85" s="80">
        <f t="shared" si="6"/>
        <v>0</v>
      </c>
      <c r="J85" s="104">
        <v>1</v>
      </c>
      <c r="K85" s="104">
        <v>45</v>
      </c>
      <c r="L85" s="51"/>
      <c r="M85" s="108"/>
      <c r="N85" s="108"/>
      <c r="O85" s="108"/>
    </row>
    <row r="86" spans="2:15" ht="14" hidden="1" x14ac:dyDescent="0.3">
      <c r="B86" s="63" t="s">
        <v>156</v>
      </c>
      <c r="C86" s="85" t="s">
        <v>155</v>
      </c>
      <c r="D86" s="79">
        <f>E86*G7</f>
        <v>0</v>
      </c>
      <c r="E86" s="77"/>
      <c r="F86" s="79">
        <f t="shared" si="4"/>
        <v>0</v>
      </c>
      <c r="G86" s="80">
        <f t="shared" si="5"/>
        <v>0</v>
      </c>
      <c r="H86" s="80">
        <f t="shared" si="6"/>
        <v>0</v>
      </c>
      <c r="J86" s="107">
        <v>1</v>
      </c>
      <c r="K86" s="107">
        <v>120</v>
      </c>
      <c r="L86" s="51"/>
      <c r="M86" s="108"/>
      <c r="N86" s="108"/>
      <c r="O86" s="108"/>
    </row>
    <row r="87" spans="2:15" ht="14" hidden="1" x14ac:dyDescent="0.3">
      <c r="B87" s="86"/>
      <c r="C87" s="76" t="s">
        <v>157</v>
      </c>
      <c r="D87" s="79"/>
      <c r="E87" s="79"/>
      <c r="F87" s="86"/>
      <c r="G87" s="80"/>
      <c r="H87" s="80"/>
      <c r="J87" s="107"/>
      <c r="K87" s="107"/>
      <c r="L87" s="51"/>
      <c r="M87" s="108"/>
      <c r="N87" s="108"/>
      <c r="O87" s="108"/>
    </row>
    <row r="88" spans="2:15" ht="14" hidden="1" x14ac:dyDescent="0.3">
      <c r="B88" s="87">
        <v>1</v>
      </c>
      <c r="C88" s="45" t="s">
        <v>169</v>
      </c>
      <c r="D88" s="80">
        <f>E88*$G$7</f>
        <v>0</v>
      </c>
      <c r="E88" s="79"/>
      <c r="F88" s="80">
        <f>G88-D88</f>
        <v>0</v>
      </c>
      <c r="G88" s="80">
        <f t="shared" ref="G88:H91" si="10">D88*1.24</f>
        <v>0</v>
      </c>
      <c r="H88" s="80">
        <f t="shared" si="10"/>
        <v>0</v>
      </c>
      <c r="J88" s="107">
        <v>2</v>
      </c>
      <c r="K88" s="104">
        <v>33</v>
      </c>
      <c r="L88" s="51"/>
      <c r="M88" s="108"/>
      <c r="N88" s="108"/>
      <c r="O88" s="108"/>
    </row>
    <row r="89" spans="2:15" ht="14" hidden="1" x14ac:dyDescent="0.3">
      <c r="B89" s="88">
        <v>2</v>
      </c>
      <c r="C89" s="45" t="s">
        <v>170</v>
      </c>
      <c r="D89" s="80">
        <f>E89*$G$7</f>
        <v>0</v>
      </c>
      <c r="E89" s="79"/>
      <c r="F89" s="80">
        <f>G89-D89</f>
        <v>0</v>
      </c>
      <c r="G89" s="80">
        <f t="shared" si="10"/>
        <v>0</v>
      </c>
      <c r="H89" s="80">
        <f t="shared" si="10"/>
        <v>0</v>
      </c>
      <c r="J89" s="107">
        <v>2</v>
      </c>
      <c r="K89" s="104">
        <v>33</v>
      </c>
      <c r="L89" s="51"/>
      <c r="M89" s="108"/>
      <c r="N89" s="108"/>
      <c r="O89" s="108"/>
    </row>
    <row r="90" spans="2:15" ht="14" hidden="1" x14ac:dyDescent="0.3">
      <c r="B90" s="88">
        <v>3</v>
      </c>
      <c r="C90" s="95" t="s">
        <v>168</v>
      </c>
      <c r="D90" s="80">
        <f>E90*$G$7</f>
        <v>0</v>
      </c>
      <c r="E90" s="79"/>
      <c r="F90" s="80">
        <f>G90-D90</f>
        <v>0</v>
      </c>
      <c r="G90" s="80">
        <f t="shared" si="10"/>
        <v>0</v>
      </c>
      <c r="H90" s="80">
        <f t="shared" si="10"/>
        <v>0</v>
      </c>
      <c r="J90" s="107">
        <f>6*2</f>
        <v>12</v>
      </c>
      <c r="K90" s="104">
        <v>50</v>
      </c>
      <c r="L90" s="51"/>
      <c r="M90" s="108"/>
      <c r="N90" s="108"/>
      <c r="O90" s="108"/>
    </row>
    <row r="91" spans="2:15" ht="14.5" hidden="1" thickBot="1" x14ac:dyDescent="0.35">
      <c r="B91" s="88">
        <v>4</v>
      </c>
      <c r="C91" s="89" t="s">
        <v>158</v>
      </c>
      <c r="D91" s="90">
        <f>E91*G7</f>
        <v>0</v>
      </c>
      <c r="E91" s="79"/>
      <c r="F91" s="90">
        <f>G91-D91</f>
        <v>0</v>
      </c>
      <c r="G91" s="90">
        <f t="shared" si="10"/>
        <v>0</v>
      </c>
      <c r="H91" s="90">
        <f t="shared" si="10"/>
        <v>0</v>
      </c>
      <c r="J91" s="107">
        <f>6*2</f>
        <v>12</v>
      </c>
      <c r="K91" s="104">
        <v>15</v>
      </c>
      <c r="L91" s="51"/>
      <c r="M91" s="108"/>
      <c r="N91" s="108"/>
      <c r="O91" s="108"/>
    </row>
    <row r="92" spans="2:15" ht="12" thickBot="1" x14ac:dyDescent="0.3">
      <c r="B92" s="91"/>
      <c r="C92" s="92" t="s">
        <v>98</v>
      </c>
      <c r="D92" s="93">
        <f>SUM(D46:D91)</f>
        <v>0</v>
      </c>
      <c r="E92" s="93">
        <f>SUM(E46:E91)</f>
        <v>0</v>
      </c>
      <c r="F92" s="93">
        <f>SUM(F46:F91)</f>
        <v>0</v>
      </c>
      <c r="G92" s="93">
        <f>SUM(G46:G91)</f>
        <v>0</v>
      </c>
      <c r="H92" s="93">
        <f>SUM(H46:H91)</f>
        <v>0</v>
      </c>
      <c r="M92" s="108">
        <f>SUM(M46:M91)</f>
        <v>0</v>
      </c>
      <c r="N92" s="108">
        <f>SUM(N46:N91)</f>
        <v>0</v>
      </c>
      <c r="O92" s="108">
        <f>SUM(O46:O91)</f>
        <v>0</v>
      </c>
    </row>
    <row r="93" spans="2:15" x14ac:dyDescent="0.25">
      <c r="B93" s="53"/>
      <c r="C93" s="53"/>
      <c r="D93" s="53"/>
      <c r="E93" s="53"/>
      <c r="F93" s="53"/>
      <c r="G93" s="53"/>
      <c r="H93" s="53"/>
    </row>
    <row r="94" spans="2:15" x14ac:dyDescent="0.25">
      <c r="B94" s="53"/>
      <c r="C94" s="53"/>
      <c r="D94" s="53"/>
      <c r="E94" s="53"/>
      <c r="F94" s="53"/>
      <c r="G94" s="53"/>
      <c r="H94" s="53"/>
    </row>
    <row r="95" spans="2:15" x14ac:dyDescent="0.25">
      <c r="B95" s="53"/>
      <c r="C95" s="53"/>
      <c r="D95" s="53"/>
      <c r="E95" s="53"/>
      <c r="F95" s="53"/>
      <c r="G95" s="53"/>
      <c r="H95" s="53"/>
    </row>
    <row r="96" spans="2:15" x14ac:dyDescent="0.25">
      <c r="B96" s="53"/>
      <c r="C96" s="53"/>
      <c r="D96" s="53"/>
      <c r="E96" s="53"/>
      <c r="F96" s="53"/>
      <c r="G96" s="53"/>
      <c r="H96" s="53"/>
    </row>
    <row r="97" spans="2:8" x14ac:dyDescent="0.25">
      <c r="B97" s="53"/>
      <c r="C97" s="53"/>
      <c r="D97" s="53"/>
      <c r="E97" s="53"/>
      <c r="F97" s="53"/>
      <c r="G97" s="53"/>
      <c r="H97" s="53"/>
    </row>
    <row r="98" spans="2:8" x14ac:dyDescent="0.25">
      <c r="B98" s="53"/>
      <c r="C98" s="53"/>
      <c r="D98" s="53"/>
      <c r="E98" s="53"/>
      <c r="F98" s="53"/>
      <c r="G98" s="53"/>
      <c r="H98" s="53"/>
    </row>
    <row r="99" spans="2:8" x14ac:dyDescent="0.25">
      <c r="B99" s="53"/>
      <c r="C99" s="53"/>
      <c r="D99" s="53"/>
      <c r="E99" s="53"/>
      <c r="F99" s="53"/>
      <c r="G99" s="53"/>
      <c r="H99" s="53"/>
    </row>
    <row r="100" spans="2:8" x14ac:dyDescent="0.25">
      <c r="B100" s="53"/>
      <c r="C100" s="53"/>
      <c r="D100" s="53"/>
      <c r="E100" s="53"/>
      <c r="F100" s="53"/>
      <c r="G100" s="53"/>
      <c r="H100" s="53"/>
    </row>
    <row r="101" spans="2:8" x14ac:dyDescent="0.25">
      <c r="B101" s="53"/>
      <c r="C101" s="53"/>
      <c r="D101" s="53"/>
      <c r="E101" s="53"/>
      <c r="F101" s="53"/>
      <c r="G101" s="53"/>
      <c r="H101" s="53"/>
    </row>
    <row r="102" spans="2:8" x14ac:dyDescent="0.25">
      <c r="B102" s="53"/>
      <c r="C102" s="53"/>
      <c r="D102" s="53"/>
      <c r="E102" s="53"/>
      <c r="F102" s="53"/>
      <c r="G102" s="53"/>
      <c r="H102" s="53"/>
    </row>
    <row r="103" spans="2:8" x14ac:dyDescent="0.25">
      <c r="B103" s="53"/>
      <c r="C103" s="53"/>
      <c r="D103" s="53"/>
      <c r="E103" s="53"/>
      <c r="F103" s="53"/>
      <c r="G103" s="53"/>
      <c r="H103" s="53"/>
    </row>
    <row r="104" spans="2:8" x14ac:dyDescent="0.25">
      <c r="B104" s="53"/>
      <c r="C104" s="53"/>
      <c r="D104" s="53"/>
      <c r="E104" s="53"/>
      <c r="F104" s="53"/>
      <c r="G104" s="53"/>
      <c r="H104" s="53"/>
    </row>
    <row r="105" spans="2:8" x14ac:dyDescent="0.25">
      <c r="B105" s="53"/>
      <c r="C105" s="53"/>
      <c r="D105" s="53"/>
      <c r="E105" s="53"/>
      <c r="F105" s="53"/>
      <c r="G105" s="53"/>
      <c r="H105" s="53"/>
    </row>
  </sheetData>
  <mergeCells count="6">
    <mergeCell ref="D35:E35"/>
    <mergeCell ref="G35:H35"/>
    <mergeCell ref="B9:B10"/>
    <mergeCell ref="C9:C10"/>
    <mergeCell ref="D9:E9"/>
    <mergeCell ref="G9:H9"/>
  </mergeCells>
  <phoneticPr fontId="1" type="noConversion"/>
  <pageMargins left="0.32" right="0.35" top="0.984251969" bottom="0.62" header="0.5" footer="0.5"/>
  <pageSetup paperSize="9" scale="9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4"/>
  <dimension ref="A1:H41"/>
  <sheetViews>
    <sheetView topLeftCell="A21" workbookViewId="0">
      <selection activeCell="H26" sqref="H25:H26"/>
    </sheetView>
  </sheetViews>
  <sheetFormatPr defaultColWidth="9.26953125" defaultRowHeight="12.5" x14ac:dyDescent="0.25"/>
  <cols>
    <col min="1" max="1" width="2.453125" customWidth="1"/>
    <col min="2" max="2" width="6.453125" customWidth="1"/>
    <col min="3" max="3" width="47.54296875" customWidth="1"/>
    <col min="4" max="4" width="11.453125" customWidth="1"/>
    <col min="5" max="5" width="9.54296875" customWidth="1"/>
    <col min="6" max="6" width="10" customWidth="1"/>
    <col min="7" max="7" width="10.54296875" customWidth="1"/>
    <col min="8" max="8" width="9.54296875" customWidth="1"/>
  </cols>
  <sheetData>
    <row r="1" spans="1:8" ht="13" x14ac:dyDescent="0.3">
      <c r="A1" s="1"/>
      <c r="B1" s="1" t="s">
        <v>106</v>
      </c>
      <c r="C1" s="1" t="s">
        <v>160</v>
      </c>
    </row>
    <row r="3" spans="1:8" ht="17.5" x14ac:dyDescent="0.35">
      <c r="D3" s="2" t="s">
        <v>32</v>
      </c>
      <c r="F3" t="s">
        <v>171</v>
      </c>
    </row>
    <row r="4" spans="1:8" ht="15" x14ac:dyDescent="0.3">
      <c r="D4" s="3" t="s">
        <v>33</v>
      </c>
    </row>
    <row r="5" spans="1:8" ht="15.5" x14ac:dyDescent="0.35">
      <c r="D5" s="4"/>
    </row>
    <row r="7" spans="1:8" ht="15.5" x14ac:dyDescent="0.35">
      <c r="B7" s="5" t="s">
        <v>31</v>
      </c>
      <c r="D7" s="16" t="s">
        <v>107</v>
      </c>
      <c r="F7" s="6" t="s">
        <v>0</v>
      </c>
      <c r="G7" s="28">
        <v>4.4268000000000001</v>
      </c>
      <c r="H7" s="1" t="s">
        <v>1</v>
      </c>
    </row>
    <row r="8" spans="1:8" ht="15.5" x14ac:dyDescent="0.35">
      <c r="C8" s="5"/>
      <c r="F8" s="6"/>
      <c r="G8" s="7"/>
      <c r="H8" s="1"/>
    </row>
    <row r="9" spans="1:8" ht="12.75" customHeight="1" x14ac:dyDescent="0.25">
      <c r="B9" s="260" t="s">
        <v>2</v>
      </c>
      <c r="C9" s="260" t="s">
        <v>3</v>
      </c>
      <c r="D9" s="260" t="s">
        <v>4</v>
      </c>
      <c r="E9" s="260"/>
      <c r="F9" s="8" t="s">
        <v>5</v>
      </c>
      <c r="G9" s="260" t="s">
        <v>6</v>
      </c>
      <c r="H9" s="260"/>
    </row>
    <row r="10" spans="1:8" ht="13" x14ac:dyDescent="0.25">
      <c r="B10" s="260"/>
      <c r="C10" s="260"/>
      <c r="D10" s="8" t="s">
        <v>7</v>
      </c>
      <c r="E10" s="8" t="s">
        <v>8</v>
      </c>
      <c r="F10" s="8" t="s">
        <v>7</v>
      </c>
      <c r="G10" s="8" t="s">
        <v>7</v>
      </c>
      <c r="H10" s="8" t="s">
        <v>8</v>
      </c>
    </row>
    <row r="11" spans="1:8" ht="13" x14ac:dyDescent="0.25"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>
        <v>6</v>
      </c>
      <c r="H11" s="8">
        <v>7</v>
      </c>
    </row>
    <row r="12" spans="1:8" ht="50.25" customHeight="1" x14ac:dyDescent="0.25">
      <c r="B12" s="11" t="s">
        <v>34</v>
      </c>
      <c r="C12" s="12" t="s">
        <v>35</v>
      </c>
      <c r="D12" s="10">
        <v>0</v>
      </c>
      <c r="E12" s="10">
        <f>D12/G7</f>
        <v>0</v>
      </c>
      <c r="F12" s="10">
        <f>G12-D12</f>
        <v>0</v>
      </c>
      <c r="G12" s="10">
        <f>D12*1.24</f>
        <v>0</v>
      </c>
      <c r="H12" s="10">
        <f>E12*1.24</f>
        <v>0</v>
      </c>
    </row>
    <row r="13" spans="1:8" ht="26" x14ac:dyDescent="0.25">
      <c r="B13" s="11" t="s">
        <v>36</v>
      </c>
      <c r="C13" s="12" t="s">
        <v>37</v>
      </c>
      <c r="D13" s="18">
        <f>SUM(D14:D22)</f>
        <v>0</v>
      </c>
      <c r="E13" s="10">
        <f>SUM(E14:E22)</f>
        <v>0</v>
      </c>
      <c r="F13" s="9">
        <v>0</v>
      </c>
      <c r="G13" s="18">
        <f>SUM(G14:G22)</f>
        <v>0</v>
      </c>
      <c r="H13" s="18">
        <f>SUM(H14:H22)</f>
        <v>0</v>
      </c>
    </row>
    <row r="14" spans="1:8" ht="13" x14ac:dyDescent="0.25">
      <c r="B14" s="13">
        <v>1</v>
      </c>
      <c r="C14" s="14" t="s">
        <v>38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</row>
    <row r="15" spans="1:8" ht="39" x14ac:dyDescent="0.25">
      <c r="B15" s="13">
        <v>2</v>
      </c>
      <c r="C15" s="14" t="s">
        <v>39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</row>
    <row r="16" spans="1:8" ht="39" x14ac:dyDescent="0.25">
      <c r="B16" s="13">
        <v>3</v>
      </c>
      <c r="C16" s="14" t="s">
        <v>40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</row>
    <row r="17" spans="2:8" ht="13" x14ac:dyDescent="0.25">
      <c r="B17" s="13">
        <v>4</v>
      </c>
      <c r="C17" s="14" t="s">
        <v>41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</row>
    <row r="18" spans="2:8" ht="13" x14ac:dyDescent="0.25">
      <c r="B18" s="13">
        <v>5</v>
      </c>
      <c r="C18" s="14" t="s">
        <v>42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</row>
    <row r="19" spans="2:8" ht="25.5" customHeight="1" x14ac:dyDescent="0.25">
      <c r="B19" s="13">
        <v>6</v>
      </c>
      <c r="C19" s="14" t="s">
        <v>43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</row>
    <row r="20" spans="2:8" ht="13" x14ac:dyDescent="0.25">
      <c r="B20" s="13">
        <v>7</v>
      </c>
      <c r="C20" s="14" t="s">
        <v>44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</row>
    <row r="21" spans="2:8" ht="13" x14ac:dyDescent="0.25">
      <c r="B21" s="13">
        <v>8</v>
      </c>
      <c r="C21" s="14" t="s">
        <v>45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</row>
    <row r="22" spans="2:8" ht="13" x14ac:dyDescent="0.25">
      <c r="B22" s="13">
        <v>9</v>
      </c>
      <c r="C22" s="14" t="s">
        <v>46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</row>
    <row r="23" spans="2:8" ht="13" x14ac:dyDescent="0.25">
      <c r="B23" s="11" t="s">
        <v>47</v>
      </c>
      <c r="C23" s="12" t="s">
        <v>48</v>
      </c>
      <c r="D23" s="18">
        <f>D24+D31+D32+D33</f>
        <v>0</v>
      </c>
      <c r="E23" s="10">
        <f>E24+E31+E32+E33</f>
        <v>0</v>
      </c>
      <c r="F23" s="18">
        <f>F24+F31+F32+F33</f>
        <v>0</v>
      </c>
      <c r="G23" s="18">
        <f>G24+G31+G32+G33</f>
        <v>0</v>
      </c>
      <c r="H23" s="18">
        <f>H24+H31+H32+H33</f>
        <v>0</v>
      </c>
    </row>
    <row r="24" spans="2:8" ht="26" x14ac:dyDescent="0.25">
      <c r="B24" s="13">
        <v>1</v>
      </c>
      <c r="C24" s="14" t="s">
        <v>49</v>
      </c>
      <c r="D24" s="17">
        <f>D25+D26+D27+D28+D29+D30</f>
        <v>0</v>
      </c>
      <c r="E24" s="17">
        <f>E25+E26+E27+E28+E29+E30</f>
        <v>0</v>
      </c>
      <c r="F24" s="17">
        <f>F25+F26+F27+F28+F29+F30</f>
        <v>0</v>
      </c>
      <c r="G24" s="17">
        <f>G25+G26+G27+G28+G29+G30</f>
        <v>0</v>
      </c>
      <c r="H24" s="17">
        <f>H25+H26+H27+H28+H29+H30</f>
        <v>0</v>
      </c>
    </row>
    <row r="25" spans="2:8" ht="15" customHeight="1" x14ac:dyDescent="0.25">
      <c r="B25" s="13"/>
      <c r="C25" s="14" t="s">
        <v>50</v>
      </c>
      <c r="D25" s="9">
        <f>E25*$G$7</f>
        <v>0</v>
      </c>
      <c r="E25" s="9"/>
      <c r="F25" s="9">
        <v>0</v>
      </c>
      <c r="G25" s="17">
        <f t="shared" ref="G25:H29" si="0">D25*1.24</f>
        <v>0</v>
      </c>
      <c r="H25" s="17">
        <f t="shared" si="0"/>
        <v>0</v>
      </c>
    </row>
    <row r="26" spans="2:8" ht="15" customHeight="1" x14ac:dyDescent="0.25">
      <c r="B26" s="13"/>
      <c r="C26" s="14" t="s">
        <v>51</v>
      </c>
      <c r="D26" s="9">
        <f>E26*$G$7</f>
        <v>0</v>
      </c>
      <c r="E26" s="9"/>
      <c r="F26" s="17">
        <f>ROUND(D26*24%,3)</f>
        <v>0</v>
      </c>
      <c r="G26" s="17">
        <f t="shared" si="0"/>
        <v>0</v>
      </c>
      <c r="H26" s="17">
        <f t="shared" si="0"/>
        <v>0</v>
      </c>
    </row>
    <row r="27" spans="2:8" ht="15" customHeight="1" x14ac:dyDescent="0.25">
      <c r="B27" s="13"/>
      <c r="C27" s="14" t="s">
        <v>52</v>
      </c>
      <c r="D27" s="9">
        <f>E27*$G$7</f>
        <v>0</v>
      </c>
      <c r="E27" s="9"/>
      <c r="F27" s="17">
        <f>G27-D27</f>
        <v>0</v>
      </c>
      <c r="G27" s="17">
        <f t="shared" si="0"/>
        <v>0</v>
      </c>
      <c r="H27" s="17">
        <f t="shared" si="0"/>
        <v>0</v>
      </c>
    </row>
    <row r="28" spans="2:8" ht="15" customHeight="1" x14ac:dyDescent="0.25">
      <c r="B28" s="14"/>
      <c r="C28" s="14" t="s">
        <v>53</v>
      </c>
      <c r="D28" s="9">
        <f>E28*$G$7</f>
        <v>0</v>
      </c>
      <c r="E28" s="9"/>
      <c r="F28" s="9">
        <f>G28-D28</f>
        <v>0</v>
      </c>
      <c r="G28" s="9">
        <f t="shared" si="0"/>
        <v>0</v>
      </c>
      <c r="H28" s="9">
        <f t="shared" si="0"/>
        <v>0</v>
      </c>
    </row>
    <row r="29" spans="2:8" ht="15" customHeight="1" x14ac:dyDescent="0.25">
      <c r="B29" s="14"/>
      <c r="C29" s="14" t="s">
        <v>54</v>
      </c>
      <c r="D29" s="9">
        <f>E29*$G$7</f>
        <v>0</v>
      </c>
      <c r="E29" s="9"/>
      <c r="F29" s="9">
        <f>G29-D29</f>
        <v>0</v>
      </c>
      <c r="G29" s="9">
        <f t="shared" si="0"/>
        <v>0</v>
      </c>
      <c r="H29" s="9">
        <f t="shared" si="0"/>
        <v>0</v>
      </c>
    </row>
    <row r="30" spans="2:8" ht="13" x14ac:dyDescent="0.25">
      <c r="B30" s="14"/>
      <c r="C30" s="14" t="s">
        <v>55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</row>
    <row r="31" spans="2:8" ht="26" x14ac:dyDescent="0.25">
      <c r="B31" s="14">
        <v>2</v>
      </c>
      <c r="C31" s="14" t="s">
        <v>56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</row>
    <row r="32" spans="2:8" ht="39" x14ac:dyDescent="0.25">
      <c r="B32" s="14">
        <v>3</v>
      </c>
      <c r="C32" s="14" t="s">
        <v>57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</row>
    <row r="33" spans="2:8" ht="13" x14ac:dyDescent="0.25">
      <c r="B33" s="14">
        <v>4</v>
      </c>
      <c r="C33" s="14" t="s">
        <v>58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</row>
    <row r="34" spans="2:8" ht="13" x14ac:dyDescent="0.25">
      <c r="B34" s="11" t="s">
        <v>59</v>
      </c>
      <c r="C34" s="12" t="s">
        <v>60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</row>
    <row r="35" spans="2:8" ht="13.5" x14ac:dyDescent="0.25">
      <c r="B35" s="11" t="s">
        <v>61</v>
      </c>
      <c r="C35" s="15" t="s">
        <v>62</v>
      </c>
      <c r="D35" s="10">
        <f>D36+D37</f>
        <v>0</v>
      </c>
      <c r="E35" s="43">
        <f>E36+E37</f>
        <v>0</v>
      </c>
      <c r="F35" s="10">
        <f>F36+F37</f>
        <v>0</v>
      </c>
      <c r="G35" s="10">
        <f>G36+G37</f>
        <v>0</v>
      </c>
      <c r="H35" s="10">
        <f>H36+H37</f>
        <v>0</v>
      </c>
    </row>
    <row r="36" spans="2:8" ht="39" x14ac:dyDescent="0.25">
      <c r="B36" s="14">
        <v>1</v>
      </c>
      <c r="C36" s="14" t="s">
        <v>63</v>
      </c>
      <c r="D36" s="9">
        <f>E36*G7</f>
        <v>0</v>
      </c>
      <c r="E36" s="42"/>
      <c r="F36" s="9">
        <f>D36*0.24</f>
        <v>0</v>
      </c>
      <c r="G36" s="9">
        <f>D36*1.24</f>
        <v>0</v>
      </c>
      <c r="H36" s="9">
        <f>E36*1.24</f>
        <v>0</v>
      </c>
    </row>
    <row r="37" spans="2:8" ht="26" x14ac:dyDescent="0.25">
      <c r="B37" s="14">
        <v>2</v>
      </c>
      <c r="C37" s="14" t="s">
        <v>64</v>
      </c>
      <c r="D37" s="9">
        <f>D36</f>
        <v>0</v>
      </c>
      <c r="E37" s="9"/>
      <c r="F37" s="9">
        <f>F36</f>
        <v>0</v>
      </c>
      <c r="G37" s="9">
        <f>G36</f>
        <v>0</v>
      </c>
      <c r="H37" s="9">
        <f>H36</f>
        <v>0</v>
      </c>
    </row>
    <row r="38" spans="2:8" ht="13" x14ac:dyDescent="0.25">
      <c r="B38" s="11" t="s">
        <v>65</v>
      </c>
      <c r="C38" s="12" t="s">
        <v>66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</row>
    <row r="39" spans="2:8" ht="26" x14ac:dyDescent="0.25">
      <c r="B39" s="14">
        <v>1</v>
      </c>
      <c r="C39" s="14" t="s">
        <v>67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</row>
    <row r="40" spans="2:8" ht="37.5" customHeight="1" x14ac:dyDescent="0.25">
      <c r="B40" s="14">
        <v>2</v>
      </c>
      <c r="C40" s="29" t="s">
        <v>68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</row>
    <row r="41" spans="2:8" ht="13" x14ac:dyDescent="0.25">
      <c r="B41" s="30"/>
      <c r="C41" s="12" t="s">
        <v>69</v>
      </c>
      <c r="D41" s="18">
        <f>D12+D13+D23+D34+D35+D38</f>
        <v>0</v>
      </c>
      <c r="E41" s="10">
        <f>E12+E13+E23+E34+E35+E38</f>
        <v>0</v>
      </c>
      <c r="F41" s="18">
        <f>F12+F13+F23+F34+F35+F38</f>
        <v>0</v>
      </c>
      <c r="G41" s="18">
        <f>G12+G13+G23+G34+G35+G38</f>
        <v>0</v>
      </c>
      <c r="H41" s="18">
        <f>H12+H13+H23+H34+H35+H38</f>
        <v>0</v>
      </c>
    </row>
  </sheetData>
  <mergeCells count="4">
    <mergeCell ref="B9:B10"/>
    <mergeCell ref="C9:C10"/>
    <mergeCell ref="D9:E9"/>
    <mergeCell ref="G9:H9"/>
  </mergeCells>
  <phoneticPr fontId="1" type="noConversion"/>
  <pageMargins left="0.32" right="0.37" top="0.65" bottom="0.85" header="0.5" footer="0.31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B1:L66"/>
  <sheetViews>
    <sheetView zoomScale="115" workbookViewId="0">
      <selection activeCell="L10" sqref="L10"/>
    </sheetView>
  </sheetViews>
  <sheetFormatPr defaultColWidth="9.26953125" defaultRowHeight="11.5" x14ac:dyDescent="0.25"/>
  <cols>
    <col min="1" max="1" width="2.453125" style="19" customWidth="1"/>
    <col min="2" max="2" width="9.26953125" style="19"/>
    <col min="3" max="3" width="36.26953125" style="19" customWidth="1"/>
    <col min="4" max="4" width="11.453125" style="19" customWidth="1"/>
    <col min="5" max="5" width="9.54296875" style="49" customWidth="1"/>
    <col min="6" max="6" width="10" style="19" customWidth="1"/>
    <col min="7" max="7" width="10.54296875" style="19" customWidth="1"/>
    <col min="8" max="8" width="9.54296875" style="19" customWidth="1"/>
    <col min="9" max="16384" width="9.26953125" style="19"/>
  </cols>
  <sheetData>
    <row r="1" spans="2:10" ht="13" x14ac:dyDescent="0.3">
      <c r="B1" s="1"/>
      <c r="C1" s="1"/>
    </row>
    <row r="3" spans="2:10" ht="14" x14ac:dyDescent="0.3">
      <c r="D3" s="44" t="s">
        <v>176</v>
      </c>
      <c r="F3" s="21"/>
    </row>
    <row r="4" spans="2:10" x14ac:dyDescent="0.25">
      <c r="B4" s="53"/>
      <c r="C4" s="53"/>
      <c r="D4" s="54"/>
      <c r="F4" s="53"/>
      <c r="G4" s="59" t="s">
        <v>172</v>
      </c>
      <c r="H4" s="53"/>
    </row>
    <row r="5" spans="2:10" x14ac:dyDescent="0.25">
      <c r="B5" s="53"/>
      <c r="C5" s="53"/>
      <c r="D5" s="22" t="s">
        <v>164</v>
      </c>
      <c r="F5" s="53"/>
      <c r="G5" s="53"/>
      <c r="H5" s="53"/>
    </row>
    <row r="6" spans="2:10" x14ac:dyDescent="0.25">
      <c r="B6" s="53"/>
      <c r="C6" s="53"/>
      <c r="D6" s="53"/>
      <c r="F6" s="53"/>
      <c r="G6" s="53"/>
      <c r="H6" s="53"/>
    </row>
    <row r="7" spans="2:10" ht="13" x14ac:dyDescent="0.3">
      <c r="B7" s="31" t="s">
        <v>31</v>
      </c>
      <c r="C7" s="31"/>
      <c r="D7" s="16" t="e">
        <f>#REF!</f>
        <v>#REF!</v>
      </c>
      <c r="E7" s="32"/>
      <c r="F7" s="6" t="s">
        <v>0</v>
      </c>
      <c r="G7" s="1" t="e">
        <f>#REF!</f>
        <v>#REF!</v>
      </c>
      <c r="H7" s="26" t="s">
        <v>1</v>
      </c>
    </row>
    <row r="8" spans="2:10" x14ac:dyDescent="0.25">
      <c r="B8" s="53"/>
      <c r="C8" s="23"/>
      <c r="D8" s="53"/>
      <c r="F8" s="56"/>
      <c r="G8" s="58"/>
      <c r="H8" s="59"/>
    </row>
    <row r="9" spans="2:10" ht="12.75" customHeight="1" x14ac:dyDescent="0.25">
      <c r="B9" s="243" t="s">
        <v>2</v>
      </c>
      <c r="C9" s="243" t="s">
        <v>3</v>
      </c>
      <c r="D9" s="242" t="s">
        <v>4</v>
      </c>
      <c r="E9" s="242"/>
      <c r="F9" s="57" t="s">
        <v>5</v>
      </c>
      <c r="G9" s="242" t="s">
        <v>6</v>
      </c>
      <c r="H9" s="242"/>
    </row>
    <row r="10" spans="2:10" x14ac:dyDescent="0.25">
      <c r="B10" s="244"/>
      <c r="C10" s="244"/>
      <c r="D10" s="57" t="s">
        <v>7</v>
      </c>
      <c r="E10" s="50" t="s">
        <v>8</v>
      </c>
      <c r="F10" s="57" t="s">
        <v>7</v>
      </c>
      <c r="G10" s="57" t="s">
        <v>7</v>
      </c>
      <c r="H10" s="57" t="s">
        <v>8</v>
      </c>
    </row>
    <row r="11" spans="2:10" x14ac:dyDescent="0.25">
      <c r="B11" s="57">
        <v>1</v>
      </c>
      <c r="C11" s="57">
        <v>2</v>
      </c>
      <c r="D11" s="57">
        <v>3</v>
      </c>
      <c r="E11" s="50">
        <v>4</v>
      </c>
      <c r="F11" s="57">
        <v>5</v>
      </c>
      <c r="G11" s="57">
        <v>6</v>
      </c>
      <c r="H11" s="57">
        <v>7</v>
      </c>
    </row>
    <row r="12" spans="2:10" x14ac:dyDescent="0.25">
      <c r="B12" s="60" t="s">
        <v>9</v>
      </c>
      <c r="C12" s="61" t="s">
        <v>10</v>
      </c>
      <c r="D12" s="62"/>
      <c r="E12" s="94"/>
      <c r="F12" s="62"/>
      <c r="G12" s="62"/>
      <c r="H12" s="62"/>
    </row>
    <row r="13" spans="2:10" x14ac:dyDescent="0.25">
      <c r="B13" s="63" t="s">
        <v>71</v>
      </c>
      <c r="C13" s="64" t="s">
        <v>11</v>
      </c>
      <c r="D13" s="65" t="e">
        <f t="shared" ref="D13:D18" si="0">E13*$G$7</f>
        <v>#REF!</v>
      </c>
      <c r="E13" s="46"/>
      <c r="F13" s="65" t="e">
        <f t="shared" ref="F13:F18" si="1">G13-D13</f>
        <v>#REF!</v>
      </c>
      <c r="G13" s="65" t="e">
        <f t="shared" ref="G13:H18" si="2">D13*1.24</f>
        <v>#REF!</v>
      </c>
      <c r="H13" s="65">
        <f t="shared" si="2"/>
        <v>0</v>
      </c>
      <c r="J13" s="51"/>
    </row>
    <row r="14" spans="2:10" ht="34.5" x14ac:dyDescent="0.25">
      <c r="B14" s="63" t="s">
        <v>72</v>
      </c>
      <c r="C14" s="64" t="s">
        <v>12</v>
      </c>
      <c r="D14" s="65" t="e">
        <f t="shared" si="0"/>
        <v>#REF!</v>
      </c>
      <c r="E14" s="46"/>
      <c r="F14" s="65" t="e">
        <f t="shared" si="1"/>
        <v>#REF!</v>
      </c>
      <c r="G14" s="65" t="e">
        <f t="shared" si="2"/>
        <v>#REF!</v>
      </c>
      <c r="H14" s="65">
        <f t="shared" si="2"/>
        <v>0</v>
      </c>
      <c r="J14" s="51"/>
    </row>
    <row r="15" spans="2:10" x14ac:dyDescent="0.25">
      <c r="B15" s="63" t="s">
        <v>73</v>
      </c>
      <c r="C15" s="64" t="s">
        <v>13</v>
      </c>
      <c r="D15" s="65" t="e">
        <f t="shared" si="0"/>
        <v>#REF!</v>
      </c>
      <c r="E15" s="111"/>
      <c r="F15" s="65" t="e">
        <f t="shared" si="1"/>
        <v>#REF!</v>
      </c>
      <c r="G15" s="65" t="e">
        <f t="shared" si="2"/>
        <v>#REF!</v>
      </c>
      <c r="H15" s="65">
        <f t="shared" si="2"/>
        <v>0</v>
      </c>
      <c r="J15" s="51"/>
    </row>
    <row r="16" spans="2:10" x14ac:dyDescent="0.25">
      <c r="B16" s="63" t="s">
        <v>90</v>
      </c>
      <c r="C16" s="64" t="s">
        <v>14</v>
      </c>
      <c r="D16" s="65" t="e">
        <f t="shared" si="0"/>
        <v>#REF!</v>
      </c>
      <c r="E16" s="46"/>
      <c r="F16" s="65" t="e">
        <f t="shared" si="1"/>
        <v>#REF!</v>
      </c>
      <c r="G16" s="65" t="e">
        <f t="shared" si="2"/>
        <v>#REF!</v>
      </c>
      <c r="H16" s="65">
        <f t="shared" si="2"/>
        <v>0</v>
      </c>
      <c r="J16" s="51"/>
    </row>
    <row r="17" spans="2:10" x14ac:dyDescent="0.25">
      <c r="B17" s="63" t="s">
        <v>91</v>
      </c>
      <c r="C17" s="64" t="s">
        <v>15</v>
      </c>
      <c r="D17" s="65" t="e">
        <f t="shared" si="0"/>
        <v>#REF!</v>
      </c>
      <c r="E17" s="46"/>
      <c r="F17" s="66" t="e">
        <f t="shared" si="1"/>
        <v>#REF!</v>
      </c>
      <c r="G17" s="66" t="e">
        <f t="shared" si="2"/>
        <v>#REF!</v>
      </c>
      <c r="H17" s="66">
        <f t="shared" si="2"/>
        <v>0</v>
      </c>
      <c r="J17" s="51"/>
    </row>
    <row r="18" spans="2:10" ht="23" x14ac:dyDescent="0.25">
      <c r="B18" s="63" t="s">
        <v>92</v>
      </c>
      <c r="C18" s="64" t="s">
        <v>16</v>
      </c>
      <c r="D18" s="65" t="e">
        <f t="shared" si="0"/>
        <v>#REF!</v>
      </c>
      <c r="E18" s="46"/>
      <c r="F18" s="65" t="e">
        <f t="shared" si="1"/>
        <v>#REF!</v>
      </c>
      <c r="G18" s="65" t="e">
        <f t="shared" si="2"/>
        <v>#REF!</v>
      </c>
      <c r="H18" s="65">
        <f t="shared" si="2"/>
        <v>0</v>
      </c>
      <c r="J18" s="51"/>
    </row>
    <row r="19" spans="2:10" x14ac:dyDescent="0.25">
      <c r="B19" s="63" t="s">
        <v>93</v>
      </c>
      <c r="C19" s="64" t="s">
        <v>17</v>
      </c>
      <c r="D19" s="66">
        <v>0</v>
      </c>
      <c r="E19" s="46">
        <v>0</v>
      </c>
      <c r="F19" s="66">
        <v>0</v>
      </c>
      <c r="G19" s="66">
        <v>0</v>
      </c>
      <c r="H19" s="66">
        <v>0</v>
      </c>
    </row>
    <row r="20" spans="2:10" x14ac:dyDescent="0.25">
      <c r="B20" s="63" t="s">
        <v>94</v>
      </c>
      <c r="C20" s="64" t="s">
        <v>99</v>
      </c>
      <c r="D20" s="66">
        <v>0</v>
      </c>
      <c r="E20" s="46">
        <v>0</v>
      </c>
      <c r="F20" s="66">
        <v>0</v>
      </c>
      <c r="G20" s="66">
        <v>0</v>
      </c>
      <c r="H20" s="66">
        <v>0</v>
      </c>
    </row>
    <row r="21" spans="2:10" x14ac:dyDescent="0.25">
      <c r="B21" s="63"/>
      <c r="C21" s="68" t="s">
        <v>19</v>
      </c>
      <c r="D21" s="34" t="e">
        <f>SUM(D13:D20)</f>
        <v>#REF!</v>
      </c>
      <c r="E21" s="47">
        <f>SUM(E13:E20)</f>
        <v>0</v>
      </c>
      <c r="F21" s="34" t="e">
        <f>SUM(F13:F20)</f>
        <v>#REF!</v>
      </c>
      <c r="G21" s="34" t="e">
        <f>SUM(G13:G20)</f>
        <v>#REF!</v>
      </c>
      <c r="H21" s="34">
        <f>SUM(H13:H20)</f>
        <v>0</v>
      </c>
    </row>
    <row r="22" spans="2:10" x14ac:dyDescent="0.25">
      <c r="B22" s="60" t="s">
        <v>20</v>
      </c>
      <c r="C22" s="61" t="s">
        <v>21</v>
      </c>
      <c r="D22" s="66"/>
      <c r="E22" s="46"/>
      <c r="F22" s="66"/>
      <c r="G22" s="66"/>
      <c r="H22" s="66"/>
    </row>
    <row r="23" spans="2:10" x14ac:dyDescent="0.25">
      <c r="B23" s="63" t="s">
        <v>95</v>
      </c>
      <c r="C23" s="64" t="s">
        <v>22</v>
      </c>
      <c r="D23" s="66" t="e">
        <f>E23*G7</f>
        <v>#REF!</v>
      </c>
      <c r="E23" s="46"/>
      <c r="F23" s="66" t="e">
        <f>G23-D23</f>
        <v>#REF!</v>
      </c>
      <c r="G23" s="66" t="e">
        <f>D23*1.24</f>
        <v>#REF!</v>
      </c>
      <c r="H23" s="66">
        <f>E23*1.24</f>
        <v>0</v>
      </c>
    </row>
    <row r="24" spans="2:10" x14ac:dyDescent="0.25">
      <c r="B24" s="63"/>
      <c r="C24" s="68" t="s">
        <v>23</v>
      </c>
      <c r="D24" s="34" t="e">
        <f>SUM(D23)</f>
        <v>#REF!</v>
      </c>
      <c r="E24" s="47">
        <f>SUM(E23)</f>
        <v>0</v>
      </c>
      <c r="F24" s="34" t="e">
        <f>SUM(F23)</f>
        <v>#REF!</v>
      </c>
      <c r="G24" s="34" t="e">
        <f>SUM(G23)</f>
        <v>#REF!</v>
      </c>
      <c r="H24" s="34">
        <f>SUM(H23)</f>
        <v>0</v>
      </c>
    </row>
    <row r="25" spans="2:10" x14ac:dyDescent="0.25">
      <c r="B25" s="60" t="s">
        <v>24</v>
      </c>
      <c r="C25" s="61" t="s">
        <v>25</v>
      </c>
      <c r="D25" s="66"/>
      <c r="E25" s="46"/>
      <c r="F25" s="66"/>
      <c r="G25" s="66"/>
      <c r="H25" s="66"/>
    </row>
    <row r="26" spans="2:10" s="53" customFormat="1" x14ac:dyDescent="0.25">
      <c r="B26" s="63" t="s">
        <v>74</v>
      </c>
      <c r="C26" s="64" t="s">
        <v>26</v>
      </c>
      <c r="D26" s="66" t="e">
        <f>D42</f>
        <v>#REF!</v>
      </c>
      <c r="E26" s="66">
        <f>E42</f>
        <v>0</v>
      </c>
      <c r="F26" s="66" t="e">
        <f>F42</f>
        <v>#REF!</v>
      </c>
      <c r="G26" s="66" t="e">
        <f>G42</f>
        <v>#REF!</v>
      </c>
      <c r="H26" s="66">
        <f>H42</f>
        <v>0</v>
      </c>
    </row>
    <row r="27" spans="2:10" s="53" customFormat="1" x14ac:dyDescent="0.25">
      <c r="B27" s="63" t="s">
        <v>75</v>
      </c>
      <c r="C27" s="64" t="s">
        <v>27</v>
      </c>
      <c r="D27" s="66">
        <v>0</v>
      </c>
      <c r="E27" s="66">
        <v>0</v>
      </c>
      <c r="F27" s="66">
        <v>0</v>
      </c>
      <c r="G27" s="66">
        <v>0</v>
      </c>
      <c r="H27" s="66">
        <v>0</v>
      </c>
    </row>
    <row r="28" spans="2:10" s="53" customFormat="1" x14ac:dyDescent="0.25">
      <c r="B28" s="63" t="s">
        <v>76</v>
      </c>
      <c r="C28" s="64" t="s">
        <v>28</v>
      </c>
      <c r="D28" s="66" t="e">
        <f>D53</f>
        <v>#REF!</v>
      </c>
      <c r="E28" s="66">
        <f>E53</f>
        <v>0</v>
      </c>
      <c r="F28" s="66" t="e">
        <f>F53</f>
        <v>#REF!</v>
      </c>
      <c r="G28" s="66" t="e">
        <f>G53</f>
        <v>#REF!</v>
      </c>
      <c r="H28" s="66">
        <f>H53</f>
        <v>0</v>
      </c>
    </row>
    <row r="29" spans="2:10" x14ac:dyDescent="0.25">
      <c r="B29" s="69"/>
      <c r="C29" s="68" t="s">
        <v>29</v>
      </c>
      <c r="D29" s="34" t="e">
        <f>SUM(D26:D28)</f>
        <v>#REF!</v>
      </c>
      <c r="E29" s="47">
        <f>SUM(E26:E28)</f>
        <v>0</v>
      </c>
      <c r="F29" s="34" t="e">
        <f>SUM(F26:F28)</f>
        <v>#REF!</v>
      </c>
      <c r="G29" s="34" t="e">
        <f>SUM(G26:G28)</f>
        <v>#REF!</v>
      </c>
      <c r="H29" s="34">
        <f>SUM(H26:H28)</f>
        <v>0</v>
      </c>
    </row>
    <row r="30" spans="2:10" ht="13" x14ac:dyDescent="0.25">
      <c r="B30" s="69"/>
      <c r="C30" s="64" t="s">
        <v>30</v>
      </c>
      <c r="D30" s="24" t="e">
        <f>D21+D24+D29</f>
        <v>#REF!</v>
      </c>
      <c r="E30" s="48">
        <f>E21+E24+E29</f>
        <v>0</v>
      </c>
      <c r="F30" s="24" t="e">
        <f>F21+F24+F29</f>
        <v>#REF!</v>
      </c>
      <c r="G30" s="24" t="e">
        <f>G21+G24+G29</f>
        <v>#REF!</v>
      </c>
      <c r="H30" s="24">
        <f>H21+H24+H29</f>
        <v>0</v>
      </c>
    </row>
    <row r="31" spans="2:10" x14ac:dyDescent="0.25">
      <c r="B31" s="53"/>
      <c r="C31" s="53"/>
      <c r="D31" s="53"/>
      <c r="F31" s="53"/>
      <c r="G31" s="53"/>
      <c r="H31" s="53"/>
    </row>
    <row r="32" spans="2:10" x14ac:dyDescent="0.25">
      <c r="B32" s="53"/>
      <c r="C32" s="53"/>
      <c r="D32" s="53"/>
      <c r="F32" s="53"/>
      <c r="G32" s="53"/>
      <c r="H32" s="53"/>
    </row>
    <row r="33" spans="2:12" x14ac:dyDescent="0.25">
      <c r="B33" s="53"/>
      <c r="C33" s="59"/>
      <c r="D33" s="53"/>
      <c r="F33" s="53"/>
      <c r="G33" s="53"/>
      <c r="H33" s="53"/>
    </row>
    <row r="34" spans="2:12" x14ac:dyDescent="0.25">
      <c r="B34" s="53"/>
      <c r="C34" s="59" t="s">
        <v>89</v>
      </c>
      <c r="D34" s="53"/>
      <c r="F34" s="53"/>
      <c r="G34" s="53"/>
      <c r="H34" s="53"/>
    </row>
    <row r="35" spans="2:12" x14ac:dyDescent="0.25">
      <c r="B35" s="53"/>
      <c r="C35" s="53"/>
      <c r="D35" s="242" t="s">
        <v>4</v>
      </c>
      <c r="E35" s="242"/>
      <c r="F35" s="57" t="s">
        <v>5</v>
      </c>
      <c r="G35" s="242" t="s">
        <v>6</v>
      </c>
      <c r="H35" s="242"/>
    </row>
    <row r="36" spans="2:12" ht="12" customHeight="1" x14ac:dyDescent="0.25">
      <c r="B36" s="70" t="s">
        <v>74</v>
      </c>
      <c r="C36" s="71" t="s">
        <v>26</v>
      </c>
      <c r="D36" s="57" t="s">
        <v>7</v>
      </c>
      <c r="E36" s="50" t="s">
        <v>8</v>
      </c>
      <c r="F36" s="57" t="s">
        <v>7</v>
      </c>
      <c r="G36" s="57" t="s">
        <v>7</v>
      </c>
      <c r="H36" s="57" t="s">
        <v>8</v>
      </c>
    </row>
    <row r="37" spans="2:12" x14ac:dyDescent="0.25">
      <c r="B37" s="63" t="s">
        <v>96</v>
      </c>
      <c r="C37" s="72"/>
      <c r="D37" s="73" t="e">
        <f>E37*$G$7</f>
        <v>#REF!</v>
      </c>
      <c r="E37" s="112"/>
      <c r="F37" s="73" t="e">
        <f>G37-D37</f>
        <v>#REF!</v>
      </c>
      <c r="G37" s="73" t="e">
        <f t="shared" ref="G37:H41" si="3">D37*1.24</f>
        <v>#REF!</v>
      </c>
      <c r="H37" s="65">
        <f t="shared" si="3"/>
        <v>0</v>
      </c>
    </row>
    <row r="38" spans="2:12" x14ac:dyDescent="0.25">
      <c r="B38" s="63" t="s">
        <v>97</v>
      </c>
      <c r="C38" s="72"/>
      <c r="D38" s="73" t="e">
        <f>E38*$G$7</f>
        <v>#REF!</v>
      </c>
      <c r="E38" s="112"/>
      <c r="F38" s="73" t="e">
        <f>G38-D38</f>
        <v>#REF!</v>
      </c>
      <c r="G38" s="73" t="e">
        <f t="shared" si="3"/>
        <v>#REF!</v>
      </c>
      <c r="H38" s="65">
        <f t="shared" si="3"/>
        <v>0</v>
      </c>
    </row>
    <row r="39" spans="2:12" x14ac:dyDescent="0.25">
      <c r="B39" s="63" t="s">
        <v>101</v>
      </c>
      <c r="C39" s="72"/>
      <c r="D39" s="73" t="e">
        <f>E39*$G$7</f>
        <v>#REF!</v>
      </c>
      <c r="E39" s="112"/>
      <c r="F39" s="73" t="e">
        <f>G39-D39</f>
        <v>#REF!</v>
      </c>
      <c r="G39" s="73" t="e">
        <f t="shared" si="3"/>
        <v>#REF!</v>
      </c>
      <c r="H39" s="65">
        <f t="shared" si="3"/>
        <v>0</v>
      </c>
      <c r="J39" s="96"/>
      <c r="K39" s="96"/>
    </row>
    <row r="40" spans="2:12" x14ac:dyDescent="0.25">
      <c r="B40" s="63" t="s">
        <v>102</v>
      </c>
      <c r="C40" s="72"/>
      <c r="D40" s="73" t="e">
        <f>E40*$G$7</f>
        <v>#REF!</v>
      </c>
      <c r="E40" s="112"/>
      <c r="F40" s="73" t="e">
        <f>G40-D40</f>
        <v>#REF!</v>
      </c>
      <c r="G40" s="73" t="e">
        <f t="shared" si="3"/>
        <v>#REF!</v>
      </c>
      <c r="H40" s="65">
        <f t="shared" si="3"/>
        <v>0</v>
      </c>
      <c r="J40" s="96"/>
      <c r="K40" s="96"/>
    </row>
    <row r="41" spans="2:12" x14ac:dyDescent="0.25">
      <c r="B41" s="63" t="s">
        <v>103</v>
      </c>
      <c r="C41" s="72"/>
      <c r="D41" s="73" t="e">
        <f>E41*$G$7</f>
        <v>#REF!</v>
      </c>
      <c r="E41" s="112"/>
      <c r="F41" s="73" t="e">
        <f>G41-D41</f>
        <v>#REF!</v>
      </c>
      <c r="G41" s="73" t="e">
        <f t="shared" si="3"/>
        <v>#REF!</v>
      </c>
      <c r="H41" s="65">
        <f t="shared" si="3"/>
        <v>0</v>
      </c>
      <c r="J41" s="96"/>
      <c r="K41" s="96"/>
    </row>
    <row r="42" spans="2:12" x14ac:dyDescent="0.25">
      <c r="B42" s="63"/>
      <c r="C42" s="64" t="s">
        <v>98</v>
      </c>
      <c r="D42" s="34" t="e">
        <f>SUM(D37:D41)</f>
        <v>#REF!</v>
      </c>
      <c r="E42" s="34">
        <f>SUM(E37:E41)</f>
        <v>0</v>
      </c>
      <c r="F42" s="34" t="e">
        <f>SUM(F37:F41)</f>
        <v>#REF!</v>
      </c>
      <c r="G42" s="34" t="e">
        <f>SUM(G37:G41)</f>
        <v>#REF!</v>
      </c>
      <c r="H42" s="34">
        <f>SUM(H37:H41)</f>
        <v>0</v>
      </c>
      <c r="J42" s="96"/>
      <c r="K42" s="96"/>
    </row>
    <row r="43" spans="2:12" x14ac:dyDescent="0.25">
      <c r="B43" s="99"/>
      <c r="C43" s="100"/>
      <c r="D43" s="101"/>
      <c r="E43" s="113"/>
      <c r="F43" s="101"/>
      <c r="G43" s="101"/>
      <c r="H43" s="101"/>
      <c r="J43" s="96"/>
      <c r="K43" s="96"/>
    </row>
    <row r="44" spans="2:12" hidden="1" x14ac:dyDescent="0.25">
      <c r="B44" s="99"/>
      <c r="C44" s="100"/>
      <c r="D44" s="101"/>
      <c r="E44" s="113"/>
      <c r="F44" s="101"/>
      <c r="G44" s="101"/>
      <c r="H44" s="101"/>
      <c r="J44" s="96"/>
      <c r="K44" s="96"/>
    </row>
    <row r="45" spans="2:12" hidden="1" x14ac:dyDescent="0.25">
      <c r="B45" s="53"/>
      <c r="C45" s="74"/>
      <c r="D45" s="75"/>
      <c r="E45" s="114"/>
      <c r="F45" s="75"/>
      <c r="G45" s="75"/>
      <c r="H45" s="75"/>
      <c r="I45" s="33"/>
      <c r="J45" s="96"/>
      <c r="K45" s="96"/>
    </row>
    <row r="46" spans="2:12" ht="15.5" x14ac:dyDescent="0.35">
      <c r="B46" s="70" t="s">
        <v>76</v>
      </c>
      <c r="C46" s="71" t="s">
        <v>110</v>
      </c>
      <c r="D46" s="57" t="s">
        <v>7</v>
      </c>
      <c r="E46" s="50" t="s">
        <v>8</v>
      </c>
      <c r="F46" s="57" t="s">
        <v>7</v>
      </c>
      <c r="G46" s="57" t="s">
        <v>7</v>
      </c>
      <c r="H46" s="57" t="s">
        <v>8</v>
      </c>
      <c r="J46" s="97" t="s">
        <v>166</v>
      </c>
      <c r="K46" s="97" t="s">
        <v>167</v>
      </c>
    </row>
    <row r="47" spans="2:12" ht="13" x14ac:dyDescent="0.3">
      <c r="B47" s="63"/>
      <c r="C47" s="76"/>
      <c r="D47" s="73"/>
      <c r="E47" s="112"/>
      <c r="F47" s="73"/>
      <c r="G47" s="73"/>
      <c r="H47" s="65"/>
      <c r="J47" s="96"/>
      <c r="K47" s="96"/>
    </row>
    <row r="48" spans="2:12" ht="14" x14ac:dyDescent="0.3">
      <c r="B48" s="63" t="s">
        <v>96</v>
      </c>
      <c r="C48" s="45"/>
      <c r="D48" s="77" t="e">
        <f>E48*G7</f>
        <v>#REF!</v>
      </c>
      <c r="E48" s="115"/>
      <c r="F48" s="77" t="e">
        <f>G48-D48</f>
        <v>#REF!</v>
      </c>
      <c r="G48" s="77" t="e">
        <f t="shared" ref="G48:H52" si="4">D48*1.24</f>
        <v>#REF!</v>
      </c>
      <c r="H48" s="78">
        <f t="shared" si="4"/>
        <v>0</v>
      </c>
      <c r="J48" s="98">
        <v>6</v>
      </c>
      <c r="K48" s="98">
        <v>175</v>
      </c>
      <c r="L48" s="51"/>
    </row>
    <row r="49" spans="2:12" ht="14" x14ac:dyDescent="0.3">
      <c r="B49" s="63" t="s">
        <v>97</v>
      </c>
      <c r="C49" s="45"/>
      <c r="D49" s="77" t="e">
        <f>E49*G7</f>
        <v>#REF!</v>
      </c>
      <c r="E49" s="115"/>
      <c r="F49" s="77" t="e">
        <f>G49-D49</f>
        <v>#REF!</v>
      </c>
      <c r="G49" s="77" t="e">
        <f t="shared" si="4"/>
        <v>#REF!</v>
      </c>
      <c r="H49" s="77">
        <f t="shared" si="4"/>
        <v>0</v>
      </c>
      <c r="J49" s="98">
        <v>12</v>
      </c>
      <c r="K49" s="98">
        <v>45</v>
      </c>
      <c r="L49" s="51"/>
    </row>
    <row r="50" spans="2:12" ht="14" x14ac:dyDescent="0.3">
      <c r="B50" s="63" t="s">
        <v>101</v>
      </c>
      <c r="C50" s="45"/>
      <c r="D50" s="79" t="e">
        <f>E50*G7</f>
        <v>#REF!</v>
      </c>
      <c r="E50" s="115"/>
      <c r="F50" s="79" t="e">
        <f>G50-D50</f>
        <v>#REF!</v>
      </c>
      <c r="G50" s="80" t="e">
        <f t="shared" si="4"/>
        <v>#REF!</v>
      </c>
      <c r="H50" s="80">
        <f t="shared" si="4"/>
        <v>0</v>
      </c>
      <c r="J50" s="98">
        <v>12</v>
      </c>
      <c r="K50" s="98">
        <v>15</v>
      </c>
      <c r="L50" s="51"/>
    </row>
    <row r="51" spans="2:12" ht="14" x14ac:dyDescent="0.3">
      <c r="B51" s="63" t="s">
        <v>102</v>
      </c>
      <c r="C51" s="45"/>
      <c r="D51" s="79" t="e">
        <f>E51*G7</f>
        <v>#REF!</v>
      </c>
      <c r="E51" s="115"/>
      <c r="F51" s="79" t="e">
        <f>G51-D51</f>
        <v>#REF!</v>
      </c>
      <c r="G51" s="80" t="e">
        <f t="shared" si="4"/>
        <v>#REF!</v>
      </c>
      <c r="H51" s="80">
        <f t="shared" si="4"/>
        <v>0</v>
      </c>
      <c r="J51" s="98">
        <v>12</v>
      </c>
      <c r="K51" s="98">
        <v>5</v>
      </c>
      <c r="L51" s="51"/>
    </row>
    <row r="52" spans="2:12" ht="14.5" thickBot="1" x14ac:dyDescent="0.35">
      <c r="B52" s="63" t="s">
        <v>103</v>
      </c>
      <c r="C52" s="45"/>
      <c r="D52" s="79" t="e">
        <f>E52*G7</f>
        <v>#REF!</v>
      </c>
      <c r="E52" s="115"/>
      <c r="F52" s="79" t="e">
        <f>G52-D52</f>
        <v>#REF!</v>
      </c>
      <c r="G52" s="80" t="e">
        <f t="shared" si="4"/>
        <v>#REF!</v>
      </c>
      <c r="H52" s="80">
        <f t="shared" si="4"/>
        <v>0</v>
      </c>
      <c r="J52" s="98">
        <v>18</v>
      </c>
      <c r="K52" s="98">
        <v>5</v>
      </c>
      <c r="L52" s="51"/>
    </row>
    <row r="53" spans="2:12" ht="12" thickBot="1" x14ac:dyDescent="0.3">
      <c r="B53" s="91"/>
      <c r="C53" s="92" t="s">
        <v>98</v>
      </c>
      <c r="D53" s="93" t="e">
        <f>SUM(D48:D52)</f>
        <v>#REF!</v>
      </c>
      <c r="E53" s="116">
        <f>SUM(E48:E52)</f>
        <v>0</v>
      </c>
      <c r="F53" s="93" t="e">
        <f>SUM(F48:F52)</f>
        <v>#REF!</v>
      </c>
      <c r="G53" s="93" t="e">
        <f>SUM(G48:G52)</f>
        <v>#REF!</v>
      </c>
      <c r="H53" s="93">
        <f>SUM(H48:H52)</f>
        <v>0</v>
      </c>
      <c r="J53" s="96"/>
      <c r="K53" s="96"/>
    </row>
    <row r="54" spans="2:12" x14ac:dyDescent="0.25">
      <c r="B54" s="53"/>
      <c r="C54" s="53"/>
      <c r="D54" s="53"/>
      <c r="F54" s="53"/>
      <c r="G54" s="53"/>
      <c r="H54" s="53"/>
      <c r="J54" s="96"/>
      <c r="K54" s="96"/>
    </row>
    <row r="55" spans="2:12" x14ac:dyDescent="0.25">
      <c r="B55" s="53"/>
      <c r="C55" s="53"/>
      <c r="D55" s="53"/>
      <c r="F55" s="53"/>
      <c r="G55" s="53"/>
      <c r="H55" s="53"/>
      <c r="J55" s="96"/>
      <c r="K55" s="96"/>
    </row>
    <row r="56" spans="2:12" x14ac:dyDescent="0.25">
      <c r="B56" s="53"/>
      <c r="C56" s="53"/>
      <c r="D56" s="53"/>
      <c r="F56" s="53"/>
      <c r="G56" s="53"/>
      <c r="H56" s="53"/>
      <c r="J56" s="96"/>
      <c r="K56" s="96"/>
    </row>
    <row r="57" spans="2:12" x14ac:dyDescent="0.25">
      <c r="B57" s="53"/>
      <c r="C57" s="53"/>
      <c r="D57" s="53"/>
      <c r="F57" s="53"/>
      <c r="G57" s="53"/>
      <c r="H57" s="53"/>
    </row>
    <row r="58" spans="2:12" x14ac:dyDescent="0.25">
      <c r="B58" s="53"/>
      <c r="C58" s="53"/>
      <c r="D58" s="53"/>
      <c r="F58" s="53"/>
      <c r="G58" s="53"/>
      <c r="H58" s="53"/>
    </row>
    <row r="59" spans="2:12" x14ac:dyDescent="0.25">
      <c r="B59" s="53"/>
      <c r="C59" s="53"/>
      <c r="D59" s="53"/>
      <c r="F59" s="53"/>
      <c r="G59" s="53"/>
      <c r="H59" s="53"/>
    </row>
    <row r="60" spans="2:12" x14ac:dyDescent="0.25">
      <c r="B60" s="53"/>
      <c r="C60" s="53"/>
      <c r="D60" s="53"/>
      <c r="F60" s="53"/>
      <c r="G60" s="53"/>
      <c r="H60" s="53"/>
    </row>
    <row r="61" spans="2:12" x14ac:dyDescent="0.25">
      <c r="B61" s="53"/>
      <c r="C61" s="53"/>
      <c r="D61" s="53"/>
      <c r="F61" s="53"/>
      <c r="G61" s="53"/>
      <c r="H61" s="53"/>
    </row>
    <row r="62" spans="2:12" x14ac:dyDescent="0.25">
      <c r="B62" s="53"/>
      <c r="C62" s="53"/>
      <c r="D62" s="53"/>
      <c r="F62" s="53"/>
      <c r="G62" s="53"/>
      <c r="H62" s="53"/>
    </row>
    <row r="63" spans="2:12" x14ac:dyDescent="0.25">
      <c r="B63" s="53"/>
      <c r="C63" s="53"/>
      <c r="D63" s="53"/>
      <c r="F63" s="53"/>
      <c r="G63" s="53"/>
      <c r="H63" s="53"/>
    </row>
    <row r="64" spans="2:12" x14ac:dyDescent="0.25">
      <c r="B64" s="53"/>
      <c r="C64" s="53"/>
      <c r="D64" s="53"/>
      <c r="F64" s="53"/>
      <c r="G64" s="53"/>
      <c r="H64" s="53"/>
    </row>
    <row r="65" spans="2:8" x14ac:dyDescent="0.25">
      <c r="B65" s="53"/>
      <c r="C65" s="53"/>
      <c r="D65" s="53"/>
      <c r="F65" s="53"/>
      <c r="G65" s="53"/>
      <c r="H65" s="53"/>
    </row>
    <row r="66" spans="2:8" x14ac:dyDescent="0.25">
      <c r="B66" s="53"/>
      <c r="C66" s="53"/>
      <c r="D66" s="53"/>
      <c r="F66" s="53"/>
      <c r="G66" s="53"/>
      <c r="H66" s="53"/>
    </row>
  </sheetData>
  <mergeCells count="6">
    <mergeCell ref="D35:E35"/>
    <mergeCell ref="G35:H35"/>
    <mergeCell ref="B9:B10"/>
    <mergeCell ref="C9:C10"/>
    <mergeCell ref="D9:E9"/>
    <mergeCell ref="G9:H9"/>
  </mergeCells>
  <phoneticPr fontId="1" type="noConversion"/>
  <pageMargins left="0.32" right="0.35" top="0.984251969" bottom="0.62" header="0.5" footer="0.5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/>
  <dimension ref="B1:L66"/>
  <sheetViews>
    <sheetView zoomScale="115" workbookViewId="0">
      <selection activeCell="E16" sqref="E16"/>
    </sheetView>
  </sheetViews>
  <sheetFormatPr defaultColWidth="9.26953125" defaultRowHeight="11.5" x14ac:dyDescent="0.25"/>
  <cols>
    <col min="1" max="1" width="2.453125" style="19" customWidth="1"/>
    <col min="2" max="2" width="9.26953125" style="19"/>
    <col min="3" max="3" width="36.26953125" style="19" customWidth="1"/>
    <col min="4" max="4" width="11.453125" style="19" customWidth="1"/>
    <col min="5" max="5" width="9.54296875" style="49" customWidth="1"/>
    <col min="6" max="6" width="10" style="19" customWidth="1"/>
    <col min="7" max="7" width="10.54296875" style="19" customWidth="1"/>
    <col min="8" max="8" width="9.54296875" style="19" customWidth="1"/>
    <col min="9" max="16384" width="9.26953125" style="19"/>
  </cols>
  <sheetData>
    <row r="1" spans="2:10" ht="13" x14ac:dyDescent="0.3">
      <c r="B1" s="1"/>
      <c r="C1" s="1"/>
    </row>
    <row r="3" spans="2:10" ht="14" x14ac:dyDescent="0.3">
      <c r="D3" s="44" t="s">
        <v>177</v>
      </c>
      <c r="F3" s="21"/>
    </row>
    <row r="4" spans="2:10" x14ac:dyDescent="0.25">
      <c r="B4" s="53"/>
      <c r="C4" s="53"/>
      <c r="D4" s="54"/>
      <c r="F4" s="53"/>
      <c r="G4" s="59" t="s">
        <v>172</v>
      </c>
      <c r="H4" s="53"/>
    </row>
    <row r="5" spans="2:10" x14ac:dyDescent="0.25">
      <c r="B5" s="53"/>
      <c r="C5" s="53"/>
      <c r="D5" s="22" t="s">
        <v>164</v>
      </c>
      <c r="F5" s="53"/>
      <c r="G5" s="53"/>
      <c r="H5" s="53"/>
    </row>
    <row r="6" spans="2:10" x14ac:dyDescent="0.25">
      <c r="B6" s="53"/>
      <c r="C6" s="53"/>
      <c r="D6" s="53"/>
      <c r="F6" s="53"/>
      <c r="G6" s="53"/>
      <c r="H6" s="53"/>
    </row>
    <row r="7" spans="2:10" ht="13" x14ac:dyDescent="0.3">
      <c r="B7" s="31" t="s">
        <v>31</v>
      </c>
      <c r="C7" s="31"/>
      <c r="D7" s="16" t="e">
        <f>#REF!</f>
        <v>#REF!</v>
      </c>
      <c r="E7" s="32"/>
      <c r="F7" s="6" t="s">
        <v>0</v>
      </c>
      <c r="G7" s="1" t="e">
        <f>#REF!</f>
        <v>#REF!</v>
      </c>
      <c r="H7" s="26" t="s">
        <v>1</v>
      </c>
    </row>
    <row r="8" spans="2:10" x14ac:dyDescent="0.25">
      <c r="B8" s="53"/>
      <c r="C8" s="23"/>
      <c r="D8" s="53"/>
      <c r="F8" s="56"/>
      <c r="G8" s="58"/>
      <c r="H8" s="59"/>
    </row>
    <row r="9" spans="2:10" ht="12.75" customHeight="1" x14ac:dyDescent="0.25">
      <c r="B9" s="243" t="s">
        <v>2</v>
      </c>
      <c r="C9" s="243" t="s">
        <v>3</v>
      </c>
      <c r="D9" s="242" t="s">
        <v>4</v>
      </c>
      <c r="E9" s="242"/>
      <c r="F9" s="57" t="s">
        <v>5</v>
      </c>
      <c r="G9" s="242" t="s">
        <v>6</v>
      </c>
      <c r="H9" s="242"/>
    </row>
    <row r="10" spans="2:10" x14ac:dyDescent="0.25">
      <c r="B10" s="244"/>
      <c r="C10" s="244"/>
      <c r="D10" s="57" t="s">
        <v>7</v>
      </c>
      <c r="E10" s="50" t="s">
        <v>8</v>
      </c>
      <c r="F10" s="57" t="s">
        <v>7</v>
      </c>
      <c r="G10" s="57" t="s">
        <v>7</v>
      </c>
      <c r="H10" s="57" t="s">
        <v>8</v>
      </c>
    </row>
    <row r="11" spans="2:10" x14ac:dyDescent="0.25">
      <c r="B11" s="57">
        <v>1</v>
      </c>
      <c r="C11" s="57">
        <v>2</v>
      </c>
      <c r="D11" s="57">
        <v>3</v>
      </c>
      <c r="E11" s="50">
        <v>4</v>
      </c>
      <c r="F11" s="57">
        <v>5</v>
      </c>
      <c r="G11" s="57">
        <v>6</v>
      </c>
      <c r="H11" s="57">
        <v>7</v>
      </c>
    </row>
    <row r="12" spans="2:10" x14ac:dyDescent="0.25">
      <c r="B12" s="60" t="s">
        <v>9</v>
      </c>
      <c r="C12" s="61" t="s">
        <v>10</v>
      </c>
      <c r="D12" s="62"/>
      <c r="E12" s="94"/>
      <c r="F12" s="62"/>
      <c r="G12" s="62"/>
      <c r="H12" s="62"/>
    </row>
    <row r="13" spans="2:10" x14ac:dyDescent="0.25">
      <c r="B13" s="63" t="s">
        <v>71</v>
      </c>
      <c r="C13" s="64" t="s">
        <v>11</v>
      </c>
      <c r="D13" s="65" t="e">
        <f t="shared" ref="D13:D18" si="0">E13*$G$7</f>
        <v>#REF!</v>
      </c>
      <c r="E13" s="46"/>
      <c r="F13" s="65" t="e">
        <f t="shared" ref="F13:F18" si="1">G13-D13</f>
        <v>#REF!</v>
      </c>
      <c r="G13" s="65" t="e">
        <f t="shared" ref="G13:H18" si="2">D13*1.24</f>
        <v>#REF!</v>
      </c>
      <c r="H13" s="65">
        <f t="shared" si="2"/>
        <v>0</v>
      </c>
      <c r="J13" s="51"/>
    </row>
    <row r="14" spans="2:10" ht="34.5" x14ac:dyDescent="0.25">
      <c r="B14" s="63" t="s">
        <v>72</v>
      </c>
      <c r="C14" s="64" t="s">
        <v>12</v>
      </c>
      <c r="D14" s="65" t="e">
        <f t="shared" si="0"/>
        <v>#REF!</v>
      </c>
      <c r="E14" s="46"/>
      <c r="F14" s="65" t="e">
        <f t="shared" si="1"/>
        <v>#REF!</v>
      </c>
      <c r="G14" s="65" t="e">
        <f t="shared" si="2"/>
        <v>#REF!</v>
      </c>
      <c r="H14" s="65">
        <f t="shared" si="2"/>
        <v>0</v>
      </c>
      <c r="J14" s="51"/>
    </row>
    <row r="15" spans="2:10" x14ac:dyDescent="0.25">
      <c r="B15" s="63" t="s">
        <v>73</v>
      </c>
      <c r="C15" s="64" t="s">
        <v>13</v>
      </c>
      <c r="D15" s="65" t="e">
        <f t="shared" si="0"/>
        <v>#REF!</v>
      </c>
      <c r="E15" s="111"/>
      <c r="F15" s="65" t="e">
        <f t="shared" si="1"/>
        <v>#REF!</v>
      </c>
      <c r="G15" s="65" t="e">
        <f t="shared" si="2"/>
        <v>#REF!</v>
      </c>
      <c r="H15" s="65">
        <f t="shared" si="2"/>
        <v>0</v>
      </c>
      <c r="J15" s="51"/>
    </row>
    <row r="16" spans="2:10" x14ac:dyDescent="0.25">
      <c r="B16" s="63" t="s">
        <v>90</v>
      </c>
      <c r="C16" s="64" t="s">
        <v>14</v>
      </c>
      <c r="D16" s="65" t="e">
        <f t="shared" si="0"/>
        <v>#REF!</v>
      </c>
      <c r="E16" s="46">
        <v>0</v>
      </c>
      <c r="F16" s="65" t="e">
        <f t="shared" si="1"/>
        <v>#REF!</v>
      </c>
      <c r="G16" s="65" t="e">
        <f t="shared" si="2"/>
        <v>#REF!</v>
      </c>
      <c r="H16" s="65">
        <f t="shared" si="2"/>
        <v>0</v>
      </c>
      <c r="J16" s="51"/>
    </row>
    <row r="17" spans="2:10" x14ac:dyDescent="0.25">
      <c r="B17" s="63" t="s">
        <v>91</v>
      </c>
      <c r="C17" s="64" t="s">
        <v>15</v>
      </c>
      <c r="D17" s="65" t="e">
        <f t="shared" si="0"/>
        <v>#REF!</v>
      </c>
      <c r="E17" s="46"/>
      <c r="F17" s="66" t="e">
        <f t="shared" si="1"/>
        <v>#REF!</v>
      </c>
      <c r="G17" s="66" t="e">
        <f t="shared" si="2"/>
        <v>#REF!</v>
      </c>
      <c r="H17" s="66">
        <f t="shared" si="2"/>
        <v>0</v>
      </c>
      <c r="J17" s="51"/>
    </row>
    <row r="18" spans="2:10" ht="23" x14ac:dyDescent="0.25">
      <c r="B18" s="63" t="s">
        <v>92</v>
      </c>
      <c r="C18" s="64" t="s">
        <v>16</v>
      </c>
      <c r="D18" s="65" t="e">
        <f t="shared" si="0"/>
        <v>#REF!</v>
      </c>
      <c r="E18" s="46"/>
      <c r="F18" s="65" t="e">
        <f t="shared" si="1"/>
        <v>#REF!</v>
      </c>
      <c r="G18" s="65" t="e">
        <f t="shared" si="2"/>
        <v>#REF!</v>
      </c>
      <c r="H18" s="65">
        <f t="shared" si="2"/>
        <v>0</v>
      </c>
      <c r="J18" s="51"/>
    </row>
    <row r="19" spans="2:10" x14ac:dyDescent="0.25">
      <c r="B19" s="63" t="s">
        <v>93</v>
      </c>
      <c r="C19" s="64" t="s">
        <v>17</v>
      </c>
      <c r="D19" s="66">
        <v>0</v>
      </c>
      <c r="E19" s="46">
        <v>0</v>
      </c>
      <c r="F19" s="66">
        <v>0</v>
      </c>
      <c r="G19" s="66">
        <v>0</v>
      </c>
      <c r="H19" s="66">
        <v>0</v>
      </c>
    </row>
    <row r="20" spans="2:10" x14ac:dyDescent="0.25">
      <c r="B20" s="63" t="s">
        <v>94</v>
      </c>
      <c r="C20" s="64" t="s">
        <v>99</v>
      </c>
      <c r="D20" s="66">
        <v>0</v>
      </c>
      <c r="E20" s="46">
        <v>0</v>
      </c>
      <c r="F20" s="66">
        <v>0</v>
      </c>
      <c r="G20" s="66">
        <v>0</v>
      </c>
      <c r="H20" s="66">
        <v>0</v>
      </c>
    </row>
    <row r="21" spans="2:10" x14ac:dyDescent="0.25">
      <c r="B21" s="63"/>
      <c r="C21" s="68" t="s">
        <v>19</v>
      </c>
      <c r="D21" s="34" t="e">
        <f>SUM(D13:D20)</f>
        <v>#REF!</v>
      </c>
      <c r="E21" s="47">
        <f>SUM(E13:E20)</f>
        <v>0</v>
      </c>
      <c r="F21" s="34" t="e">
        <f>SUM(F13:F20)</f>
        <v>#REF!</v>
      </c>
      <c r="G21" s="34" t="e">
        <f>SUM(G13:G20)</f>
        <v>#REF!</v>
      </c>
      <c r="H21" s="34">
        <f>SUM(H13:H20)</f>
        <v>0</v>
      </c>
    </row>
    <row r="22" spans="2:10" x14ac:dyDescent="0.25">
      <c r="B22" s="60" t="s">
        <v>20</v>
      </c>
      <c r="C22" s="61" t="s">
        <v>21</v>
      </c>
      <c r="D22" s="66"/>
      <c r="E22" s="46"/>
      <c r="F22" s="66"/>
      <c r="G22" s="66"/>
      <c r="H22" s="66"/>
    </row>
    <row r="23" spans="2:10" x14ac:dyDescent="0.25">
      <c r="B23" s="63" t="s">
        <v>95</v>
      </c>
      <c r="C23" s="64" t="s">
        <v>22</v>
      </c>
      <c r="D23" s="66" t="e">
        <f>E23*G7</f>
        <v>#REF!</v>
      </c>
      <c r="E23" s="46"/>
      <c r="F23" s="66" t="e">
        <f>G23-D23</f>
        <v>#REF!</v>
      </c>
      <c r="G23" s="66" t="e">
        <f>D23*1.24</f>
        <v>#REF!</v>
      </c>
      <c r="H23" s="66">
        <f>E23*1.24</f>
        <v>0</v>
      </c>
    </row>
    <row r="24" spans="2:10" x14ac:dyDescent="0.25">
      <c r="B24" s="63"/>
      <c r="C24" s="68" t="s">
        <v>23</v>
      </c>
      <c r="D24" s="34" t="e">
        <f>SUM(D23)</f>
        <v>#REF!</v>
      </c>
      <c r="E24" s="47">
        <f>SUM(E23)</f>
        <v>0</v>
      </c>
      <c r="F24" s="34" t="e">
        <f>SUM(F23)</f>
        <v>#REF!</v>
      </c>
      <c r="G24" s="34" t="e">
        <f>SUM(G23)</f>
        <v>#REF!</v>
      </c>
      <c r="H24" s="34">
        <f>SUM(H23)</f>
        <v>0</v>
      </c>
    </row>
    <row r="25" spans="2:10" x14ac:dyDescent="0.25">
      <c r="B25" s="60" t="s">
        <v>24</v>
      </c>
      <c r="C25" s="61" t="s">
        <v>25</v>
      </c>
      <c r="D25" s="66"/>
      <c r="E25" s="46"/>
      <c r="F25" s="66"/>
      <c r="G25" s="66"/>
      <c r="H25" s="66"/>
    </row>
    <row r="26" spans="2:10" s="53" customFormat="1" x14ac:dyDescent="0.25">
      <c r="B26" s="63" t="s">
        <v>74</v>
      </c>
      <c r="C26" s="64" t="s">
        <v>26</v>
      </c>
      <c r="D26" s="66" t="e">
        <f>D42</f>
        <v>#REF!</v>
      </c>
      <c r="E26" s="66">
        <f>E42</f>
        <v>0</v>
      </c>
      <c r="F26" s="66" t="e">
        <f>F42</f>
        <v>#REF!</v>
      </c>
      <c r="G26" s="66" t="e">
        <f>G42</f>
        <v>#REF!</v>
      </c>
      <c r="H26" s="66">
        <f>H42</f>
        <v>0</v>
      </c>
    </row>
    <row r="27" spans="2:10" s="53" customFormat="1" x14ac:dyDescent="0.25">
      <c r="B27" s="63" t="s">
        <v>75</v>
      </c>
      <c r="C27" s="64" t="s">
        <v>27</v>
      </c>
      <c r="D27" s="66">
        <v>0</v>
      </c>
      <c r="E27" s="66">
        <v>0</v>
      </c>
      <c r="F27" s="66">
        <v>0</v>
      </c>
      <c r="G27" s="66">
        <v>0</v>
      </c>
      <c r="H27" s="66">
        <v>0</v>
      </c>
    </row>
    <row r="28" spans="2:10" s="53" customFormat="1" x14ac:dyDescent="0.25">
      <c r="B28" s="63" t="s">
        <v>76</v>
      </c>
      <c r="C28" s="64" t="s">
        <v>28</v>
      </c>
      <c r="D28" s="66" t="e">
        <f>D53</f>
        <v>#REF!</v>
      </c>
      <c r="E28" s="66">
        <f>E53</f>
        <v>0</v>
      </c>
      <c r="F28" s="66" t="e">
        <f>F53</f>
        <v>#REF!</v>
      </c>
      <c r="G28" s="66" t="e">
        <f>G53</f>
        <v>#REF!</v>
      </c>
      <c r="H28" s="66">
        <f>H53</f>
        <v>0</v>
      </c>
    </row>
    <row r="29" spans="2:10" x14ac:dyDescent="0.25">
      <c r="B29" s="69"/>
      <c r="C29" s="68" t="s">
        <v>29</v>
      </c>
      <c r="D29" s="34" t="e">
        <f>SUM(D26:D28)</f>
        <v>#REF!</v>
      </c>
      <c r="E29" s="47">
        <f>SUM(E26:E28)</f>
        <v>0</v>
      </c>
      <c r="F29" s="34" t="e">
        <f>SUM(F26:F28)</f>
        <v>#REF!</v>
      </c>
      <c r="G29" s="34" t="e">
        <f>SUM(G26:G28)</f>
        <v>#REF!</v>
      </c>
      <c r="H29" s="34">
        <f>SUM(H26:H28)</f>
        <v>0</v>
      </c>
    </row>
    <row r="30" spans="2:10" ht="13" x14ac:dyDescent="0.25">
      <c r="B30" s="69"/>
      <c r="C30" s="64" t="s">
        <v>30</v>
      </c>
      <c r="D30" s="24" t="e">
        <f>D21+D24+D29</f>
        <v>#REF!</v>
      </c>
      <c r="E30" s="48">
        <f>E21+E24+E29</f>
        <v>0</v>
      </c>
      <c r="F30" s="24" t="e">
        <f>F21+F24+F29</f>
        <v>#REF!</v>
      </c>
      <c r="G30" s="24" t="e">
        <f>G21+G24+G29</f>
        <v>#REF!</v>
      </c>
      <c r="H30" s="24">
        <f>H21+H24+H29</f>
        <v>0</v>
      </c>
    </row>
    <row r="31" spans="2:10" x14ac:dyDescent="0.25">
      <c r="B31" s="53"/>
      <c r="C31" s="53"/>
      <c r="D31" s="53"/>
      <c r="F31" s="53"/>
      <c r="G31" s="53"/>
      <c r="H31" s="53"/>
    </row>
    <row r="32" spans="2:10" x14ac:dyDescent="0.25">
      <c r="B32" s="53"/>
      <c r="C32" s="53"/>
      <c r="D32" s="53"/>
      <c r="F32" s="53"/>
      <c r="G32" s="53"/>
      <c r="H32" s="53"/>
    </row>
    <row r="33" spans="2:12" x14ac:dyDescent="0.25">
      <c r="B33" s="53"/>
      <c r="C33" s="59"/>
      <c r="D33" s="53"/>
      <c r="F33" s="53"/>
      <c r="G33" s="53"/>
      <c r="H33" s="53"/>
    </row>
    <row r="34" spans="2:12" x14ac:dyDescent="0.25">
      <c r="B34" s="53"/>
      <c r="C34" s="59" t="s">
        <v>89</v>
      </c>
      <c r="D34" s="53"/>
      <c r="F34" s="53"/>
      <c r="G34" s="53"/>
      <c r="H34" s="53"/>
    </row>
    <row r="35" spans="2:12" x14ac:dyDescent="0.25">
      <c r="B35" s="53"/>
      <c r="C35" s="53"/>
      <c r="D35" s="242" t="s">
        <v>4</v>
      </c>
      <c r="E35" s="242"/>
      <c r="F35" s="57" t="s">
        <v>5</v>
      </c>
      <c r="G35" s="242" t="s">
        <v>6</v>
      </c>
      <c r="H35" s="242"/>
    </row>
    <row r="36" spans="2:12" ht="12" customHeight="1" x14ac:dyDescent="0.25">
      <c r="B36" s="70" t="s">
        <v>74</v>
      </c>
      <c r="C36" s="71" t="s">
        <v>26</v>
      </c>
      <c r="D36" s="57" t="s">
        <v>7</v>
      </c>
      <c r="E36" s="50" t="s">
        <v>8</v>
      </c>
      <c r="F36" s="57" t="s">
        <v>7</v>
      </c>
      <c r="G36" s="57" t="s">
        <v>7</v>
      </c>
      <c r="H36" s="57" t="s">
        <v>8</v>
      </c>
    </row>
    <row r="37" spans="2:12" x14ac:dyDescent="0.25">
      <c r="B37" s="63" t="s">
        <v>96</v>
      </c>
      <c r="C37" s="72"/>
      <c r="D37" s="73" t="e">
        <f>E37*$G$7</f>
        <v>#REF!</v>
      </c>
      <c r="E37" s="112"/>
      <c r="F37" s="73" t="e">
        <f>G37-D37</f>
        <v>#REF!</v>
      </c>
      <c r="G37" s="73" t="e">
        <f t="shared" ref="G37:H41" si="3">D37*1.24</f>
        <v>#REF!</v>
      </c>
      <c r="H37" s="65">
        <f t="shared" si="3"/>
        <v>0</v>
      </c>
    </row>
    <row r="38" spans="2:12" x14ac:dyDescent="0.25">
      <c r="B38" s="63" t="s">
        <v>97</v>
      </c>
      <c r="C38" s="72"/>
      <c r="D38" s="73" t="e">
        <f>E38*$G$7</f>
        <v>#REF!</v>
      </c>
      <c r="E38" s="112"/>
      <c r="F38" s="73" t="e">
        <f>G38-D38</f>
        <v>#REF!</v>
      </c>
      <c r="G38" s="73" t="e">
        <f t="shared" si="3"/>
        <v>#REF!</v>
      </c>
      <c r="H38" s="65">
        <f t="shared" si="3"/>
        <v>0</v>
      </c>
    </row>
    <row r="39" spans="2:12" x14ac:dyDescent="0.25">
      <c r="B39" s="63" t="s">
        <v>101</v>
      </c>
      <c r="C39" s="72"/>
      <c r="D39" s="73" t="e">
        <f>E39*$G$7</f>
        <v>#REF!</v>
      </c>
      <c r="E39" s="112"/>
      <c r="F39" s="73" t="e">
        <f>G39-D39</f>
        <v>#REF!</v>
      </c>
      <c r="G39" s="73" t="e">
        <f t="shared" si="3"/>
        <v>#REF!</v>
      </c>
      <c r="H39" s="65">
        <f t="shared" si="3"/>
        <v>0</v>
      </c>
      <c r="J39" s="96"/>
      <c r="K39" s="96"/>
    </row>
    <row r="40" spans="2:12" x14ac:dyDescent="0.25">
      <c r="B40" s="63" t="s">
        <v>102</v>
      </c>
      <c r="C40" s="72"/>
      <c r="D40" s="73" t="e">
        <f>E40*$G$7</f>
        <v>#REF!</v>
      </c>
      <c r="E40" s="112"/>
      <c r="F40" s="73" t="e">
        <f>G40-D40</f>
        <v>#REF!</v>
      </c>
      <c r="G40" s="73" t="e">
        <f t="shared" si="3"/>
        <v>#REF!</v>
      </c>
      <c r="H40" s="65">
        <f t="shared" si="3"/>
        <v>0</v>
      </c>
      <c r="J40" s="96"/>
      <c r="K40" s="96"/>
    </row>
    <row r="41" spans="2:12" x14ac:dyDescent="0.25">
      <c r="B41" s="63" t="s">
        <v>103</v>
      </c>
      <c r="C41" s="72"/>
      <c r="D41" s="73" t="e">
        <f>E41*$G$7</f>
        <v>#REF!</v>
      </c>
      <c r="E41" s="112"/>
      <c r="F41" s="73" t="e">
        <f>G41-D41</f>
        <v>#REF!</v>
      </c>
      <c r="G41" s="73" t="e">
        <f t="shared" si="3"/>
        <v>#REF!</v>
      </c>
      <c r="H41" s="65">
        <f t="shared" si="3"/>
        <v>0</v>
      </c>
      <c r="J41" s="96"/>
      <c r="K41" s="96"/>
    </row>
    <row r="42" spans="2:12" x14ac:dyDescent="0.25">
      <c r="B42" s="63"/>
      <c r="C42" s="64" t="s">
        <v>98</v>
      </c>
      <c r="D42" s="34" t="e">
        <f>SUM(D37:D41)</f>
        <v>#REF!</v>
      </c>
      <c r="E42" s="34">
        <f>SUM(E37:E41)</f>
        <v>0</v>
      </c>
      <c r="F42" s="34" t="e">
        <f>SUM(F37:F41)</f>
        <v>#REF!</v>
      </c>
      <c r="G42" s="34" t="e">
        <f>SUM(G37:G41)</f>
        <v>#REF!</v>
      </c>
      <c r="H42" s="34">
        <f>SUM(H37:H41)</f>
        <v>0</v>
      </c>
      <c r="J42" s="96"/>
      <c r="K42" s="96"/>
    </row>
    <row r="43" spans="2:12" x14ac:dyDescent="0.25">
      <c r="B43" s="99"/>
      <c r="C43" s="100"/>
      <c r="D43" s="101"/>
      <c r="E43" s="113"/>
      <c r="F43" s="101"/>
      <c r="G43" s="101"/>
      <c r="H43" s="101"/>
      <c r="J43" s="96"/>
      <c r="K43" s="96"/>
    </row>
    <row r="44" spans="2:12" hidden="1" x14ac:dyDescent="0.25">
      <c r="B44" s="99"/>
      <c r="C44" s="100"/>
      <c r="D44" s="101"/>
      <c r="E44" s="113"/>
      <c r="F44" s="101"/>
      <c r="G44" s="101"/>
      <c r="H44" s="101"/>
      <c r="J44" s="96"/>
      <c r="K44" s="96"/>
    </row>
    <row r="45" spans="2:12" hidden="1" x14ac:dyDescent="0.25">
      <c r="B45" s="53"/>
      <c r="C45" s="74"/>
      <c r="D45" s="75"/>
      <c r="E45" s="114"/>
      <c r="F45" s="75"/>
      <c r="G45" s="75"/>
      <c r="H45" s="75"/>
      <c r="I45" s="33"/>
      <c r="J45" s="96"/>
      <c r="K45" s="96"/>
    </row>
    <row r="46" spans="2:12" ht="15.5" x14ac:dyDescent="0.35">
      <c r="B46" s="70" t="s">
        <v>76</v>
      </c>
      <c r="C46" s="71" t="s">
        <v>110</v>
      </c>
      <c r="D46" s="57" t="s">
        <v>7</v>
      </c>
      <c r="E46" s="50" t="s">
        <v>8</v>
      </c>
      <c r="F46" s="57" t="s">
        <v>7</v>
      </c>
      <c r="G46" s="57" t="s">
        <v>7</v>
      </c>
      <c r="H46" s="57" t="s">
        <v>8</v>
      </c>
      <c r="J46" s="97" t="s">
        <v>166</v>
      </c>
      <c r="K46" s="97" t="s">
        <v>167</v>
      </c>
    </row>
    <row r="47" spans="2:12" ht="13" x14ac:dyDescent="0.3">
      <c r="B47" s="63"/>
      <c r="C47" s="76"/>
      <c r="D47" s="73"/>
      <c r="E47" s="112"/>
      <c r="F47" s="73"/>
      <c r="G47" s="73"/>
      <c r="H47" s="65"/>
      <c r="J47" s="96"/>
      <c r="K47" s="96"/>
    </row>
    <row r="48" spans="2:12" ht="14" x14ac:dyDescent="0.3">
      <c r="B48" s="63" t="s">
        <v>96</v>
      </c>
      <c r="C48" s="45"/>
      <c r="D48" s="77" t="e">
        <f>E48*G7</f>
        <v>#REF!</v>
      </c>
      <c r="E48" s="115"/>
      <c r="F48" s="77" t="e">
        <f>G48-D48</f>
        <v>#REF!</v>
      </c>
      <c r="G48" s="77" t="e">
        <f t="shared" ref="G48:H52" si="4">D48*1.24</f>
        <v>#REF!</v>
      </c>
      <c r="H48" s="78">
        <f t="shared" si="4"/>
        <v>0</v>
      </c>
      <c r="J48" s="98">
        <v>6</v>
      </c>
      <c r="K48" s="98">
        <v>175</v>
      </c>
      <c r="L48" s="51"/>
    </row>
    <row r="49" spans="2:12" ht="14" x14ac:dyDescent="0.3">
      <c r="B49" s="63" t="s">
        <v>97</v>
      </c>
      <c r="C49" s="45"/>
      <c r="D49" s="77" t="e">
        <f>E49*G7</f>
        <v>#REF!</v>
      </c>
      <c r="E49" s="115"/>
      <c r="F49" s="77" t="e">
        <f>G49-D49</f>
        <v>#REF!</v>
      </c>
      <c r="G49" s="77" t="e">
        <f t="shared" si="4"/>
        <v>#REF!</v>
      </c>
      <c r="H49" s="77">
        <f t="shared" si="4"/>
        <v>0</v>
      </c>
      <c r="J49" s="98">
        <v>12</v>
      </c>
      <c r="K49" s="98">
        <v>45</v>
      </c>
      <c r="L49" s="51"/>
    </row>
    <row r="50" spans="2:12" ht="14" x14ac:dyDescent="0.3">
      <c r="B50" s="63" t="s">
        <v>101</v>
      </c>
      <c r="C50" s="45"/>
      <c r="D50" s="79" t="e">
        <f>E50*G7</f>
        <v>#REF!</v>
      </c>
      <c r="E50" s="115"/>
      <c r="F50" s="79" t="e">
        <f>G50-D50</f>
        <v>#REF!</v>
      </c>
      <c r="G50" s="80" t="e">
        <f t="shared" si="4"/>
        <v>#REF!</v>
      </c>
      <c r="H50" s="80">
        <f t="shared" si="4"/>
        <v>0</v>
      </c>
      <c r="J50" s="98">
        <v>12</v>
      </c>
      <c r="K50" s="98">
        <v>15</v>
      </c>
      <c r="L50" s="51"/>
    </row>
    <row r="51" spans="2:12" ht="14" x14ac:dyDescent="0.3">
      <c r="B51" s="63" t="s">
        <v>102</v>
      </c>
      <c r="C51" s="45"/>
      <c r="D51" s="79" t="e">
        <f>E51*G7</f>
        <v>#REF!</v>
      </c>
      <c r="E51" s="115"/>
      <c r="F51" s="79" t="e">
        <f>G51-D51</f>
        <v>#REF!</v>
      </c>
      <c r="G51" s="80" t="e">
        <f t="shared" si="4"/>
        <v>#REF!</v>
      </c>
      <c r="H51" s="80">
        <f t="shared" si="4"/>
        <v>0</v>
      </c>
      <c r="J51" s="98">
        <v>12</v>
      </c>
      <c r="K51" s="98">
        <v>5</v>
      </c>
      <c r="L51" s="51"/>
    </row>
    <row r="52" spans="2:12" ht="14.5" thickBot="1" x14ac:dyDescent="0.35">
      <c r="B52" s="63" t="s">
        <v>103</v>
      </c>
      <c r="C52" s="45"/>
      <c r="D52" s="79" t="e">
        <f>E52*G7</f>
        <v>#REF!</v>
      </c>
      <c r="E52" s="115"/>
      <c r="F52" s="79" t="e">
        <f>G52-D52</f>
        <v>#REF!</v>
      </c>
      <c r="G52" s="80" t="e">
        <f t="shared" si="4"/>
        <v>#REF!</v>
      </c>
      <c r="H52" s="80">
        <f t="shared" si="4"/>
        <v>0</v>
      </c>
      <c r="J52" s="98">
        <v>18</v>
      </c>
      <c r="K52" s="98">
        <v>5</v>
      </c>
      <c r="L52" s="51"/>
    </row>
    <row r="53" spans="2:12" ht="12" thickBot="1" x14ac:dyDescent="0.3">
      <c r="B53" s="91"/>
      <c r="C53" s="92" t="s">
        <v>98</v>
      </c>
      <c r="D53" s="93" t="e">
        <f>SUM(D48:D52)</f>
        <v>#REF!</v>
      </c>
      <c r="E53" s="116">
        <f>SUM(E48:E52)</f>
        <v>0</v>
      </c>
      <c r="F53" s="93" t="e">
        <f>SUM(F48:F52)</f>
        <v>#REF!</v>
      </c>
      <c r="G53" s="93" t="e">
        <f>SUM(G48:G52)</f>
        <v>#REF!</v>
      </c>
      <c r="H53" s="93">
        <f>SUM(H48:H52)</f>
        <v>0</v>
      </c>
      <c r="J53" s="96"/>
      <c r="K53" s="96"/>
    </row>
    <row r="54" spans="2:12" x14ac:dyDescent="0.25">
      <c r="B54" s="53"/>
      <c r="C54" s="53"/>
      <c r="D54" s="53"/>
      <c r="F54" s="53"/>
      <c r="G54" s="53"/>
      <c r="H54" s="53"/>
      <c r="J54" s="96"/>
      <c r="K54" s="96"/>
    </row>
    <row r="55" spans="2:12" x14ac:dyDescent="0.25">
      <c r="B55" s="53"/>
      <c r="C55" s="53"/>
      <c r="D55" s="53"/>
      <c r="F55" s="53"/>
      <c r="G55" s="53"/>
      <c r="H55" s="53"/>
      <c r="J55" s="96"/>
      <c r="K55" s="96"/>
    </row>
    <row r="56" spans="2:12" x14ac:dyDescent="0.25">
      <c r="B56" s="53"/>
      <c r="C56" s="53"/>
      <c r="D56" s="53"/>
      <c r="F56" s="53"/>
      <c r="G56" s="53"/>
      <c r="H56" s="53"/>
      <c r="J56" s="96"/>
      <c r="K56" s="96"/>
    </row>
    <row r="57" spans="2:12" x14ac:dyDescent="0.25">
      <c r="B57" s="53"/>
      <c r="C57" s="53"/>
      <c r="D57" s="53"/>
      <c r="F57" s="53"/>
      <c r="G57" s="53"/>
      <c r="H57" s="53"/>
    </row>
    <row r="58" spans="2:12" x14ac:dyDescent="0.25">
      <c r="B58" s="53"/>
      <c r="C58" s="53"/>
      <c r="D58" s="53"/>
      <c r="F58" s="53"/>
      <c r="G58" s="53"/>
      <c r="H58" s="53"/>
    </row>
    <row r="59" spans="2:12" x14ac:dyDescent="0.25">
      <c r="B59" s="53"/>
      <c r="C59" s="53"/>
      <c r="D59" s="53"/>
      <c r="F59" s="53"/>
      <c r="G59" s="53"/>
      <c r="H59" s="53"/>
    </row>
    <row r="60" spans="2:12" x14ac:dyDescent="0.25">
      <c r="B60" s="53"/>
      <c r="C60" s="53"/>
      <c r="D60" s="53"/>
      <c r="F60" s="53"/>
      <c r="G60" s="53"/>
      <c r="H60" s="53"/>
    </row>
    <row r="61" spans="2:12" x14ac:dyDescent="0.25">
      <c r="B61" s="53"/>
      <c r="C61" s="53"/>
      <c r="D61" s="53"/>
      <c r="F61" s="53"/>
      <c r="G61" s="53"/>
      <c r="H61" s="53"/>
    </row>
    <row r="62" spans="2:12" x14ac:dyDescent="0.25">
      <c r="B62" s="53"/>
      <c r="C62" s="53"/>
      <c r="D62" s="53"/>
      <c r="F62" s="53"/>
      <c r="G62" s="53"/>
      <c r="H62" s="53"/>
    </row>
    <row r="63" spans="2:12" x14ac:dyDescent="0.25">
      <c r="B63" s="53"/>
      <c r="C63" s="53"/>
      <c r="D63" s="53"/>
      <c r="F63" s="53"/>
      <c r="G63" s="53"/>
      <c r="H63" s="53"/>
    </row>
    <row r="64" spans="2:12" x14ac:dyDescent="0.25">
      <c r="B64" s="53"/>
      <c r="C64" s="53"/>
      <c r="D64" s="53"/>
      <c r="F64" s="53"/>
      <c r="G64" s="53"/>
      <c r="H64" s="53"/>
    </row>
    <row r="65" spans="2:8" x14ac:dyDescent="0.25">
      <c r="B65" s="53"/>
      <c r="C65" s="53"/>
      <c r="D65" s="53"/>
      <c r="F65" s="53"/>
      <c r="G65" s="53"/>
      <c r="H65" s="53"/>
    </row>
    <row r="66" spans="2:8" x14ac:dyDescent="0.25">
      <c r="B66" s="53"/>
      <c r="C66" s="53"/>
      <c r="D66" s="53"/>
      <c r="F66" s="53"/>
      <c r="G66" s="53"/>
      <c r="H66" s="53"/>
    </row>
  </sheetData>
  <mergeCells count="6">
    <mergeCell ref="D35:E35"/>
    <mergeCell ref="G35:H35"/>
    <mergeCell ref="B9:B10"/>
    <mergeCell ref="C9:C10"/>
    <mergeCell ref="D9:E9"/>
    <mergeCell ref="G9:H9"/>
  </mergeCells>
  <phoneticPr fontId="1" type="noConversion"/>
  <pageMargins left="0.32" right="0.35" top="0.984251969" bottom="0.62" header="0.5" footer="0.5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/>
  <dimension ref="B1:L66"/>
  <sheetViews>
    <sheetView zoomScale="115" workbookViewId="0">
      <selection activeCell="J14" sqref="J14"/>
    </sheetView>
  </sheetViews>
  <sheetFormatPr defaultColWidth="9.26953125" defaultRowHeight="11.5" x14ac:dyDescent="0.25"/>
  <cols>
    <col min="1" max="1" width="2.453125" style="19" customWidth="1"/>
    <col min="2" max="2" width="9.26953125" style="19"/>
    <col min="3" max="3" width="36.26953125" style="19" customWidth="1"/>
    <col min="4" max="4" width="11.453125" style="19" customWidth="1"/>
    <col min="5" max="5" width="9.54296875" style="49" customWidth="1"/>
    <col min="6" max="6" width="10" style="19" customWidth="1"/>
    <col min="7" max="7" width="10.54296875" style="19" customWidth="1"/>
    <col min="8" max="8" width="9.54296875" style="19" customWidth="1"/>
    <col min="9" max="16384" width="9.26953125" style="19"/>
  </cols>
  <sheetData>
    <row r="1" spans="2:10" ht="13" x14ac:dyDescent="0.3">
      <c r="B1" s="1"/>
      <c r="C1" s="1"/>
    </row>
    <row r="3" spans="2:10" ht="14" x14ac:dyDescent="0.3">
      <c r="D3" s="44" t="s">
        <v>178</v>
      </c>
      <c r="F3" s="21"/>
    </row>
    <row r="4" spans="2:10" x14ac:dyDescent="0.25">
      <c r="B4" s="53"/>
      <c r="C4" s="53"/>
      <c r="D4" s="54"/>
      <c r="F4" s="53"/>
      <c r="G4" s="59" t="s">
        <v>172</v>
      </c>
      <c r="H4" s="53"/>
    </row>
    <row r="5" spans="2:10" x14ac:dyDescent="0.25">
      <c r="B5" s="53"/>
      <c r="C5" s="53"/>
      <c r="D5" s="22" t="s">
        <v>164</v>
      </c>
      <c r="F5" s="53"/>
      <c r="G5" s="53"/>
      <c r="H5" s="53"/>
    </row>
    <row r="6" spans="2:10" x14ac:dyDescent="0.25">
      <c r="B6" s="53"/>
      <c r="C6" s="53"/>
      <c r="D6" s="53"/>
      <c r="F6" s="53"/>
      <c r="G6" s="53"/>
      <c r="H6" s="53"/>
    </row>
    <row r="7" spans="2:10" ht="13" x14ac:dyDescent="0.3">
      <c r="B7" s="31" t="s">
        <v>31</v>
      </c>
      <c r="C7" s="31"/>
      <c r="D7" s="16" t="e">
        <f>#REF!</f>
        <v>#REF!</v>
      </c>
      <c r="E7" s="32"/>
      <c r="F7" s="6" t="s">
        <v>0</v>
      </c>
      <c r="G7" s="1" t="e">
        <f>#REF!</f>
        <v>#REF!</v>
      </c>
      <c r="H7" s="26" t="s">
        <v>1</v>
      </c>
    </row>
    <row r="8" spans="2:10" x14ac:dyDescent="0.25">
      <c r="B8" s="53"/>
      <c r="C8" s="23"/>
      <c r="D8" s="53"/>
      <c r="F8" s="56"/>
      <c r="G8" s="58"/>
      <c r="H8" s="59"/>
    </row>
    <row r="9" spans="2:10" ht="12.75" customHeight="1" x14ac:dyDescent="0.25">
      <c r="B9" s="243" t="s">
        <v>2</v>
      </c>
      <c r="C9" s="243" t="s">
        <v>3</v>
      </c>
      <c r="D9" s="242" t="s">
        <v>4</v>
      </c>
      <c r="E9" s="242"/>
      <c r="F9" s="57" t="s">
        <v>5</v>
      </c>
      <c r="G9" s="242" t="s">
        <v>6</v>
      </c>
      <c r="H9" s="242"/>
    </row>
    <row r="10" spans="2:10" x14ac:dyDescent="0.25">
      <c r="B10" s="244"/>
      <c r="C10" s="244"/>
      <c r="D10" s="57" t="s">
        <v>7</v>
      </c>
      <c r="E10" s="50" t="s">
        <v>8</v>
      </c>
      <c r="F10" s="57" t="s">
        <v>7</v>
      </c>
      <c r="G10" s="57" t="s">
        <v>7</v>
      </c>
      <c r="H10" s="57" t="s">
        <v>8</v>
      </c>
    </row>
    <row r="11" spans="2:10" x14ac:dyDescent="0.25">
      <c r="B11" s="57">
        <v>1</v>
      </c>
      <c r="C11" s="57">
        <v>2</v>
      </c>
      <c r="D11" s="57">
        <v>3</v>
      </c>
      <c r="E11" s="50">
        <v>4</v>
      </c>
      <c r="F11" s="57">
        <v>5</v>
      </c>
      <c r="G11" s="57">
        <v>6</v>
      </c>
      <c r="H11" s="57">
        <v>7</v>
      </c>
    </row>
    <row r="12" spans="2:10" x14ac:dyDescent="0.25">
      <c r="B12" s="60" t="s">
        <v>9</v>
      </c>
      <c r="C12" s="61" t="s">
        <v>10</v>
      </c>
      <c r="D12" s="62"/>
      <c r="E12" s="94"/>
      <c r="F12" s="62"/>
      <c r="G12" s="62"/>
      <c r="H12" s="62"/>
    </row>
    <row r="13" spans="2:10" x14ac:dyDescent="0.25">
      <c r="B13" s="63" t="s">
        <v>71</v>
      </c>
      <c r="C13" s="64" t="s">
        <v>11</v>
      </c>
      <c r="D13" s="65" t="e">
        <f t="shared" ref="D13:D18" si="0">E13*$G$7</f>
        <v>#REF!</v>
      </c>
      <c r="E13" s="46"/>
      <c r="F13" s="65" t="e">
        <f t="shared" ref="F13:F18" si="1">G13-D13</f>
        <v>#REF!</v>
      </c>
      <c r="G13" s="65" t="e">
        <f t="shared" ref="G13:H18" si="2">D13*1.24</f>
        <v>#REF!</v>
      </c>
      <c r="H13" s="65">
        <f t="shared" si="2"/>
        <v>0</v>
      </c>
      <c r="J13" s="51"/>
    </row>
    <row r="14" spans="2:10" ht="34.5" x14ac:dyDescent="0.25">
      <c r="B14" s="63" t="s">
        <v>72</v>
      </c>
      <c r="C14" s="64" t="s">
        <v>12</v>
      </c>
      <c r="D14" s="65" t="e">
        <f t="shared" si="0"/>
        <v>#REF!</v>
      </c>
      <c r="E14" s="46"/>
      <c r="F14" s="65" t="e">
        <f t="shared" si="1"/>
        <v>#REF!</v>
      </c>
      <c r="G14" s="65" t="e">
        <f t="shared" si="2"/>
        <v>#REF!</v>
      </c>
      <c r="H14" s="65">
        <f t="shared" si="2"/>
        <v>0</v>
      </c>
      <c r="J14" s="51"/>
    </row>
    <row r="15" spans="2:10" x14ac:dyDescent="0.25">
      <c r="B15" s="63" t="s">
        <v>73</v>
      </c>
      <c r="C15" s="64" t="s">
        <v>13</v>
      </c>
      <c r="D15" s="65" t="e">
        <f t="shared" si="0"/>
        <v>#REF!</v>
      </c>
      <c r="E15" s="111"/>
      <c r="F15" s="65" t="e">
        <f t="shared" si="1"/>
        <v>#REF!</v>
      </c>
      <c r="G15" s="65" t="e">
        <f t="shared" si="2"/>
        <v>#REF!</v>
      </c>
      <c r="H15" s="65">
        <f t="shared" si="2"/>
        <v>0</v>
      </c>
      <c r="J15" s="51"/>
    </row>
    <row r="16" spans="2:10" x14ac:dyDescent="0.25">
      <c r="B16" s="63" t="s">
        <v>90</v>
      </c>
      <c r="C16" s="64" t="s">
        <v>14</v>
      </c>
      <c r="D16" s="65" t="e">
        <f t="shared" si="0"/>
        <v>#REF!</v>
      </c>
      <c r="E16" s="46"/>
      <c r="F16" s="65" t="e">
        <f t="shared" si="1"/>
        <v>#REF!</v>
      </c>
      <c r="G16" s="65" t="e">
        <f t="shared" si="2"/>
        <v>#REF!</v>
      </c>
      <c r="H16" s="65">
        <f t="shared" si="2"/>
        <v>0</v>
      </c>
      <c r="J16" s="51"/>
    </row>
    <row r="17" spans="2:10" x14ac:dyDescent="0.25">
      <c r="B17" s="63" t="s">
        <v>91</v>
      </c>
      <c r="C17" s="64" t="s">
        <v>15</v>
      </c>
      <c r="D17" s="65" t="e">
        <f t="shared" si="0"/>
        <v>#REF!</v>
      </c>
      <c r="E17" s="46"/>
      <c r="F17" s="66" t="e">
        <f t="shared" si="1"/>
        <v>#REF!</v>
      </c>
      <c r="G17" s="66" t="e">
        <f t="shared" si="2"/>
        <v>#REF!</v>
      </c>
      <c r="H17" s="66">
        <f t="shared" si="2"/>
        <v>0</v>
      </c>
      <c r="J17" s="51"/>
    </row>
    <row r="18" spans="2:10" ht="23" x14ac:dyDescent="0.25">
      <c r="B18" s="63" t="s">
        <v>92</v>
      </c>
      <c r="C18" s="64" t="s">
        <v>16</v>
      </c>
      <c r="D18" s="65" t="e">
        <f t="shared" si="0"/>
        <v>#REF!</v>
      </c>
      <c r="E18" s="46"/>
      <c r="F18" s="65" t="e">
        <f t="shared" si="1"/>
        <v>#REF!</v>
      </c>
      <c r="G18" s="65" t="e">
        <f t="shared" si="2"/>
        <v>#REF!</v>
      </c>
      <c r="H18" s="65">
        <f t="shared" si="2"/>
        <v>0</v>
      </c>
      <c r="J18" s="51"/>
    </row>
    <row r="19" spans="2:10" x14ac:dyDescent="0.25">
      <c r="B19" s="63" t="s">
        <v>93</v>
      </c>
      <c r="C19" s="64" t="s">
        <v>17</v>
      </c>
      <c r="D19" s="66">
        <v>0</v>
      </c>
      <c r="E19" s="46">
        <v>0</v>
      </c>
      <c r="F19" s="66">
        <v>0</v>
      </c>
      <c r="G19" s="66">
        <v>0</v>
      </c>
      <c r="H19" s="66">
        <v>0</v>
      </c>
    </row>
    <row r="20" spans="2:10" x14ac:dyDescent="0.25">
      <c r="B20" s="63" t="s">
        <v>94</v>
      </c>
      <c r="C20" s="64" t="s">
        <v>99</v>
      </c>
      <c r="D20" s="66">
        <v>0</v>
      </c>
      <c r="E20" s="46">
        <v>0</v>
      </c>
      <c r="F20" s="66">
        <v>0</v>
      </c>
      <c r="G20" s="66">
        <v>0</v>
      </c>
      <c r="H20" s="66">
        <v>0</v>
      </c>
    </row>
    <row r="21" spans="2:10" x14ac:dyDescent="0.25">
      <c r="B21" s="63"/>
      <c r="C21" s="68" t="s">
        <v>19</v>
      </c>
      <c r="D21" s="34" t="e">
        <f>SUM(D13:D20)</f>
        <v>#REF!</v>
      </c>
      <c r="E21" s="47">
        <f>SUM(E13:E20)</f>
        <v>0</v>
      </c>
      <c r="F21" s="34" t="e">
        <f>SUM(F13:F20)</f>
        <v>#REF!</v>
      </c>
      <c r="G21" s="34" t="e">
        <f>SUM(G13:G20)</f>
        <v>#REF!</v>
      </c>
      <c r="H21" s="34">
        <f>SUM(H13:H20)</f>
        <v>0</v>
      </c>
    </row>
    <row r="22" spans="2:10" x14ac:dyDescent="0.25">
      <c r="B22" s="60" t="s">
        <v>20</v>
      </c>
      <c r="C22" s="61" t="s">
        <v>21</v>
      </c>
      <c r="D22" s="66"/>
      <c r="E22" s="46"/>
      <c r="F22" s="66"/>
      <c r="G22" s="66"/>
      <c r="H22" s="66"/>
    </row>
    <row r="23" spans="2:10" x14ac:dyDescent="0.25">
      <c r="B23" s="63" t="s">
        <v>95</v>
      </c>
      <c r="C23" s="64" t="s">
        <v>22</v>
      </c>
      <c r="D23" s="66" t="e">
        <f>E23*G7</f>
        <v>#REF!</v>
      </c>
      <c r="E23" s="46"/>
      <c r="F23" s="66" t="e">
        <f>G23-D23</f>
        <v>#REF!</v>
      </c>
      <c r="G23" s="66" t="e">
        <f>D23*1.24</f>
        <v>#REF!</v>
      </c>
      <c r="H23" s="66">
        <f>E23*1.24</f>
        <v>0</v>
      </c>
    </row>
    <row r="24" spans="2:10" x14ac:dyDescent="0.25">
      <c r="B24" s="63"/>
      <c r="C24" s="68" t="s">
        <v>23</v>
      </c>
      <c r="D24" s="34" t="e">
        <f>SUM(D23)</f>
        <v>#REF!</v>
      </c>
      <c r="E24" s="47">
        <f>SUM(E23)</f>
        <v>0</v>
      </c>
      <c r="F24" s="34" t="e">
        <f>SUM(F23)</f>
        <v>#REF!</v>
      </c>
      <c r="G24" s="34" t="e">
        <f>SUM(G23)</f>
        <v>#REF!</v>
      </c>
      <c r="H24" s="34">
        <f>SUM(H23)</f>
        <v>0</v>
      </c>
    </row>
    <row r="25" spans="2:10" x14ac:dyDescent="0.25">
      <c r="B25" s="60" t="s">
        <v>24</v>
      </c>
      <c r="C25" s="61" t="s">
        <v>25</v>
      </c>
      <c r="D25" s="66"/>
      <c r="E25" s="46"/>
      <c r="F25" s="66"/>
      <c r="G25" s="66"/>
      <c r="H25" s="66"/>
    </row>
    <row r="26" spans="2:10" s="53" customFormat="1" x14ac:dyDescent="0.25">
      <c r="B26" s="63" t="s">
        <v>74</v>
      </c>
      <c r="C26" s="64" t="s">
        <v>26</v>
      </c>
      <c r="D26" s="66" t="e">
        <f>D42</f>
        <v>#REF!</v>
      </c>
      <c r="E26" s="66">
        <f>E42</f>
        <v>0</v>
      </c>
      <c r="F26" s="66" t="e">
        <f>F42</f>
        <v>#REF!</v>
      </c>
      <c r="G26" s="66" t="e">
        <f>G42</f>
        <v>#REF!</v>
      </c>
      <c r="H26" s="66">
        <f>H42</f>
        <v>0</v>
      </c>
    </row>
    <row r="27" spans="2:10" s="53" customFormat="1" x14ac:dyDescent="0.25">
      <c r="B27" s="63" t="s">
        <v>75</v>
      </c>
      <c r="C27" s="64" t="s">
        <v>27</v>
      </c>
      <c r="D27" s="66">
        <v>0</v>
      </c>
      <c r="E27" s="66">
        <v>0</v>
      </c>
      <c r="F27" s="66">
        <v>0</v>
      </c>
      <c r="G27" s="66">
        <v>0</v>
      </c>
      <c r="H27" s="66">
        <v>0</v>
      </c>
    </row>
    <row r="28" spans="2:10" s="53" customFormat="1" x14ac:dyDescent="0.25">
      <c r="B28" s="63" t="s">
        <v>76</v>
      </c>
      <c r="C28" s="64" t="s">
        <v>28</v>
      </c>
      <c r="D28" s="66" t="e">
        <f>D53</f>
        <v>#REF!</v>
      </c>
      <c r="E28" s="66">
        <f>E53</f>
        <v>0</v>
      </c>
      <c r="F28" s="66" t="e">
        <f>F53</f>
        <v>#REF!</v>
      </c>
      <c r="G28" s="66" t="e">
        <f>G53</f>
        <v>#REF!</v>
      </c>
      <c r="H28" s="66">
        <f>H53</f>
        <v>0</v>
      </c>
    </row>
    <row r="29" spans="2:10" x14ac:dyDescent="0.25">
      <c r="B29" s="69"/>
      <c r="C29" s="68" t="s">
        <v>29</v>
      </c>
      <c r="D29" s="34" t="e">
        <f>SUM(D26:D28)</f>
        <v>#REF!</v>
      </c>
      <c r="E29" s="47">
        <f>SUM(E26:E28)</f>
        <v>0</v>
      </c>
      <c r="F29" s="34" t="e">
        <f>SUM(F26:F28)</f>
        <v>#REF!</v>
      </c>
      <c r="G29" s="34" t="e">
        <f>SUM(G26:G28)</f>
        <v>#REF!</v>
      </c>
      <c r="H29" s="34">
        <f>SUM(H26:H28)</f>
        <v>0</v>
      </c>
    </row>
    <row r="30" spans="2:10" ht="13" x14ac:dyDescent="0.25">
      <c r="B30" s="69"/>
      <c r="C30" s="64" t="s">
        <v>30</v>
      </c>
      <c r="D30" s="24" t="e">
        <f>D21+D24+D29</f>
        <v>#REF!</v>
      </c>
      <c r="E30" s="48">
        <f>E21+E24+E29</f>
        <v>0</v>
      </c>
      <c r="F30" s="24" t="e">
        <f>F21+F24+F29</f>
        <v>#REF!</v>
      </c>
      <c r="G30" s="24" t="e">
        <f>G21+G24+G29</f>
        <v>#REF!</v>
      </c>
      <c r="H30" s="24">
        <f>H21+H24+H29</f>
        <v>0</v>
      </c>
    </row>
    <row r="31" spans="2:10" x14ac:dyDescent="0.25">
      <c r="B31" s="53"/>
      <c r="C31" s="53"/>
      <c r="D31" s="53"/>
      <c r="F31" s="53"/>
      <c r="G31" s="53"/>
      <c r="H31" s="53"/>
    </row>
    <row r="32" spans="2:10" x14ac:dyDescent="0.25">
      <c r="B32" s="53"/>
      <c r="C32" s="53"/>
      <c r="D32" s="53"/>
      <c r="F32" s="53"/>
      <c r="G32" s="53"/>
      <c r="H32" s="53"/>
    </row>
    <row r="33" spans="2:12" x14ac:dyDescent="0.25">
      <c r="B33" s="53"/>
      <c r="C33" s="59"/>
      <c r="D33" s="53"/>
      <c r="F33" s="53"/>
      <c r="G33" s="53"/>
      <c r="H33" s="53"/>
    </row>
    <row r="34" spans="2:12" x14ac:dyDescent="0.25">
      <c r="B34" s="53"/>
      <c r="C34" s="59" t="s">
        <v>89</v>
      </c>
      <c r="D34" s="53"/>
      <c r="F34" s="53"/>
      <c r="G34" s="53"/>
      <c r="H34" s="53"/>
    </row>
    <row r="35" spans="2:12" x14ac:dyDescent="0.25">
      <c r="B35" s="53"/>
      <c r="C35" s="53"/>
      <c r="D35" s="242" t="s">
        <v>4</v>
      </c>
      <c r="E35" s="242"/>
      <c r="F35" s="57" t="s">
        <v>5</v>
      </c>
      <c r="G35" s="242" t="s">
        <v>6</v>
      </c>
      <c r="H35" s="242"/>
    </row>
    <row r="36" spans="2:12" ht="12" customHeight="1" x14ac:dyDescent="0.25">
      <c r="B36" s="70" t="s">
        <v>74</v>
      </c>
      <c r="C36" s="71" t="s">
        <v>26</v>
      </c>
      <c r="D36" s="57" t="s">
        <v>7</v>
      </c>
      <c r="E36" s="50" t="s">
        <v>8</v>
      </c>
      <c r="F36" s="57" t="s">
        <v>7</v>
      </c>
      <c r="G36" s="57" t="s">
        <v>7</v>
      </c>
      <c r="H36" s="57" t="s">
        <v>8</v>
      </c>
    </row>
    <row r="37" spans="2:12" x14ac:dyDescent="0.25">
      <c r="B37" s="63" t="s">
        <v>96</v>
      </c>
      <c r="C37" s="72"/>
      <c r="D37" s="73" t="e">
        <f>E37*$G$7</f>
        <v>#REF!</v>
      </c>
      <c r="E37" s="112"/>
      <c r="F37" s="73" t="e">
        <f>G37-D37</f>
        <v>#REF!</v>
      </c>
      <c r="G37" s="73" t="e">
        <f t="shared" ref="G37:H41" si="3">D37*1.24</f>
        <v>#REF!</v>
      </c>
      <c r="H37" s="65">
        <f t="shared" si="3"/>
        <v>0</v>
      </c>
    </row>
    <row r="38" spans="2:12" x14ac:dyDescent="0.25">
      <c r="B38" s="63" t="s">
        <v>97</v>
      </c>
      <c r="C38" s="72"/>
      <c r="D38" s="73" t="e">
        <f>E38*$G$7</f>
        <v>#REF!</v>
      </c>
      <c r="E38" s="112"/>
      <c r="F38" s="73" t="e">
        <f>G38-D38</f>
        <v>#REF!</v>
      </c>
      <c r="G38" s="73" t="e">
        <f t="shared" si="3"/>
        <v>#REF!</v>
      </c>
      <c r="H38" s="65">
        <f t="shared" si="3"/>
        <v>0</v>
      </c>
    </row>
    <row r="39" spans="2:12" x14ac:dyDescent="0.25">
      <c r="B39" s="63" t="s">
        <v>101</v>
      </c>
      <c r="C39" s="72"/>
      <c r="D39" s="73" t="e">
        <f>E39*$G$7</f>
        <v>#REF!</v>
      </c>
      <c r="E39" s="112"/>
      <c r="F39" s="73" t="e">
        <f>G39-D39</f>
        <v>#REF!</v>
      </c>
      <c r="G39" s="73" t="e">
        <f t="shared" si="3"/>
        <v>#REF!</v>
      </c>
      <c r="H39" s="65">
        <f t="shared" si="3"/>
        <v>0</v>
      </c>
      <c r="J39" s="96"/>
      <c r="K39" s="96"/>
    </row>
    <row r="40" spans="2:12" x14ac:dyDescent="0.25">
      <c r="B40" s="63" t="s">
        <v>102</v>
      </c>
      <c r="C40" s="72"/>
      <c r="D40" s="73" t="e">
        <f>E40*$G$7</f>
        <v>#REF!</v>
      </c>
      <c r="E40" s="112"/>
      <c r="F40" s="73" t="e">
        <f>G40-D40</f>
        <v>#REF!</v>
      </c>
      <c r="G40" s="73" t="e">
        <f t="shared" si="3"/>
        <v>#REF!</v>
      </c>
      <c r="H40" s="65">
        <f t="shared" si="3"/>
        <v>0</v>
      </c>
      <c r="J40" s="96"/>
      <c r="K40" s="96"/>
    </row>
    <row r="41" spans="2:12" x14ac:dyDescent="0.25">
      <c r="B41" s="63" t="s">
        <v>103</v>
      </c>
      <c r="C41" s="72"/>
      <c r="D41" s="73" t="e">
        <f>E41*$G$7</f>
        <v>#REF!</v>
      </c>
      <c r="E41" s="112"/>
      <c r="F41" s="73" t="e">
        <f>G41-D41</f>
        <v>#REF!</v>
      </c>
      <c r="G41" s="73" t="e">
        <f t="shared" si="3"/>
        <v>#REF!</v>
      </c>
      <c r="H41" s="65">
        <f t="shared" si="3"/>
        <v>0</v>
      </c>
      <c r="J41" s="96"/>
      <c r="K41" s="96"/>
    </row>
    <row r="42" spans="2:12" x14ac:dyDescent="0.25">
      <c r="B42" s="63"/>
      <c r="C42" s="64" t="s">
        <v>98</v>
      </c>
      <c r="D42" s="34" t="e">
        <f>SUM(D37:D41)</f>
        <v>#REF!</v>
      </c>
      <c r="E42" s="34">
        <f>SUM(E37:E41)</f>
        <v>0</v>
      </c>
      <c r="F42" s="34" t="e">
        <f>SUM(F37:F41)</f>
        <v>#REF!</v>
      </c>
      <c r="G42" s="34" t="e">
        <f>SUM(G37:G41)</f>
        <v>#REF!</v>
      </c>
      <c r="H42" s="34">
        <f>SUM(H37:H41)</f>
        <v>0</v>
      </c>
      <c r="J42" s="96"/>
      <c r="K42" s="96"/>
    </row>
    <row r="43" spans="2:12" x14ac:dyDescent="0.25">
      <c r="B43" s="99"/>
      <c r="C43" s="100"/>
      <c r="D43" s="101"/>
      <c r="E43" s="113"/>
      <c r="F43" s="101"/>
      <c r="G43" s="101"/>
      <c r="H43" s="101"/>
      <c r="J43" s="96"/>
      <c r="K43" s="96"/>
    </row>
    <row r="44" spans="2:12" hidden="1" x14ac:dyDescent="0.25">
      <c r="B44" s="99"/>
      <c r="C44" s="100"/>
      <c r="D44" s="101"/>
      <c r="E44" s="113"/>
      <c r="F44" s="101"/>
      <c r="G44" s="101"/>
      <c r="H44" s="101"/>
      <c r="J44" s="96"/>
      <c r="K44" s="96"/>
    </row>
    <row r="45" spans="2:12" hidden="1" x14ac:dyDescent="0.25">
      <c r="B45" s="53"/>
      <c r="C45" s="74"/>
      <c r="D45" s="75"/>
      <c r="E45" s="114"/>
      <c r="F45" s="75"/>
      <c r="G45" s="75"/>
      <c r="H45" s="75"/>
      <c r="I45" s="33"/>
      <c r="J45" s="96"/>
      <c r="K45" s="96"/>
    </row>
    <row r="46" spans="2:12" ht="15.5" x14ac:dyDescent="0.35">
      <c r="B46" s="70" t="s">
        <v>76</v>
      </c>
      <c r="C46" s="71" t="s">
        <v>110</v>
      </c>
      <c r="D46" s="57" t="s">
        <v>7</v>
      </c>
      <c r="E46" s="50" t="s">
        <v>8</v>
      </c>
      <c r="F46" s="57" t="s">
        <v>7</v>
      </c>
      <c r="G46" s="57" t="s">
        <v>7</v>
      </c>
      <c r="H46" s="57" t="s">
        <v>8</v>
      </c>
      <c r="J46" s="97" t="s">
        <v>166</v>
      </c>
      <c r="K46" s="97" t="s">
        <v>167</v>
      </c>
    </row>
    <row r="47" spans="2:12" ht="13" x14ac:dyDescent="0.3">
      <c r="B47" s="63"/>
      <c r="C47" s="76"/>
      <c r="D47" s="73"/>
      <c r="E47" s="112"/>
      <c r="F47" s="73"/>
      <c r="G47" s="73"/>
      <c r="H47" s="65"/>
      <c r="J47" s="96"/>
      <c r="K47" s="96"/>
    </row>
    <row r="48" spans="2:12" ht="14" x14ac:dyDescent="0.3">
      <c r="B48" s="63" t="s">
        <v>96</v>
      </c>
      <c r="C48" s="45"/>
      <c r="D48" s="77" t="e">
        <f>E48*G7</f>
        <v>#REF!</v>
      </c>
      <c r="E48" s="115"/>
      <c r="F48" s="77" t="e">
        <f>G48-D48</f>
        <v>#REF!</v>
      </c>
      <c r="G48" s="77" t="e">
        <f t="shared" ref="G48:H52" si="4">D48*1.24</f>
        <v>#REF!</v>
      </c>
      <c r="H48" s="78">
        <f t="shared" si="4"/>
        <v>0</v>
      </c>
      <c r="J48" s="98">
        <v>6</v>
      </c>
      <c r="K48" s="98">
        <v>175</v>
      </c>
      <c r="L48" s="51"/>
    </row>
    <row r="49" spans="2:12" ht="14" x14ac:dyDescent="0.3">
      <c r="B49" s="63" t="s">
        <v>97</v>
      </c>
      <c r="C49" s="45"/>
      <c r="D49" s="77" t="e">
        <f>E49*G7</f>
        <v>#REF!</v>
      </c>
      <c r="E49" s="115"/>
      <c r="F49" s="77" t="e">
        <f>G49-D49</f>
        <v>#REF!</v>
      </c>
      <c r="G49" s="77" t="e">
        <f t="shared" si="4"/>
        <v>#REF!</v>
      </c>
      <c r="H49" s="77">
        <f t="shared" si="4"/>
        <v>0</v>
      </c>
      <c r="J49" s="98">
        <v>12</v>
      </c>
      <c r="K49" s="98">
        <v>45</v>
      </c>
      <c r="L49" s="51"/>
    </row>
    <row r="50" spans="2:12" ht="14" x14ac:dyDescent="0.3">
      <c r="B50" s="63" t="s">
        <v>101</v>
      </c>
      <c r="C50" s="45"/>
      <c r="D50" s="79" t="e">
        <f>E50*G7</f>
        <v>#REF!</v>
      </c>
      <c r="E50" s="115"/>
      <c r="F50" s="79" t="e">
        <f>G50-D50</f>
        <v>#REF!</v>
      </c>
      <c r="G50" s="80" t="e">
        <f t="shared" si="4"/>
        <v>#REF!</v>
      </c>
      <c r="H50" s="80">
        <f t="shared" si="4"/>
        <v>0</v>
      </c>
      <c r="J50" s="98">
        <v>12</v>
      </c>
      <c r="K50" s="98">
        <v>15</v>
      </c>
      <c r="L50" s="51"/>
    </row>
    <row r="51" spans="2:12" ht="14" x14ac:dyDescent="0.3">
      <c r="B51" s="63" t="s">
        <v>102</v>
      </c>
      <c r="C51" s="45"/>
      <c r="D51" s="79" t="e">
        <f>E51*G7</f>
        <v>#REF!</v>
      </c>
      <c r="E51" s="115"/>
      <c r="F51" s="79" t="e">
        <f>G51-D51</f>
        <v>#REF!</v>
      </c>
      <c r="G51" s="80" t="e">
        <f t="shared" si="4"/>
        <v>#REF!</v>
      </c>
      <c r="H51" s="80">
        <f t="shared" si="4"/>
        <v>0</v>
      </c>
      <c r="J51" s="98">
        <v>12</v>
      </c>
      <c r="K51" s="98">
        <v>5</v>
      </c>
      <c r="L51" s="51"/>
    </row>
    <row r="52" spans="2:12" ht="14.5" thickBot="1" x14ac:dyDescent="0.35">
      <c r="B52" s="63" t="s">
        <v>103</v>
      </c>
      <c r="C52" s="45"/>
      <c r="D52" s="79" t="e">
        <f>E52*G7</f>
        <v>#REF!</v>
      </c>
      <c r="E52" s="115"/>
      <c r="F52" s="79" t="e">
        <f>G52-D52</f>
        <v>#REF!</v>
      </c>
      <c r="G52" s="80" t="e">
        <f t="shared" si="4"/>
        <v>#REF!</v>
      </c>
      <c r="H52" s="80">
        <f t="shared" si="4"/>
        <v>0</v>
      </c>
      <c r="J52" s="98">
        <v>18</v>
      </c>
      <c r="K52" s="98">
        <v>5</v>
      </c>
      <c r="L52" s="51"/>
    </row>
    <row r="53" spans="2:12" ht="12" thickBot="1" x14ac:dyDescent="0.3">
      <c r="B53" s="91"/>
      <c r="C53" s="92" t="s">
        <v>98</v>
      </c>
      <c r="D53" s="93" t="e">
        <f>SUM(D48:D52)</f>
        <v>#REF!</v>
      </c>
      <c r="E53" s="116">
        <f>SUM(E48:E52)</f>
        <v>0</v>
      </c>
      <c r="F53" s="93" t="e">
        <f>SUM(F48:F52)</f>
        <v>#REF!</v>
      </c>
      <c r="G53" s="93" t="e">
        <f>SUM(G48:G52)</f>
        <v>#REF!</v>
      </c>
      <c r="H53" s="93">
        <f>SUM(H48:H52)</f>
        <v>0</v>
      </c>
      <c r="J53" s="96"/>
      <c r="K53" s="96"/>
    </row>
    <row r="54" spans="2:12" x14ac:dyDescent="0.25">
      <c r="B54" s="53"/>
      <c r="C54" s="53"/>
      <c r="D54" s="53"/>
      <c r="F54" s="53"/>
      <c r="G54" s="53"/>
      <c r="H54" s="53"/>
      <c r="J54" s="96"/>
      <c r="K54" s="96"/>
    </row>
    <row r="55" spans="2:12" x14ac:dyDescent="0.25">
      <c r="B55" s="53"/>
      <c r="C55" s="53"/>
      <c r="D55" s="53"/>
      <c r="F55" s="53"/>
      <c r="G55" s="53"/>
      <c r="H55" s="53"/>
      <c r="J55" s="96"/>
      <c r="K55" s="96"/>
    </row>
    <row r="56" spans="2:12" x14ac:dyDescent="0.25">
      <c r="B56" s="53"/>
      <c r="C56" s="53"/>
      <c r="D56" s="53"/>
      <c r="F56" s="53"/>
      <c r="G56" s="53"/>
      <c r="H56" s="53"/>
      <c r="J56" s="96"/>
      <c r="K56" s="96"/>
    </row>
    <row r="57" spans="2:12" x14ac:dyDescent="0.25">
      <c r="B57" s="53"/>
      <c r="C57" s="53"/>
      <c r="D57" s="53"/>
      <c r="F57" s="53"/>
      <c r="G57" s="53"/>
      <c r="H57" s="53"/>
    </row>
    <row r="58" spans="2:12" x14ac:dyDescent="0.25">
      <c r="B58" s="53"/>
      <c r="C58" s="53"/>
      <c r="D58" s="53"/>
      <c r="F58" s="53"/>
      <c r="G58" s="53"/>
      <c r="H58" s="53"/>
    </row>
    <row r="59" spans="2:12" x14ac:dyDescent="0.25">
      <c r="B59" s="53"/>
      <c r="C59" s="53"/>
      <c r="D59" s="53"/>
      <c r="F59" s="53"/>
      <c r="G59" s="53"/>
      <c r="H59" s="53"/>
    </row>
    <row r="60" spans="2:12" x14ac:dyDescent="0.25">
      <c r="B60" s="53"/>
      <c r="C60" s="53"/>
      <c r="D60" s="53"/>
      <c r="F60" s="53"/>
      <c r="G60" s="53"/>
      <c r="H60" s="53"/>
    </row>
    <row r="61" spans="2:12" x14ac:dyDescent="0.25">
      <c r="B61" s="53"/>
      <c r="C61" s="53"/>
      <c r="D61" s="53"/>
      <c r="F61" s="53"/>
      <c r="G61" s="53"/>
      <c r="H61" s="53"/>
    </row>
    <row r="62" spans="2:12" x14ac:dyDescent="0.25">
      <c r="B62" s="53"/>
      <c r="C62" s="53"/>
      <c r="D62" s="53"/>
      <c r="F62" s="53"/>
      <c r="G62" s="53"/>
      <c r="H62" s="53"/>
    </row>
    <row r="63" spans="2:12" x14ac:dyDescent="0.25">
      <c r="B63" s="53"/>
      <c r="C63" s="53"/>
      <c r="D63" s="53"/>
      <c r="F63" s="53"/>
      <c r="G63" s="53"/>
      <c r="H63" s="53"/>
    </row>
    <row r="64" spans="2:12" x14ac:dyDescent="0.25">
      <c r="B64" s="53"/>
      <c r="C64" s="53"/>
      <c r="D64" s="53"/>
      <c r="F64" s="53"/>
      <c r="G64" s="53"/>
      <c r="H64" s="53"/>
    </row>
    <row r="65" spans="2:8" x14ac:dyDescent="0.25">
      <c r="B65" s="53"/>
      <c r="C65" s="53"/>
      <c r="D65" s="53"/>
      <c r="F65" s="53"/>
      <c r="G65" s="53"/>
      <c r="H65" s="53"/>
    </row>
    <row r="66" spans="2:8" x14ac:dyDescent="0.25">
      <c r="B66" s="53"/>
      <c r="C66" s="53"/>
      <c r="D66" s="53"/>
      <c r="F66" s="53"/>
      <c r="G66" s="53"/>
      <c r="H66" s="53"/>
    </row>
  </sheetData>
  <mergeCells count="6">
    <mergeCell ref="D35:E35"/>
    <mergeCell ref="G35:H35"/>
    <mergeCell ref="B9:B10"/>
    <mergeCell ref="C9:C10"/>
    <mergeCell ref="D9:E9"/>
    <mergeCell ref="G9:H9"/>
  </mergeCells>
  <phoneticPr fontId="1" type="noConversion"/>
  <pageMargins left="0.32" right="0.35" top="0.984251969" bottom="0.62" header="0.5" footer="0.5"/>
  <pageSetup paperSize="9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4"/>
  <dimension ref="B1:L66"/>
  <sheetViews>
    <sheetView zoomScale="115" workbookViewId="0">
      <selection activeCell="I22" sqref="I22"/>
    </sheetView>
  </sheetViews>
  <sheetFormatPr defaultColWidth="9.26953125" defaultRowHeight="11.5" x14ac:dyDescent="0.25"/>
  <cols>
    <col min="1" max="1" width="2.453125" style="19" customWidth="1"/>
    <col min="2" max="2" width="9.26953125" style="19"/>
    <col min="3" max="3" width="36.26953125" style="19" customWidth="1"/>
    <col min="4" max="4" width="11.453125" style="19" customWidth="1"/>
    <col min="5" max="5" width="9.54296875" style="49" customWidth="1"/>
    <col min="6" max="6" width="10" style="19" customWidth="1"/>
    <col min="7" max="7" width="10.54296875" style="19" customWidth="1"/>
    <col min="8" max="8" width="9.54296875" style="19" customWidth="1"/>
    <col min="9" max="16384" width="9.26953125" style="19"/>
  </cols>
  <sheetData>
    <row r="1" spans="2:10" ht="13" x14ac:dyDescent="0.3">
      <c r="B1" s="1"/>
      <c r="C1" s="1"/>
    </row>
    <row r="3" spans="2:10" ht="14" x14ac:dyDescent="0.3">
      <c r="D3" s="44" t="s">
        <v>179</v>
      </c>
      <c r="F3" s="21"/>
    </row>
    <row r="4" spans="2:10" x14ac:dyDescent="0.25">
      <c r="B4" s="53"/>
      <c r="C4" s="53"/>
      <c r="D4" s="54"/>
      <c r="F4" s="53"/>
      <c r="G4" s="59" t="s">
        <v>172</v>
      </c>
      <c r="H4" s="53"/>
    </row>
    <row r="5" spans="2:10" x14ac:dyDescent="0.25">
      <c r="B5" s="53"/>
      <c r="C5" s="53"/>
      <c r="D5" s="22" t="s">
        <v>164</v>
      </c>
      <c r="F5" s="53"/>
      <c r="G5" s="53"/>
      <c r="H5" s="53"/>
    </row>
    <row r="6" spans="2:10" x14ac:dyDescent="0.25">
      <c r="B6" s="53"/>
      <c r="C6" s="53"/>
      <c r="D6" s="53"/>
      <c r="F6" s="53"/>
      <c r="G6" s="53"/>
      <c r="H6" s="53"/>
    </row>
    <row r="7" spans="2:10" ht="13" x14ac:dyDescent="0.3">
      <c r="B7" s="31" t="s">
        <v>31</v>
      </c>
      <c r="C7" s="31"/>
      <c r="D7" s="16" t="e">
        <f>#REF!</f>
        <v>#REF!</v>
      </c>
      <c r="E7" s="32"/>
      <c r="F7" s="6" t="s">
        <v>0</v>
      </c>
      <c r="G7" s="1" t="e">
        <f>#REF!</f>
        <v>#REF!</v>
      </c>
      <c r="H7" s="26" t="s">
        <v>1</v>
      </c>
    </row>
    <row r="8" spans="2:10" x14ac:dyDescent="0.25">
      <c r="B8" s="53"/>
      <c r="C8" s="23"/>
      <c r="D8" s="53"/>
      <c r="F8" s="56"/>
      <c r="G8" s="58"/>
      <c r="H8" s="59"/>
    </row>
    <row r="9" spans="2:10" ht="12.75" customHeight="1" x14ac:dyDescent="0.25">
      <c r="B9" s="243" t="s">
        <v>2</v>
      </c>
      <c r="C9" s="243" t="s">
        <v>3</v>
      </c>
      <c r="D9" s="242" t="s">
        <v>4</v>
      </c>
      <c r="E9" s="242"/>
      <c r="F9" s="57" t="s">
        <v>5</v>
      </c>
      <c r="G9" s="242" t="s">
        <v>6</v>
      </c>
      <c r="H9" s="242"/>
    </row>
    <row r="10" spans="2:10" x14ac:dyDescent="0.25">
      <c r="B10" s="244"/>
      <c r="C10" s="244"/>
      <c r="D10" s="57" t="s">
        <v>7</v>
      </c>
      <c r="E10" s="50" t="s">
        <v>8</v>
      </c>
      <c r="F10" s="57" t="s">
        <v>7</v>
      </c>
      <c r="G10" s="57" t="s">
        <v>7</v>
      </c>
      <c r="H10" s="57" t="s">
        <v>8</v>
      </c>
    </row>
    <row r="11" spans="2:10" x14ac:dyDescent="0.25">
      <c r="B11" s="57">
        <v>1</v>
      </c>
      <c r="C11" s="57">
        <v>2</v>
      </c>
      <c r="D11" s="57">
        <v>3</v>
      </c>
      <c r="E11" s="50">
        <v>4</v>
      </c>
      <c r="F11" s="57">
        <v>5</v>
      </c>
      <c r="G11" s="57">
        <v>6</v>
      </c>
      <c r="H11" s="57">
        <v>7</v>
      </c>
    </row>
    <row r="12" spans="2:10" x14ac:dyDescent="0.25">
      <c r="B12" s="60" t="s">
        <v>9</v>
      </c>
      <c r="C12" s="61" t="s">
        <v>10</v>
      </c>
      <c r="D12" s="62"/>
      <c r="E12" s="94"/>
      <c r="F12" s="62"/>
      <c r="G12" s="62"/>
      <c r="H12" s="62"/>
    </row>
    <row r="13" spans="2:10" x14ac:dyDescent="0.25">
      <c r="B13" s="63" t="s">
        <v>71</v>
      </c>
      <c r="C13" s="64" t="s">
        <v>11</v>
      </c>
      <c r="D13" s="65" t="e">
        <f t="shared" ref="D13:D18" si="0">E13*$G$7</f>
        <v>#REF!</v>
      </c>
      <c r="E13" s="46"/>
      <c r="F13" s="65" t="e">
        <f t="shared" ref="F13:F18" si="1">G13-D13</f>
        <v>#REF!</v>
      </c>
      <c r="G13" s="65" t="e">
        <f t="shared" ref="G13:H18" si="2">D13*1.24</f>
        <v>#REF!</v>
      </c>
      <c r="H13" s="65">
        <f t="shared" si="2"/>
        <v>0</v>
      </c>
      <c r="J13" s="51"/>
    </row>
    <row r="14" spans="2:10" ht="34.5" x14ac:dyDescent="0.25">
      <c r="B14" s="63" t="s">
        <v>72</v>
      </c>
      <c r="C14" s="64" t="s">
        <v>12</v>
      </c>
      <c r="D14" s="65" t="e">
        <f t="shared" si="0"/>
        <v>#REF!</v>
      </c>
      <c r="E14" s="46"/>
      <c r="F14" s="65" t="e">
        <f t="shared" si="1"/>
        <v>#REF!</v>
      </c>
      <c r="G14" s="65" t="e">
        <f t="shared" si="2"/>
        <v>#REF!</v>
      </c>
      <c r="H14" s="65">
        <f t="shared" si="2"/>
        <v>0</v>
      </c>
      <c r="J14" s="51"/>
    </row>
    <row r="15" spans="2:10" x14ac:dyDescent="0.25">
      <c r="B15" s="63" t="s">
        <v>73</v>
      </c>
      <c r="C15" s="64" t="s">
        <v>13</v>
      </c>
      <c r="D15" s="65" t="e">
        <f t="shared" si="0"/>
        <v>#REF!</v>
      </c>
      <c r="E15" s="111"/>
      <c r="F15" s="65" t="e">
        <f t="shared" si="1"/>
        <v>#REF!</v>
      </c>
      <c r="G15" s="65" t="e">
        <f t="shared" si="2"/>
        <v>#REF!</v>
      </c>
      <c r="H15" s="65">
        <f t="shared" si="2"/>
        <v>0</v>
      </c>
      <c r="J15" s="51"/>
    </row>
    <row r="16" spans="2:10" x14ac:dyDescent="0.25">
      <c r="B16" s="63" t="s">
        <v>90</v>
      </c>
      <c r="C16" s="64" t="s">
        <v>14</v>
      </c>
      <c r="D16" s="65" t="e">
        <f t="shared" si="0"/>
        <v>#REF!</v>
      </c>
      <c r="E16" s="46"/>
      <c r="F16" s="65" t="e">
        <f t="shared" si="1"/>
        <v>#REF!</v>
      </c>
      <c r="G16" s="65" t="e">
        <f t="shared" si="2"/>
        <v>#REF!</v>
      </c>
      <c r="H16" s="65">
        <f t="shared" si="2"/>
        <v>0</v>
      </c>
      <c r="J16" s="51"/>
    </row>
    <row r="17" spans="2:10" x14ac:dyDescent="0.25">
      <c r="B17" s="63" t="s">
        <v>91</v>
      </c>
      <c r="C17" s="64" t="s">
        <v>15</v>
      </c>
      <c r="D17" s="65" t="e">
        <f t="shared" si="0"/>
        <v>#REF!</v>
      </c>
      <c r="E17" s="46"/>
      <c r="F17" s="66" t="e">
        <f t="shared" si="1"/>
        <v>#REF!</v>
      </c>
      <c r="G17" s="66" t="e">
        <f t="shared" si="2"/>
        <v>#REF!</v>
      </c>
      <c r="H17" s="66">
        <f t="shared" si="2"/>
        <v>0</v>
      </c>
      <c r="J17" s="51"/>
    </row>
    <row r="18" spans="2:10" ht="23" x14ac:dyDescent="0.25">
      <c r="B18" s="63" t="s">
        <v>92</v>
      </c>
      <c r="C18" s="64" t="s">
        <v>16</v>
      </c>
      <c r="D18" s="65" t="e">
        <f t="shared" si="0"/>
        <v>#REF!</v>
      </c>
      <c r="E18" s="46"/>
      <c r="F18" s="65" t="e">
        <f t="shared" si="1"/>
        <v>#REF!</v>
      </c>
      <c r="G18" s="65" t="e">
        <f t="shared" si="2"/>
        <v>#REF!</v>
      </c>
      <c r="H18" s="65">
        <f t="shared" si="2"/>
        <v>0</v>
      </c>
      <c r="J18" s="51"/>
    </row>
    <row r="19" spans="2:10" x14ac:dyDescent="0.25">
      <c r="B19" s="63" t="s">
        <v>93</v>
      </c>
      <c r="C19" s="64" t="s">
        <v>17</v>
      </c>
      <c r="D19" s="66">
        <v>0</v>
      </c>
      <c r="E19" s="46">
        <v>0</v>
      </c>
      <c r="F19" s="66">
        <v>0</v>
      </c>
      <c r="G19" s="66">
        <v>0</v>
      </c>
      <c r="H19" s="66">
        <v>0</v>
      </c>
    </row>
    <row r="20" spans="2:10" x14ac:dyDescent="0.25">
      <c r="B20" s="63" t="s">
        <v>94</v>
      </c>
      <c r="C20" s="64" t="s">
        <v>99</v>
      </c>
      <c r="D20" s="66">
        <v>0</v>
      </c>
      <c r="E20" s="46">
        <v>0</v>
      </c>
      <c r="F20" s="66">
        <v>0</v>
      </c>
      <c r="G20" s="66">
        <v>0</v>
      </c>
      <c r="H20" s="66">
        <v>0</v>
      </c>
    </row>
    <row r="21" spans="2:10" x14ac:dyDescent="0.25">
      <c r="B21" s="63"/>
      <c r="C21" s="68" t="s">
        <v>19</v>
      </c>
      <c r="D21" s="34" t="e">
        <f>SUM(D13:D20)</f>
        <v>#REF!</v>
      </c>
      <c r="E21" s="47">
        <f>SUM(E13:E20)</f>
        <v>0</v>
      </c>
      <c r="F21" s="34" t="e">
        <f>SUM(F13:F20)</f>
        <v>#REF!</v>
      </c>
      <c r="G21" s="34" t="e">
        <f>SUM(G13:G20)</f>
        <v>#REF!</v>
      </c>
      <c r="H21" s="34">
        <f>SUM(H13:H20)</f>
        <v>0</v>
      </c>
    </row>
    <row r="22" spans="2:10" x14ac:dyDescent="0.25">
      <c r="B22" s="60" t="s">
        <v>20</v>
      </c>
      <c r="C22" s="61" t="s">
        <v>21</v>
      </c>
      <c r="D22" s="66"/>
      <c r="E22" s="46"/>
      <c r="F22" s="66"/>
      <c r="G22" s="66"/>
      <c r="H22" s="66"/>
    </row>
    <row r="23" spans="2:10" x14ac:dyDescent="0.25">
      <c r="B23" s="63" t="s">
        <v>95</v>
      </c>
      <c r="C23" s="64" t="s">
        <v>22</v>
      </c>
      <c r="D23" s="66" t="e">
        <f>E23*G7</f>
        <v>#REF!</v>
      </c>
      <c r="E23" s="46"/>
      <c r="F23" s="66" t="e">
        <f>G23-D23</f>
        <v>#REF!</v>
      </c>
      <c r="G23" s="66" t="e">
        <f>D23*1.24</f>
        <v>#REF!</v>
      </c>
      <c r="H23" s="66">
        <f>E23*1.24</f>
        <v>0</v>
      </c>
    </row>
    <row r="24" spans="2:10" x14ac:dyDescent="0.25">
      <c r="B24" s="63"/>
      <c r="C24" s="68" t="s">
        <v>23</v>
      </c>
      <c r="D24" s="34" t="e">
        <f>SUM(D23)</f>
        <v>#REF!</v>
      </c>
      <c r="E24" s="47">
        <f>SUM(E23)</f>
        <v>0</v>
      </c>
      <c r="F24" s="34" t="e">
        <f>SUM(F23)</f>
        <v>#REF!</v>
      </c>
      <c r="G24" s="34" t="e">
        <f>SUM(G23)</f>
        <v>#REF!</v>
      </c>
      <c r="H24" s="34">
        <f>SUM(H23)</f>
        <v>0</v>
      </c>
    </row>
    <row r="25" spans="2:10" x14ac:dyDescent="0.25">
      <c r="B25" s="60" t="s">
        <v>24</v>
      </c>
      <c r="C25" s="61" t="s">
        <v>25</v>
      </c>
      <c r="D25" s="66"/>
      <c r="E25" s="46"/>
      <c r="F25" s="66"/>
      <c r="G25" s="66"/>
      <c r="H25" s="66"/>
    </row>
    <row r="26" spans="2:10" s="53" customFormat="1" x14ac:dyDescent="0.25">
      <c r="B26" s="63" t="s">
        <v>74</v>
      </c>
      <c r="C26" s="64" t="s">
        <v>26</v>
      </c>
      <c r="D26" s="66" t="e">
        <f>D42</f>
        <v>#REF!</v>
      </c>
      <c r="E26" s="66">
        <f>E42</f>
        <v>0</v>
      </c>
      <c r="F26" s="66" t="e">
        <f>F42</f>
        <v>#REF!</v>
      </c>
      <c r="G26" s="66" t="e">
        <f>G42</f>
        <v>#REF!</v>
      </c>
      <c r="H26" s="66">
        <f>H42</f>
        <v>0</v>
      </c>
    </row>
    <row r="27" spans="2:10" s="53" customFormat="1" x14ac:dyDescent="0.25">
      <c r="B27" s="63" t="s">
        <v>75</v>
      </c>
      <c r="C27" s="64" t="s">
        <v>27</v>
      </c>
      <c r="D27" s="66">
        <v>0</v>
      </c>
      <c r="E27" s="66">
        <v>0</v>
      </c>
      <c r="F27" s="66">
        <v>0</v>
      </c>
      <c r="G27" s="66">
        <v>0</v>
      </c>
      <c r="H27" s="66">
        <v>0</v>
      </c>
    </row>
    <row r="28" spans="2:10" s="53" customFormat="1" x14ac:dyDescent="0.25">
      <c r="B28" s="63" t="s">
        <v>76</v>
      </c>
      <c r="C28" s="64" t="s">
        <v>28</v>
      </c>
      <c r="D28" s="66" t="e">
        <f>D53</f>
        <v>#REF!</v>
      </c>
      <c r="E28" s="66">
        <f>E53</f>
        <v>0</v>
      </c>
      <c r="F28" s="66" t="e">
        <f>F53</f>
        <v>#REF!</v>
      </c>
      <c r="G28" s="66" t="e">
        <f>G53</f>
        <v>#REF!</v>
      </c>
      <c r="H28" s="66">
        <f>H53</f>
        <v>0</v>
      </c>
    </row>
    <row r="29" spans="2:10" x14ac:dyDescent="0.25">
      <c r="B29" s="69"/>
      <c r="C29" s="68" t="s">
        <v>29</v>
      </c>
      <c r="D29" s="34" t="e">
        <f>SUM(D26:D28)</f>
        <v>#REF!</v>
      </c>
      <c r="E29" s="47">
        <f>SUM(E26:E28)</f>
        <v>0</v>
      </c>
      <c r="F29" s="34" t="e">
        <f>SUM(F26:F28)</f>
        <v>#REF!</v>
      </c>
      <c r="G29" s="34" t="e">
        <f>SUM(G26:G28)</f>
        <v>#REF!</v>
      </c>
      <c r="H29" s="34">
        <f>SUM(H26:H28)</f>
        <v>0</v>
      </c>
    </row>
    <row r="30" spans="2:10" ht="13" x14ac:dyDescent="0.25">
      <c r="B30" s="69"/>
      <c r="C30" s="64" t="s">
        <v>30</v>
      </c>
      <c r="D30" s="24" t="e">
        <f>D21+D24+D29</f>
        <v>#REF!</v>
      </c>
      <c r="E30" s="48">
        <f>E21+E24+E29</f>
        <v>0</v>
      </c>
      <c r="F30" s="24" t="e">
        <f>F21+F24+F29</f>
        <v>#REF!</v>
      </c>
      <c r="G30" s="24" t="e">
        <f>G21+G24+G29</f>
        <v>#REF!</v>
      </c>
      <c r="H30" s="24">
        <f>H21+H24+H29</f>
        <v>0</v>
      </c>
    </row>
    <row r="31" spans="2:10" x14ac:dyDescent="0.25">
      <c r="B31" s="53"/>
      <c r="C31" s="53"/>
      <c r="D31" s="53"/>
      <c r="F31" s="53"/>
      <c r="G31" s="53"/>
      <c r="H31" s="53"/>
    </row>
    <row r="32" spans="2:10" x14ac:dyDescent="0.25">
      <c r="B32" s="53"/>
      <c r="C32" s="53"/>
      <c r="D32" s="53"/>
      <c r="F32" s="53"/>
      <c r="G32" s="53"/>
      <c r="H32" s="53"/>
    </row>
    <row r="33" spans="2:12" x14ac:dyDescent="0.25">
      <c r="B33" s="53"/>
      <c r="C33" s="59"/>
      <c r="D33" s="53"/>
      <c r="F33" s="53"/>
      <c r="G33" s="53"/>
      <c r="H33" s="53"/>
    </row>
    <row r="34" spans="2:12" x14ac:dyDescent="0.25">
      <c r="B34" s="53"/>
      <c r="C34" s="59" t="s">
        <v>89</v>
      </c>
      <c r="D34" s="53"/>
      <c r="F34" s="53"/>
      <c r="G34" s="53"/>
      <c r="H34" s="53"/>
    </row>
    <row r="35" spans="2:12" x14ac:dyDescent="0.25">
      <c r="B35" s="53"/>
      <c r="C35" s="53"/>
      <c r="D35" s="242" t="s">
        <v>4</v>
      </c>
      <c r="E35" s="242"/>
      <c r="F35" s="57" t="s">
        <v>5</v>
      </c>
      <c r="G35" s="242" t="s">
        <v>6</v>
      </c>
      <c r="H35" s="242"/>
    </row>
    <row r="36" spans="2:12" ht="12" customHeight="1" x14ac:dyDescent="0.25">
      <c r="B36" s="70" t="s">
        <v>74</v>
      </c>
      <c r="C36" s="71" t="s">
        <v>26</v>
      </c>
      <c r="D36" s="57" t="s">
        <v>7</v>
      </c>
      <c r="E36" s="50" t="s">
        <v>8</v>
      </c>
      <c r="F36" s="57" t="s">
        <v>7</v>
      </c>
      <c r="G36" s="57" t="s">
        <v>7</v>
      </c>
      <c r="H36" s="57" t="s">
        <v>8</v>
      </c>
    </row>
    <row r="37" spans="2:12" x14ac:dyDescent="0.25">
      <c r="B37" s="63" t="s">
        <v>96</v>
      </c>
      <c r="C37" s="72"/>
      <c r="D37" s="73" t="e">
        <f>E37*$G$7</f>
        <v>#REF!</v>
      </c>
      <c r="E37" s="112"/>
      <c r="F37" s="73" t="e">
        <f>G37-D37</f>
        <v>#REF!</v>
      </c>
      <c r="G37" s="73" t="e">
        <f t="shared" ref="G37:H41" si="3">D37*1.24</f>
        <v>#REF!</v>
      </c>
      <c r="H37" s="65">
        <f t="shared" si="3"/>
        <v>0</v>
      </c>
    </row>
    <row r="38" spans="2:12" x14ac:dyDescent="0.25">
      <c r="B38" s="63" t="s">
        <v>97</v>
      </c>
      <c r="C38" s="72"/>
      <c r="D38" s="73" t="e">
        <f>E38*$G$7</f>
        <v>#REF!</v>
      </c>
      <c r="E38" s="112"/>
      <c r="F38" s="73" t="e">
        <f>G38-D38</f>
        <v>#REF!</v>
      </c>
      <c r="G38" s="73" t="e">
        <f t="shared" si="3"/>
        <v>#REF!</v>
      </c>
      <c r="H38" s="65">
        <f t="shared" si="3"/>
        <v>0</v>
      </c>
    </row>
    <row r="39" spans="2:12" x14ac:dyDescent="0.25">
      <c r="B39" s="63" t="s">
        <v>101</v>
      </c>
      <c r="C39" s="72"/>
      <c r="D39" s="73" t="e">
        <f>E39*$G$7</f>
        <v>#REF!</v>
      </c>
      <c r="E39" s="112"/>
      <c r="F39" s="73" t="e">
        <f>G39-D39</f>
        <v>#REF!</v>
      </c>
      <c r="G39" s="73" t="e">
        <f t="shared" si="3"/>
        <v>#REF!</v>
      </c>
      <c r="H39" s="65">
        <f t="shared" si="3"/>
        <v>0</v>
      </c>
      <c r="J39" s="96"/>
      <c r="K39" s="96"/>
    </row>
    <row r="40" spans="2:12" x14ac:dyDescent="0.25">
      <c r="B40" s="63" t="s">
        <v>102</v>
      </c>
      <c r="C40" s="72"/>
      <c r="D40" s="73" t="e">
        <f>E40*$G$7</f>
        <v>#REF!</v>
      </c>
      <c r="E40" s="112"/>
      <c r="F40" s="73" t="e">
        <f>G40-D40</f>
        <v>#REF!</v>
      </c>
      <c r="G40" s="73" t="e">
        <f t="shared" si="3"/>
        <v>#REF!</v>
      </c>
      <c r="H40" s="65">
        <f t="shared" si="3"/>
        <v>0</v>
      </c>
      <c r="J40" s="96"/>
      <c r="K40" s="96"/>
    </row>
    <row r="41" spans="2:12" x14ac:dyDescent="0.25">
      <c r="B41" s="63" t="s">
        <v>103</v>
      </c>
      <c r="C41" s="72"/>
      <c r="D41" s="73" t="e">
        <f>E41*$G$7</f>
        <v>#REF!</v>
      </c>
      <c r="E41" s="112"/>
      <c r="F41" s="73" t="e">
        <f>G41-D41</f>
        <v>#REF!</v>
      </c>
      <c r="G41" s="73" t="e">
        <f t="shared" si="3"/>
        <v>#REF!</v>
      </c>
      <c r="H41" s="65">
        <f t="shared" si="3"/>
        <v>0</v>
      </c>
      <c r="J41" s="96"/>
      <c r="K41" s="96"/>
    </row>
    <row r="42" spans="2:12" x14ac:dyDescent="0.25">
      <c r="B42" s="63"/>
      <c r="C42" s="64" t="s">
        <v>98</v>
      </c>
      <c r="D42" s="34" t="e">
        <f>SUM(D37:D41)</f>
        <v>#REF!</v>
      </c>
      <c r="E42" s="34">
        <f>SUM(E37:E41)</f>
        <v>0</v>
      </c>
      <c r="F42" s="34" t="e">
        <f>SUM(F37:F41)</f>
        <v>#REF!</v>
      </c>
      <c r="G42" s="34" t="e">
        <f>SUM(G37:G41)</f>
        <v>#REF!</v>
      </c>
      <c r="H42" s="34">
        <f>SUM(H37:H41)</f>
        <v>0</v>
      </c>
      <c r="J42" s="96"/>
      <c r="K42" s="96"/>
    </row>
    <row r="43" spans="2:12" x14ac:dyDescent="0.25">
      <c r="B43" s="99"/>
      <c r="C43" s="100"/>
      <c r="D43" s="101"/>
      <c r="E43" s="113"/>
      <c r="F43" s="101"/>
      <c r="G43" s="101"/>
      <c r="H43" s="101"/>
      <c r="J43" s="96"/>
      <c r="K43" s="96"/>
    </row>
    <row r="44" spans="2:12" hidden="1" x14ac:dyDescent="0.25">
      <c r="B44" s="99"/>
      <c r="C44" s="100"/>
      <c r="D44" s="101"/>
      <c r="E44" s="113"/>
      <c r="F44" s="101"/>
      <c r="G44" s="101"/>
      <c r="H44" s="101"/>
      <c r="J44" s="96"/>
      <c r="K44" s="96"/>
    </row>
    <row r="45" spans="2:12" hidden="1" x14ac:dyDescent="0.25">
      <c r="B45" s="53"/>
      <c r="C45" s="74"/>
      <c r="D45" s="75"/>
      <c r="E45" s="114"/>
      <c r="F45" s="75"/>
      <c r="G45" s="75"/>
      <c r="H45" s="75"/>
      <c r="I45" s="33"/>
      <c r="J45" s="96"/>
      <c r="K45" s="96"/>
    </row>
    <row r="46" spans="2:12" ht="15.5" x14ac:dyDescent="0.35">
      <c r="B46" s="70" t="s">
        <v>76</v>
      </c>
      <c r="C46" s="71" t="s">
        <v>110</v>
      </c>
      <c r="D46" s="57" t="s">
        <v>7</v>
      </c>
      <c r="E46" s="50" t="s">
        <v>8</v>
      </c>
      <c r="F46" s="57" t="s">
        <v>7</v>
      </c>
      <c r="G46" s="57" t="s">
        <v>7</v>
      </c>
      <c r="H46" s="57" t="s">
        <v>8</v>
      </c>
      <c r="J46" s="97" t="s">
        <v>166</v>
      </c>
      <c r="K46" s="97" t="s">
        <v>167</v>
      </c>
    </row>
    <row r="47" spans="2:12" ht="13" x14ac:dyDescent="0.3">
      <c r="B47" s="63"/>
      <c r="C47" s="76"/>
      <c r="D47" s="73"/>
      <c r="E47" s="112"/>
      <c r="F47" s="73"/>
      <c r="G47" s="73"/>
      <c r="H47" s="65"/>
      <c r="J47" s="96"/>
      <c r="K47" s="96"/>
    </row>
    <row r="48" spans="2:12" ht="14" x14ac:dyDescent="0.3">
      <c r="B48" s="63" t="s">
        <v>96</v>
      </c>
      <c r="C48" s="45"/>
      <c r="D48" s="77" t="e">
        <f>E48*G7</f>
        <v>#REF!</v>
      </c>
      <c r="E48" s="115"/>
      <c r="F48" s="77" t="e">
        <f>G48-D48</f>
        <v>#REF!</v>
      </c>
      <c r="G48" s="77" t="e">
        <f t="shared" ref="G48:H52" si="4">D48*1.24</f>
        <v>#REF!</v>
      </c>
      <c r="H48" s="78">
        <f t="shared" si="4"/>
        <v>0</v>
      </c>
      <c r="J48" s="98">
        <v>6</v>
      </c>
      <c r="K48" s="98">
        <v>175</v>
      </c>
      <c r="L48" s="51"/>
    </row>
    <row r="49" spans="2:12" ht="14" x14ac:dyDescent="0.3">
      <c r="B49" s="63" t="s">
        <v>97</v>
      </c>
      <c r="C49" s="45"/>
      <c r="D49" s="77" t="e">
        <f>E49*G7</f>
        <v>#REF!</v>
      </c>
      <c r="E49" s="115"/>
      <c r="F49" s="77" t="e">
        <f>G49-D49</f>
        <v>#REF!</v>
      </c>
      <c r="G49" s="77" t="e">
        <f t="shared" si="4"/>
        <v>#REF!</v>
      </c>
      <c r="H49" s="77">
        <f t="shared" si="4"/>
        <v>0</v>
      </c>
      <c r="J49" s="98">
        <v>12</v>
      </c>
      <c r="K49" s="98">
        <v>45</v>
      </c>
      <c r="L49" s="51"/>
    </row>
    <row r="50" spans="2:12" ht="14" x14ac:dyDescent="0.3">
      <c r="B50" s="63" t="s">
        <v>101</v>
      </c>
      <c r="C50" s="45"/>
      <c r="D50" s="79" t="e">
        <f>E50*G7</f>
        <v>#REF!</v>
      </c>
      <c r="E50" s="115"/>
      <c r="F50" s="79" t="e">
        <f>G50-D50</f>
        <v>#REF!</v>
      </c>
      <c r="G50" s="80" t="e">
        <f t="shared" si="4"/>
        <v>#REF!</v>
      </c>
      <c r="H50" s="80">
        <f t="shared" si="4"/>
        <v>0</v>
      </c>
      <c r="J50" s="98">
        <v>12</v>
      </c>
      <c r="K50" s="98">
        <v>15</v>
      </c>
      <c r="L50" s="51"/>
    </row>
    <row r="51" spans="2:12" ht="14" x14ac:dyDescent="0.3">
      <c r="B51" s="63" t="s">
        <v>102</v>
      </c>
      <c r="C51" s="45"/>
      <c r="D51" s="79" t="e">
        <f>E51*G7</f>
        <v>#REF!</v>
      </c>
      <c r="E51" s="115"/>
      <c r="F51" s="79" t="e">
        <f>G51-D51</f>
        <v>#REF!</v>
      </c>
      <c r="G51" s="80" t="e">
        <f t="shared" si="4"/>
        <v>#REF!</v>
      </c>
      <c r="H51" s="80">
        <f t="shared" si="4"/>
        <v>0</v>
      </c>
      <c r="J51" s="98">
        <v>12</v>
      </c>
      <c r="K51" s="98">
        <v>5</v>
      </c>
      <c r="L51" s="51"/>
    </row>
    <row r="52" spans="2:12" ht="14.5" thickBot="1" x14ac:dyDescent="0.35">
      <c r="B52" s="63" t="s">
        <v>103</v>
      </c>
      <c r="C52" s="45"/>
      <c r="D52" s="79" t="e">
        <f>E52*G7</f>
        <v>#REF!</v>
      </c>
      <c r="E52" s="115"/>
      <c r="F52" s="79" t="e">
        <f>G52-D52</f>
        <v>#REF!</v>
      </c>
      <c r="G52" s="80" t="e">
        <f t="shared" si="4"/>
        <v>#REF!</v>
      </c>
      <c r="H52" s="80">
        <f t="shared" si="4"/>
        <v>0</v>
      </c>
      <c r="J52" s="98">
        <v>18</v>
      </c>
      <c r="K52" s="98">
        <v>5</v>
      </c>
      <c r="L52" s="51"/>
    </row>
    <row r="53" spans="2:12" ht="12" thickBot="1" x14ac:dyDescent="0.3">
      <c r="B53" s="91"/>
      <c r="C53" s="92" t="s">
        <v>98</v>
      </c>
      <c r="D53" s="93" t="e">
        <f>SUM(D48:D52)</f>
        <v>#REF!</v>
      </c>
      <c r="E53" s="116">
        <f>SUM(E48:E52)</f>
        <v>0</v>
      </c>
      <c r="F53" s="93" t="e">
        <f>SUM(F48:F52)</f>
        <v>#REF!</v>
      </c>
      <c r="G53" s="93" t="e">
        <f>SUM(G48:G52)</f>
        <v>#REF!</v>
      </c>
      <c r="H53" s="93">
        <f>SUM(H48:H52)</f>
        <v>0</v>
      </c>
      <c r="J53" s="96"/>
      <c r="K53" s="96"/>
    </row>
    <row r="54" spans="2:12" x14ac:dyDescent="0.25">
      <c r="B54" s="53"/>
      <c r="C54" s="53"/>
      <c r="D54" s="53"/>
      <c r="F54" s="53"/>
      <c r="G54" s="53"/>
      <c r="H54" s="53"/>
      <c r="J54" s="96"/>
      <c r="K54" s="96"/>
    </row>
    <row r="55" spans="2:12" x14ac:dyDescent="0.25">
      <c r="B55" s="53"/>
      <c r="C55" s="53"/>
      <c r="D55" s="53"/>
      <c r="F55" s="53"/>
      <c r="G55" s="53"/>
      <c r="H55" s="53"/>
      <c r="J55" s="96"/>
      <c r="K55" s="96"/>
    </row>
    <row r="56" spans="2:12" x14ac:dyDescent="0.25">
      <c r="B56" s="53"/>
      <c r="C56" s="53"/>
      <c r="D56" s="53"/>
      <c r="F56" s="53"/>
      <c r="G56" s="53"/>
      <c r="H56" s="53"/>
      <c r="J56" s="96"/>
      <c r="K56" s="96"/>
    </row>
    <row r="57" spans="2:12" x14ac:dyDescent="0.25">
      <c r="B57" s="53"/>
      <c r="C57" s="53"/>
      <c r="D57" s="53"/>
      <c r="F57" s="53"/>
      <c r="G57" s="53"/>
      <c r="H57" s="53"/>
    </row>
    <row r="58" spans="2:12" x14ac:dyDescent="0.25">
      <c r="B58" s="53"/>
      <c r="C58" s="53"/>
      <c r="D58" s="53"/>
      <c r="F58" s="53"/>
      <c r="G58" s="53"/>
      <c r="H58" s="53"/>
    </row>
    <row r="59" spans="2:12" x14ac:dyDescent="0.25">
      <c r="B59" s="53"/>
      <c r="C59" s="53"/>
      <c r="D59" s="53"/>
      <c r="F59" s="53"/>
      <c r="G59" s="53"/>
      <c r="H59" s="53"/>
    </row>
    <row r="60" spans="2:12" x14ac:dyDescent="0.25">
      <c r="B60" s="53"/>
      <c r="C60" s="53"/>
      <c r="D60" s="53"/>
      <c r="F60" s="53"/>
      <c r="G60" s="53"/>
      <c r="H60" s="53"/>
    </row>
    <row r="61" spans="2:12" x14ac:dyDescent="0.25">
      <c r="B61" s="53"/>
      <c r="C61" s="53"/>
      <c r="D61" s="53"/>
      <c r="F61" s="53"/>
      <c r="G61" s="53"/>
      <c r="H61" s="53"/>
    </row>
    <row r="62" spans="2:12" x14ac:dyDescent="0.25">
      <c r="B62" s="53"/>
      <c r="C62" s="53"/>
      <c r="D62" s="53"/>
      <c r="F62" s="53"/>
      <c r="G62" s="53"/>
      <c r="H62" s="53"/>
    </row>
    <row r="63" spans="2:12" x14ac:dyDescent="0.25">
      <c r="B63" s="53"/>
      <c r="C63" s="53"/>
      <c r="D63" s="53"/>
      <c r="F63" s="53"/>
      <c r="G63" s="53"/>
      <c r="H63" s="53"/>
    </row>
    <row r="64" spans="2:12" x14ac:dyDescent="0.25">
      <c r="B64" s="53"/>
      <c r="C64" s="53"/>
      <c r="D64" s="53"/>
      <c r="F64" s="53"/>
      <c r="G64" s="53"/>
      <c r="H64" s="53"/>
    </row>
    <row r="65" spans="2:8" x14ac:dyDescent="0.25">
      <c r="B65" s="53"/>
      <c r="C65" s="53"/>
      <c r="D65" s="53"/>
      <c r="F65" s="53"/>
      <c r="G65" s="53"/>
      <c r="H65" s="53"/>
    </row>
    <row r="66" spans="2:8" x14ac:dyDescent="0.25">
      <c r="B66" s="53"/>
      <c r="C66" s="53"/>
      <c r="D66" s="53"/>
      <c r="F66" s="53"/>
      <c r="G66" s="53"/>
      <c r="H66" s="53"/>
    </row>
  </sheetData>
  <mergeCells count="6">
    <mergeCell ref="D35:E35"/>
    <mergeCell ref="G35:H35"/>
    <mergeCell ref="B9:B10"/>
    <mergeCell ref="C9:C10"/>
    <mergeCell ref="D9:E9"/>
    <mergeCell ref="G9:H9"/>
  </mergeCells>
  <phoneticPr fontId="1" type="noConversion"/>
  <pageMargins left="0.32" right="0.35" top="0.984251969" bottom="0.62" header="0.5" footer="0.5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/>
  <dimension ref="B1:L66"/>
  <sheetViews>
    <sheetView topLeftCell="A10" zoomScale="115" workbookViewId="0">
      <selection activeCell="I13" sqref="I13:I18"/>
    </sheetView>
  </sheetViews>
  <sheetFormatPr defaultColWidth="9.26953125" defaultRowHeight="11.5" x14ac:dyDescent="0.25"/>
  <cols>
    <col min="1" max="1" width="2.453125" style="19" customWidth="1"/>
    <col min="2" max="2" width="5" style="19" customWidth="1"/>
    <col min="3" max="3" width="36.26953125" style="19" customWidth="1"/>
    <col min="4" max="4" width="9.7265625" style="19" customWidth="1"/>
    <col min="5" max="5" width="7.54296875" style="49" bestFit="1" customWidth="1"/>
    <col min="6" max="6" width="9.453125" style="19" bestFit="1" customWidth="1"/>
    <col min="7" max="7" width="10.453125" style="19" bestFit="1" customWidth="1"/>
    <col min="8" max="8" width="9.26953125" style="19" bestFit="1" customWidth="1"/>
    <col min="9" max="9" width="49.7265625" style="19" customWidth="1"/>
    <col min="10" max="10" width="23.26953125" style="19" customWidth="1"/>
    <col min="11" max="16384" width="9.26953125" style="19"/>
  </cols>
  <sheetData>
    <row r="1" spans="2:10" ht="13" x14ac:dyDescent="0.3">
      <c r="B1" s="1"/>
      <c r="C1" s="1"/>
      <c r="I1" s="177"/>
    </row>
    <row r="2" spans="2:10" x14ac:dyDescent="0.25">
      <c r="I2" s="177"/>
    </row>
    <row r="3" spans="2:10" ht="14" x14ac:dyDescent="0.3">
      <c r="D3" s="128" t="s">
        <v>185</v>
      </c>
      <c r="F3" s="129"/>
      <c r="I3" s="177"/>
    </row>
    <row r="4" spans="2:10" ht="13" x14ac:dyDescent="0.3">
      <c r="B4" s="53"/>
      <c r="C4" s="53"/>
      <c r="D4" s="156" t="s">
        <v>200</v>
      </c>
      <c r="F4" s="53"/>
      <c r="G4" s="59"/>
      <c r="H4" s="53"/>
      <c r="I4" s="177"/>
    </row>
    <row r="5" spans="2:10" x14ac:dyDescent="0.25">
      <c r="B5" s="53"/>
      <c r="C5" s="53"/>
      <c r="D5" s="130" t="s">
        <v>164</v>
      </c>
      <c r="F5" s="53"/>
      <c r="G5" s="53"/>
      <c r="H5" s="53"/>
      <c r="I5" s="177"/>
    </row>
    <row r="6" spans="2:10" x14ac:dyDescent="0.25">
      <c r="B6" s="53"/>
      <c r="C6" s="53"/>
      <c r="D6" s="53"/>
      <c r="F6" s="53"/>
      <c r="G6" s="53"/>
      <c r="H6" s="53"/>
      <c r="I6" s="177"/>
    </row>
    <row r="7" spans="2:10" ht="13" x14ac:dyDescent="0.3">
      <c r="B7" s="121" t="s">
        <v>31</v>
      </c>
      <c r="C7" s="121"/>
      <c r="D7" s="16">
        <v>41396</v>
      </c>
      <c r="E7" s="32"/>
      <c r="F7" s="6" t="s">
        <v>0</v>
      </c>
      <c r="G7" s="1">
        <v>4.3215000000000003</v>
      </c>
      <c r="H7" s="1" t="s">
        <v>1</v>
      </c>
      <c r="I7" s="177"/>
    </row>
    <row r="8" spans="2:10" ht="13" x14ac:dyDescent="0.3">
      <c r="B8" s="120"/>
      <c r="C8" s="121"/>
      <c r="D8" s="120"/>
      <c r="E8" s="118"/>
      <c r="F8" s="141"/>
      <c r="G8" s="142"/>
      <c r="H8" s="143"/>
      <c r="I8" s="177"/>
    </row>
    <row r="9" spans="2:10" ht="12.75" customHeight="1" x14ac:dyDescent="0.25">
      <c r="B9" s="247" t="s">
        <v>2</v>
      </c>
      <c r="C9" s="247" t="s">
        <v>3</v>
      </c>
      <c r="D9" s="246" t="s">
        <v>4</v>
      </c>
      <c r="E9" s="246"/>
      <c r="F9" s="144" t="s">
        <v>5</v>
      </c>
      <c r="G9" s="246" t="s">
        <v>6</v>
      </c>
      <c r="H9" s="246"/>
      <c r="I9" s="177"/>
    </row>
    <row r="10" spans="2:10" ht="12.5" x14ac:dyDescent="0.25">
      <c r="B10" s="248"/>
      <c r="C10" s="248"/>
      <c r="D10" s="122" t="s">
        <v>7</v>
      </c>
      <c r="E10" s="122" t="s">
        <v>8</v>
      </c>
      <c r="F10" s="144" t="s">
        <v>7</v>
      </c>
      <c r="G10" s="144" t="s">
        <v>7</v>
      </c>
      <c r="H10" s="144" t="s">
        <v>8</v>
      </c>
      <c r="I10" s="177"/>
    </row>
    <row r="11" spans="2:10" ht="12.5" x14ac:dyDescent="0.25">
      <c r="B11" s="144">
        <v>1</v>
      </c>
      <c r="C11" s="144">
        <v>2</v>
      </c>
      <c r="D11" s="122">
        <v>3</v>
      </c>
      <c r="E11" s="122">
        <v>4</v>
      </c>
      <c r="F11" s="144">
        <v>5</v>
      </c>
      <c r="G11" s="144">
        <v>6</v>
      </c>
      <c r="H11" s="144">
        <v>7</v>
      </c>
      <c r="I11" s="177"/>
    </row>
    <row r="12" spans="2:10" ht="13" x14ac:dyDescent="0.25">
      <c r="B12" s="145" t="s">
        <v>9</v>
      </c>
      <c r="C12" s="146" t="s">
        <v>10</v>
      </c>
      <c r="D12" s="135"/>
      <c r="E12" s="135"/>
      <c r="F12" s="147"/>
      <c r="G12" s="147"/>
      <c r="H12" s="147"/>
      <c r="I12" s="177"/>
    </row>
    <row r="13" spans="2:10" ht="12.5" x14ac:dyDescent="0.25">
      <c r="B13" s="148" t="s">
        <v>71</v>
      </c>
      <c r="C13" s="149" t="s">
        <v>11</v>
      </c>
      <c r="D13" s="126">
        <f t="shared" ref="D13:D18" si="0">E13*$G$7</f>
        <v>0</v>
      </c>
      <c r="E13" s="123">
        <v>0</v>
      </c>
      <c r="F13" s="150">
        <f t="shared" ref="F13:F18" si="1">G13-D13</f>
        <v>0</v>
      </c>
      <c r="G13" s="150">
        <f t="shared" ref="G13:H16" si="2">D13*1.24</f>
        <v>0</v>
      </c>
      <c r="H13" s="150">
        <f t="shared" si="2"/>
        <v>0</v>
      </c>
      <c r="I13" s="175"/>
      <c r="J13" s="51"/>
    </row>
    <row r="14" spans="2:10" ht="37.5" x14ac:dyDescent="0.25">
      <c r="B14" s="148" t="s">
        <v>72</v>
      </c>
      <c r="C14" s="149" t="s">
        <v>12</v>
      </c>
      <c r="D14" s="126">
        <f t="shared" si="0"/>
        <v>0</v>
      </c>
      <c r="E14" s="123">
        <v>0</v>
      </c>
      <c r="F14" s="150">
        <f t="shared" si="1"/>
        <v>0</v>
      </c>
      <c r="G14" s="150">
        <f t="shared" si="2"/>
        <v>0</v>
      </c>
      <c r="H14" s="150">
        <f t="shared" si="2"/>
        <v>0</v>
      </c>
      <c r="I14" s="176"/>
      <c r="J14" s="51"/>
    </row>
    <row r="15" spans="2:10" ht="12.5" x14ac:dyDescent="0.25">
      <c r="B15" s="148" t="s">
        <v>73</v>
      </c>
      <c r="C15" s="149" t="s">
        <v>13</v>
      </c>
      <c r="D15" s="126">
        <f t="shared" si="0"/>
        <v>0</v>
      </c>
      <c r="E15" s="151">
        <v>0</v>
      </c>
      <c r="F15" s="150">
        <f t="shared" si="1"/>
        <v>0</v>
      </c>
      <c r="G15" s="150">
        <f t="shared" si="2"/>
        <v>0</v>
      </c>
      <c r="H15" s="150">
        <f t="shared" si="2"/>
        <v>0</v>
      </c>
      <c r="I15" s="177"/>
      <c r="J15" s="51"/>
    </row>
    <row r="16" spans="2:10" ht="12.5" x14ac:dyDescent="0.25">
      <c r="B16" s="148" t="s">
        <v>90</v>
      </c>
      <c r="C16" s="149" t="s">
        <v>14</v>
      </c>
      <c r="D16" s="126">
        <f t="shared" si="0"/>
        <v>0</v>
      </c>
      <c r="E16" s="123">
        <v>0</v>
      </c>
      <c r="F16" s="150">
        <f t="shared" si="1"/>
        <v>0</v>
      </c>
      <c r="G16" s="150">
        <f t="shared" si="2"/>
        <v>0</v>
      </c>
      <c r="H16" s="150">
        <f t="shared" si="2"/>
        <v>0</v>
      </c>
      <c r="I16" s="177"/>
      <c r="J16" s="51"/>
    </row>
    <row r="17" spans="2:10" ht="12.5" x14ac:dyDescent="0.25">
      <c r="B17" s="148" t="s">
        <v>91</v>
      </c>
      <c r="C17" s="149" t="s">
        <v>15</v>
      </c>
      <c r="D17" s="126">
        <f t="shared" si="0"/>
        <v>0</v>
      </c>
      <c r="E17" s="123">
        <v>0</v>
      </c>
      <c r="F17" s="152">
        <f t="shared" si="1"/>
        <v>0</v>
      </c>
      <c r="G17" s="152">
        <f>D17*1.24</f>
        <v>0</v>
      </c>
      <c r="H17" s="152">
        <f>E17*1.24</f>
        <v>0</v>
      </c>
      <c r="I17" s="177"/>
      <c r="J17" s="51"/>
    </row>
    <row r="18" spans="2:10" ht="35.25" customHeight="1" x14ac:dyDescent="0.25">
      <c r="B18" s="148" t="s">
        <v>92</v>
      </c>
      <c r="C18" s="149" t="s">
        <v>16</v>
      </c>
      <c r="D18" s="126">
        <f t="shared" si="0"/>
        <v>0</v>
      </c>
      <c r="E18" s="123">
        <v>0</v>
      </c>
      <c r="F18" s="150">
        <f t="shared" si="1"/>
        <v>0</v>
      </c>
      <c r="G18" s="150">
        <f>D18*1.24</f>
        <v>0</v>
      </c>
      <c r="H18" s="150">
        <f>E18*1.24</f>
        <v>0</v>
      </c>
      <c r="I18" s="175"/>
      <c r="J18" s="172"/>
    </row>
    <row r="19" spans="2:10" ht="12.5" x14ac:dyDescent="0.25">
      <c r="B19" s="148" t="s">
        <v>93</v>
      </c>
      <c r="C19" s="149" t="s">
        <v>17</v>
      </c>
      <c r="D19" s="123">
        <v>0</v>
      </c>
      <c r="E19" s="123">
        <v>0</v>
      </c>
      <c r="F19" s="152">
        <v>0</v>
      </c>
      <c r="G19" s="152">
        <v>0</v>
      </c>
      <c r="H19" s="152">
        <v>0</v>
      </c>
      <c r="I19" s="177"/>
    </row>
    <row r="20" spans="2:10" ht="12.5" x14ac:dyDescent="0.25">
      <c r="B20" s="148" t="s">
        <v>94</v>
      </c>
      <c r="C20" s="149" t="s">
        <v>99</v>
      </c>
      <c r="D20" s="123">
        <v>0</v>
      </c>
      <c r="E20" s="123">
        <v>0</v>
      </c>
      <c r="F20" s="152">
        <v>0</v>
      </c>
      <c r="G20" s="152">
        <v>0</v>
      </c>
      <c r="H20" s="152">
        <v>0</v>
      </c>
      <c r="I20" s="177"/>
    </row>
    <row r="21" spans="2:10" ht="13" x14ac:dyDescent="0.25">
      <c r="B21" s="148"/>
      <c r="C21" s="153" t="s">
        <v>19</v>
      </c>
      <c r="D21" s="127">
        <f>SUM(D13:D20)</f>
        <v>0</v>
      </c>
      <c r="E21" s="127">
        <f>SUM(E13:E20)</f>
        <v>0</v>
      </c>
      <c r="F21" s="154">
        <f>SUM(F13:F20)</f>
        <v>0</v>
      </c>
      <c r="G21" s="154">
        <f>SUM(G13:G20)</f>
        <v>0</v>
      </c>
      <c r="H21" s="154">
        <f>SUM(H13:H20)</f>
        <v>0</v>
      </c>
      <c r="I21" s="177"/>
    </row>
    <row r="22" spans="2:10" ht="13" x14ac:dyDescent="0.25">
      <c r="B22" s="145" t="s">
        <v>20</v>
      </c>
      <c r="C22" s="146" t="s">
        <v>21</v>
      </c>
      <c r="D22" s="123"/>
      <c r="E22" s="123"/>
      <c r="F22" s="152"/>
      <c r="G22" s="152"/>
      <c r="H22" s="152"/>
      <c r="I22" s="177"/>
    </row>
    <row r="23" spans="2:10" ht="12.5" x14ac:dyDescent="0.25">
      <c r="B23" s="148" t="s">
        <v>95</v>
      </c>
      <c r="C23" s="149" t="s">
        <v>22</v>
      </c>
      <c r="D23" s="123">
        <f>E23*G7</f>
        <v>0</v>
      </c>
      <c r="E23" s="123">
        <v>0</v>
      </c>
      <c r="F23" s="152">
        <f>G23-D23</f>
        <v>0</v>
      </c>
      <c r="G23" s="152">
        <f>D23*1.24</f>
        <v>0</v>
      </c>
      <c r="H23" s="152">
        <f>E23*1.24</f>
        <v>0</v>
      </c>
      <c r="I23" s="177"/>
    </row>
    <row r="24" spans="2:10" ht="13" x14ac:dyDescent="0.25">
      <c r="B24" s="148"/>
      <c r="C24" s="153" t="s">
        <v>23</v>
      </c>
      <c r="D24" s="127">
        <f>SUM(D23)</f>
        <v>0</v>
      </c>
      <c r="E24" s="127">
        <f>SUM(E23)</f>
        <v>0</v>
      </c>
      <c r="F24" s="154">
        <f>SUM(F23)</f>
        <v>0</v>
      </c>
      <c r="G24" s="154">
        <f>SUM(G23)</f>
        <v>0</v>
      </c>
      <c r="H24" s="154">
        <f>SUM(H23)</f>
        <v>0</v>
      </c>
      <c r="I24" s="177"/>
    </row>
    <row r="25" spans="2:10" ht="13" x14ac:dyDescent="0.25">
      <c r="B25" s="145" t="s">
        <v>24</v>
      </c>
      <c r="C25" s="146" t="s">
        <v>25</v>
      </c>
      <c r="D25" s="123"/>
      <c r="E25" s="123"/>
      <c r="F25" s="152"/>
      <c r="G25" s="152"/>
      <c r="H25" s="152"/>
      <c r="I25" s="177"/>
    </row>
    <row r="26" spans="2:10" s="53" customFormat="1" ht="12.5" x14ac:dyDescent="0.25">
      <c r="B26" s="148" t="s">
        <v>74</v>
      </c>
      <c r="C26" s="149" t="s">
        <v>26</v>
      </c>
      <c r="D26" s="123">
        <f>D42</f>
        <v>0</v>
      </c>
      <c r="E26" s="123">
        <v>0</v>
      </c>
      <c r="F26" s="152">
        <f>F42</f>
        <v>0</v>
      </c>
      <c r="G26" s="152">
        <f>G42</f>
        <v>0</v>
      </c>
      <c r="H26" s="152">
        <f>H42</f>
        <v>0</v>
      </c>
      <c r="I26" s="178"/>
    </row>
    <row r="27" spans="2:10" s="53" customFormat="1" ht="12.5" x14ac:dyDescent="0.25">
      <c r="B27" s="148" t="s">
        <v>75</v>
      </c>
      <c r="C27" s="149" t="s">
        <v>27</v>
      </c>
      <c r="D27" s="123">
        <v>0</v>
      </c>
      <c r="E27" s="123">
        <v>0</v>
      </c>
      <c r="F27" s="152">
        <v>0</v>
      </c>
      <c r="G27" s="152">
        <v>0</v>
      </c>
      <c r="H27" s="152">
        <v>0</v>
      </c>
      <c r="I27" s="178"/>
    </row>
    <row r="28" spans="2:10" s="53" customFormat="1" ht="12.5" x14ac:dyDescent="0.25">
      <c r="B28" s="148" t="s">
        <v>76</v>
      </c>
      <c r="C28" s="149" t="s">
        <v>28</v>
      </c>
      <c r="D28" s="123">
        <f>D53</f>
        <v>0</v>
      </c>
      <c r="E28" s="123">
        <f>E53</f>
        <v>0</v>
      </c>
      <c r="F28" s="152">
        <f>F53</f>
        <v>0</v>
      </c>
      <c r="G28" s="152">
        <f>G53</f>
        <v>0</v>
      </c>
      <c r="H28" s="152">
        <f>H53</f>
        <v>0</v>
      </c>
      <c r="I28" s="178"/>
    </row>
    <row r="29" spans="2:10" ht="13" x14ac:dyDescent="0.25">
      <c r="B29" s="155"/>
      <c r="C29" s="153" t="s">
        <v>29</v>
      </c>
      <c r="D29" s="127">
        <f>SUM(D26:D28)</f>
        <v>0</v>
      </c>
      <c r="E29" s="127">
        <f>SUM(E26:E28)</f>
        <v>0</v>
      </c>
      <c r="F29" s="154">
        <f>SUM(F26:F28)</f>
        <v>0</v>
      </c>
      <c r="G29" s="154">
        <f>SUM(G26:G28)</f>
        <v>0</v>
      </c>
      <c r="H29" s="154">
        <f>SUM(H26:H28)</f>
        <v>0</v>
      </c>
      <c r="I29" s="177"/>
    </row>
    <row r="30" spans="2:10" ht="13" x14ac:dyDescent="0.25">
      <c r="B30" s="155"/>
      <c r="C30" s="149" t="s">
        <v>30</v>
      </c>
      <c r="D30" s="132">
        <f>D21+D24+D29</f>
        <v>0</v>
      </c>
      <c r="E30" s="132">
        <f>E21+E24+E29</f>
        <v>0</v>
      </c>
      <c r="F30" s="131">
        <f>F21+F24+F29</f>
        <v>0</v>
      </c>
      <c r="G30" s="131">
        <f>G21+G24+G29</f>
        <v>0</v>
      </c>
      <c r="H30" s="131">
        <f>H21+H24+H29</f>
        <v>0</v>
      </c>
      <c r="I30" s="177"/>
    </row>
    <row r="31" spans="2:10" ht="12.5" x14ac:dyDescent="0.25">
      <c r="B31" s="120"/>
      <c r="C31" s="120"/>
      <c r="D31" s="32"/>
      <c r="E31" s="32"/>
      <c r="F31" s="120"/>
      <c r="G31" s="120"/>
      <c r="H31" s="120"/>
      <c r="I31" s="177"/>
    </row>
    <row r="32" spans="2:10" ht="12.5" x14ac:dyDescent="0.25">
      <c r="B32" s="120"/>
      <c r="C32" s="120"/>
      <c r="D32" s="32"/>
      <c r="E32" s="32"/>
      <c r="F32" s="120"/>
      <c r="G32" s="120"/>
      <c r="H32" s="120"/>
      <c r="I32" s="177"/>
    </row>
    <row r="33" spans="2:12" ht="13" x14ac:dyDescent="0.3">
      <c r="B33" s="120"/>
      <c r="C33" s="143"/>
      <c r="D33" s="32"/>
      <c r="E33" s="32"/>
      <c r="F33" s="120"/>
      <c r="G33" s="120"/>
      <c r="H33" s="120"/>
      <c r="I33" s="177"/>
    </row>
    <row r="34" spans="2:12" ht="13" x14ac:dyDescent="0.3">
      <c r="B34" s="120"/>
      <c r="C34" s="143" t="s">
        <v>89</v>
      </c>
      <c r="D34" s="32"/>
      <c r="E34" s="32"/>
      <c r="F34" s="120"/>
      <c r="G34" s="120"/>
      <c r="H34" s="120"/>
      <c r="I34" s="177"/>
    </row>
    <row r="35" spans="2:12" ht="12.5" x14ac:dyDescent="0.25">
      <c r="B35" s="120"/>
      <c r="C35" s="120"/>
      <c r="D35" s="245" t="s">
        <v>4</v>
      </c>
      <c r="E35" s="245"/>
      <c r="F35" s="144" t="s">
        <v>5</v>
      </c>
      <c r="G35" s="246" t="s">
        <v>6</v>
      </c>
      <c r="H35" s="246"/>
      <c r="I35" s="177"/>
    </row>
    <row r="36" spans="2:12" ht="12" customHeight="1" x14ac:dyDescent="0.25">
      <c r="B36" s="157" t="s">
        <v>74</v>
      </c>
      <c r="C36" s="146" t="s">
        <v>26</v>
      </c>
      <c r="D36" s="122" t="s">
        <v>7</v>
      </c>
      <c r="E36" s="122" t="s">
        <v>8</v>
      </c>
      <c r="F36" s="144" t="s">
        <v>7</v>
      </c>
      <c r="G36" s="144" t="s">
        <v>7</v>
      </c>
      <c r="H36" s="144" t="s">
        <v>8</v>
      </c>
      <c r="I36" s="177"/>
    </row>
    <row r="37" spans="2:12" ht="12.5" x14ac:dyDescent="0.25">
      <c r="B37" s="148" t="s">
        <v>96</v>
      </c>
      <c r="C37" s="158" t="s">
        <v>182</v>
      </c>
      <c r="D37" s="160">
        <f>E37*$G$7</f>
        <v>0</v>
      </c>
      <c r="E37" s="159">
        <v>0</v>
      </c>
      <c r="F37" s="160">
        <f>G37-D37</f>
        <v>0</v>
      </c>
      <c r="G37" s="160">
        <f t="shared" ref="G37:H39" si="3">D37*1.24</f>
        <v>0</v>
      </c>
      <c r="H37" s="150">
        <f t="shared" si="3"/>
        <v>0</v>
      </c>
      <c r="I37" s="177"/>
      <c r="J37" s="172"/>
      <c r="K37" s="51"/>
      <c r="L37" s="51"/>
    </row>
    <row r="38" spans="2:12" ht="12.5" x14ac:dyDescent="0.25">
      <c r="B38" s="148"/>
      <c r="C38" s="158"/>
      <c r="D38" s="160"/>
      <c r="E38" s="164"/>
      <c r="F38" s="160"/>
      <c r="G38" s="160"/>
      <c r="H38" s="150"/>
      <c r="I38" s="177"/>
      <c r="J38" s="51"/>
      <c r="K38" s="51"/>
      <c r="L38" s="51"/>
    </row>
    <row r="39" spans="2:12" ht="12.5" hidden="1" x14ac:dyDescent="0.25">
      <c r="B39" s="148" t="s">
        <v>101</v>
      </c>
      <c r="C39" s="158"/>
      <c r="D39" s="160">
        <f>E39*$G$7</f>
        <v>0</v>
      </c>
      <c r="E39" s="164"/>
      <c r="F39" s="160">
        <f>G39-D39</f>
        <v>0</v>
      </c>
      <c r="G39" s="160">
        <f t="shared" si="3"/>
        <v>0</v>
      </c>
      <c r="H39" s="150">
        <f t="shared" si="3"/>
        <v>0</v>
      </c>
      <c r="I39" s="177"/>
      <c r="J39" s="96"/>
      <c r="K39" s="96"/>
    </row>
    <row r="40" spans="2:12" ht="12.5" hidden="1" x14ac:dyDescent="0.25">
      <c r="B40" s="148" t="s">
        <v>102</v>
      </c>
      <c r="C40" s="158"/>
      <c r="D40" s="160">
        <f>E40*$G$7</f>
        <v>0</v>
      </c>
      <c r="E40" s="164"/>
      <c r="F40" s="160">
        <f>G40-D40</f>
        <v>0</v>
      </c>
      <c r="G40" s="160">
        <f>D40*1.24</f>
        <v>0</v>
      </c>
      <c r="H40" s="150">
        <f>E40*1.24</f>
        <v>0</v>
      </c>
      <c r="I40" s="177"/>
      <c r="J40" s="96"/>
      <c r="K40" s="96"/>
    </row>
    <row r="41" spans="2:12" ht="12.5" hidden="1" x14ac:dyDescent="0.25">
      <c r="B41" s="148" t="s">
        <v>103</v>
      </c>
      <c r="C41" s="158"/>
      <c r="D41" s="160">
        <f>E41*$G$7</f>
        <v>0</v>
      </c>
      <c r="E41" s="164"/>
      <c r="F41" s="160">
        <f>G41-D41</f>
        <v>0</v>
      </c>
      <c r="G41" s="160">
        <f>D41*1.24</f>
        <v>0</v>
      </c>
      <c r="H41" s="150">
        <f>E41*1.24</f>
        <v>0</v>
      </c>
      <c r="I41" s="177"/>
      <c r="J41" s="96"/>
      <c r="K41" s="96"/>
    </row>
    <row r="42" spans="2:12" ht="13" x14ac:dyDescent="0.25">
      <c r="B42" s="148"/>
      <c r="C42" s="149" t="s">
        <v>98</v>
      </c>
      <c r="D42" s="154">
        <f>SUM(D37:D41)</f>
        <v>0</v>
      </c>
      <c r="E42" s="154">
        <f>SUM(E37:E41)</f>
        <v>0</v>
      </c>
      <c r="F42" s="154">
        <f>SUM(F37:F41)</f>
        <v>0</v>
      </c>
      <c r="G42" s="154">
        <f>SUM(G37:G41)</f>
        <v>0</v>
      </c>
      <c r="H42" s="154">
        <f>SUM(H37:H41)</f>
        <v>0</v>
      </c>
      <c r="I42" s="177"/>
      <c r="J42" s="119"/>
      <c r="K42" s="119"/>
      <c r="L42" s="119"/>
    </row>
    <row r="43" spans="2:12" ht="13" x14ac:dyDescent="0.25">
      <c r="B43" s="161"/>
      <c r="C43" s="162"/>
      <c r="D43" s="163"/>
      <c r="E43" s="165"/>
      <c r="F43" s="163"/>
      <c r="G43" s="163"/>
      <c r="H43" s="163"/>
      <c r="I43" s="177"/>
      <c r="J43" s="96"/>
      <c r="K43" s="96"/>
    </row>
    <row r="44" spans="2:12" hidden="1" x14ac:dyDescent="0.25">
      <c r="B44" s="99"/>
      <c r="C44" s="100"/>
      <c r="D44" s="101"/>
      <c r="E44" s="113"/>
      <c r="F44" s="101"/>
      <c r="G44" s="101"/>
      <c r="H44" s="101"/>
      <c r="J44" s="96"/>
      <c r="K44" s="96"/>
    </row>
    <row r="45" spans="2:12" hidden="1" x14ac:dyDescent="0.25">
      <c r="B45" s="53"/>
      <c r="C45" s="74"/>
      <c r="D45" s="75"/>
      <c r="E45" s="114"/>
      <c r="F45" s="75"/>
      <c r="G45" s="75"/>
      <c r="H45" s="75"/>
      <c r="I45" s="33"/>
      <c r="J45" s="96"/>
      <c r="K45" s="96"/>
    </row>
    <row r="46" spans="2:12" ht="15.5" hidden="1" x14ac:dyDescent="0.35">
      <c r="B46" s="70" t="s">
        <v>76</v>
      </c>
      <c r="C46" s="71" t="s">
        <v>110</v>
      </c>
      <c r="D46" s="57" t="s">
        <v>7</v>
      </c>
      <c r="E46" s="50" t="s">
        <v>8</v>
      </c>
      <c r="F46" s="57" t="s">
        <v>7</v>
      </c>
      <c r="G46" s="57" t="s">
        <v>7</v>
      </c>
      <c r="H46" s="57" t="s">
        <v>8</v>
      </c>
      <c r="J46" s="97" t="s">
        <v>166</v>
      </c>
      <c r="K46" s="97" t="s">
        <v>167</v>
      </c>
    </row>
    <row r="47" spans="2:12" ht="13" hidden="1" x14ac:dyDescent="0.3">
      <c r="B47" s="63"/>
      <c r="C47" s="76"/>
      <c r="D47" s="73"/>
      <c r="E47" s="112"/>
      <c r="F47" s="73"/>
      <c r="G47" s="73"/>
      <c r="H47" s="65"/>
      <c r="J47" s="96"/>
      <c r="K47" s="96"/>
    </row>
    <row r="48" spans="2:12" ht="14" hidden="1" x14ac:dyDescent="0.3">
      <c r="B48" s="63" t="s">
        <v>96</v>
      </c>
      <c r="C48" s="45"/>
      <c r="D48" s="77">
        <f>E48*G7</f>
        <v>0</v>
      </c>
      <c r="E48" s="115"/>
      <c r="F48" s="77">
        <f>G48-D48</f>
        <v>0</v>
      </c>
      <c r="G48" s="77">
        <f t="shared" ref="G48:H52" si="4">D48*1.24</f>
        <v>0</v>
      </c>
      <c r="H48" s="78">
        <f t="shared" si="4"/>
        <v>0</v>
      </c>
      <c r="J48" s="98">
        <v>6</v>
      </c>
      <c r="K48" s="98">
        <v>175</v>
      </c>
      <c r="L48" s="51"/>
    </row>
    <row r="49" spans="2:12" ht="14" hidden="1" x14ac:dyDescent="0.3">
      <c r="B49" s="63" t="s">
        <v>97</v>
      </c>
      <c r="C49" s="45"/>
      <c r="D49" s="77">
        <f>E49*G7</f>
        <v>0</v>
      </c>
      <c r="E49" s="115"/>
      <c r="F49" s="77">
        <f>G49-D49</f>
        <v>0</v>
      </c>
      <c r="G49" s="77">
        <f t="shared" si="4"/>
        <v>0</v>
      </c>
      <c r="H49" s="77">
        <f t="shared" si="4"/>
        <v>0</v>
      </c>
      <c r="J49" s="98">
        <v>12</v>
      </c>
      <c r="K49" s="98">
        <v>45</v>
      </c>
      <c r="L49" s="51"/>
    </row>
    <row r="50" spans="2:12" ht="14" hidden="1" x14ac:dyDescent="0.3">
      <c r="B50" s="63" t="s">
        <v>101</v>
      </c>
      <c r="C50" s="45"/>
      <c r="D50" s="79">
        <f>E50*G7</f>
        <v>0</v>
      </c>
      <c r="E50" s="115"/>
      <c r="F50" s="79">
        <f>G50-D50</f>
        <v>0</v>
      </c>
      <c r="G50" s="80">
        <f t="shared" si="4"/>
        <v>0</v>
      </c>
      <c r="H50" s="80">
        <f t="shared" si="4"/>
        <v>0</v>
      </c>
      <c r="J50" s="98">
        <v>12</v>
      </c>
      <c r="K50" s="98">
        <v>15</v>
      </c>
      <c r="L50" s="51"/>
    </row>
    <row r="51" spans="2:12" ht="14" hidden="1" x14ac:dyDescent="0.3">
      <c r="B51" s="63" t="s">
        <v>102</v>
      </c>
      <c r="C51" s="45"/>
      <c r="D51" s="79">
        <f>E51*G7</f>
        <v>0</v>
      </c>
      <c r="E51" s="115"/>
      <c r="F51" s="79">
        <f>G51-D51</f>
        <v>0</v>
      </c>
      <c r="G51" s="80">
        <f t="shared" si="4"/>
        <v>0</v>
      </c>
      <c r="H51" s="80">
        <f t="shared" si="4"/>
        <v>0</v>
      </c>
      <c r="J51" s="98">
        <v>12</v>
      </c>
      <c r="K51" s="98">
        <v>5</v>
      </c>
      <c r="L51" s="51"/>
    </row>
    <row r="52" spans="2:12" ht="14" hidden="1" x14ac:dyDescent="0.3">
      <c r="B52" s="63" t="s">
        <v>103</v>
      </c>
      <c r="C52" s="45"/>
      <c r="D52" s="79">
        <f>E52*G7</f>
        <v>0</v>
      </c>
      <c r="E52" s="115"/>
      <c r="F52" s="79">
        <f>G52-D52</f>
        <v>0</v>
      </c>
      <c r="G52" s="80">
        <f t="shared" si="4"/>
        <v>0</v>
      </c>
      <c r="H52" s="80">
        <f t="shared" si="4"/>
        <v>0</v>
      </c>
      <c r="J52" s="98">
        <v>18</v>
      </c>
      <c r="K52" s="98">
        <v>5</v>
      </c>
      <c r="L52" s="51"/>
    </row>
    <row r="53" spans="2:12" ht="12" hidden="1" thickBot="1" x14ac:dyDescent="0.3">
      <c r="B53" s="91"/>
      <c r="C53" s="92" t="s">
        <v>98</v>
      </c>
      <c r="D53" s="93">
        <f>SUM(D48:D52)</f>
        <v>0</v>
      </c>
      <c r="E53" s="116">
        <f>SUM(E48:E52)</f>
        <v>0</v>
      </c>
      <c r="F53" s="93">
        <f>SUM(F48:F52)</f>
        <v>0</v>
      </c>
      <c r="G53" s="93">
        <f>SUM(G48:G52)</f>
        <v>0</v>
      </c>
      <c r="H53" s="93">
        <f>SUM(H48:H52)</f>
        <v>0</v>
      </c>
      <c r="J53" s="96"/>
      <c r="K53" s="96"/>
    </row>
    <row r="54" spans="2:12" ht="12.5" x14ac:dyDescent="0.25">
      <c r="B54" s="53"/>
      <c r="C54" s="173" t="s">
        <v>193</v>
      </c>
      <c r="D54" s="53"/>
      <c r="F54" s="53"/>
      <c r="G54" s="53"/>
      <c r="H54" s="53"/>
      <c r="J54" s="96"/>
      <c r="K54" s="96"/>
    </row>
    <row r="55" spans="2:12" ht="12.5" x14ac:dyDescent="0.25">
      <c r="B55" s="53"/>
      <c r="C55" s="173" t="s">
        <v>192</v>
      </c>
      <c r="D55" s="53"/>
      <c r="F55" s="53"/>
      <c r="G55" s="53"/>
      <c r="H55" s="53"/>
      <c r="J55" s="96"/>
      <c r="K55" s="96"/>
    </row>
    <row r="56" spans="2:12" ht="12.5" x14ac:dyDescent="0.25">
      <c r="B56" s="53"/>
      <c r="C56" s="173" t="s">
        <v>194</v>
      </c>
      <c r="D56" s="53"/>
      <c r="F56" s="53"/>
      <c r="G56" s="53"/>
      <c r="H56" s="53"/>
      <c r="J56" s="96"/>
      <c r="K56" s="96"/>
    </row>
    <row r="57" spans="2:12" x14ac:dyDescent="0.25">
      <c r="B57" s="53"/>
      <c r="C57" s="53"/>
      <c r="D57" s="53"/>
      <c r="F57" s="53"/>
      <c r="G57" s="53"/>
      <c r="H57" s="53"/>
    </row>
    <row r="58" spans="2:12" x14ac:dyDescent="0.25">
      <c r="B58" s="53"/>
      <c r="C58" s="53"/>
      <c r="D58" s="53"/>
      <c r="F58" s="53"/>
      <c r="G58" s="53"/>
      <c r="H58" s="53"/>
    </row>
    <row r="59" spans="2:12" x14ac:dyDescent="0.25">
      <c r="B59" s="53"/>
      <c r="C59" s="53"/>
      <c r="D59" s="53"/>
      <c r="F59" s="53"/>
      <c r="G59" s="53"/>
      <c r="H59" s="53"/>
    </row>
    <row r="60" spans="2:12" x14ac:dyDescent="0.25">
      <c r="B60" s="53"/>
      <c r="C60" s="53"/>
      <c r="D60" s="53"/>
      <c r="F60" s="53"/>
      <c r="G60" s="53"/>
      <c r="H60" s="53"/>
    </row>
    <row r="61" spans="2:12" x14ac:dyDescent="0.25">
      <c r="B61" s="53"/>
      <c r="C61" s="53"/>
      <c r="D61" s="53"/>
      <c r="F61" s="53"/>
      <c r="G61" s="53"/>
      <c r="H61" s="53"/>
    </row>
    <row r="62" spans="2:12" x14ac:dyDescent="0.25">
      <c r="B62" s="53"/>
      <c r="C62" s="53"/>
      <c r="D62" s="53"/>
      <c r="F62" s="53"/>
      <c r="G62" s="53"/>
      <c r="H62" s="53"/>
    </row>
    <row r="63" spans="2:12" x14ac:dyDescent="0.25">
      <c r="B63" s="53"/>
      <c r="C63" s="53"/>
      <c r="D63" s="53"/>
      <c r="F63" s="53"/>
      <c r="G63" s="53"/>
      <c r="H63" s="53"/>
    </row>
    <row r="64" spans="2:12" x14ac:dyDescent="0.25">
      <c r="B64" s="53"/>
      <c r="C64" s="53"/>
      <c r="D64" s="53"/>
      <c r="F64" s="53"/>
      <c r="G64" s="53"/>
      <c r="H64" s="53"/>
    </row>
    <row r="65" spans="2:8" x14ac:dyDescent="0.25">
      <c r="B65" s="53"/>
      <c r="C65" s="53"/>
      <c r="D65" s="53"/>
      <c r="F65" s="53"/>
      <c r="G65" s="53"/>
      <c r="H65" s="53"/>
    </row>
    <row r="66" spans="2:8" x14ac:dyDescent="0.25">
      <c r="B66" s="53"/>
      <c r="C66" s="53"/>
      <c r="D66" s="53"/>
      <c r="F66" s="53"/>
      <c r="G66" s="53"/>
      <c r="H66" s="53"/>
    </row>
  </sheetData>
  <mergeCells count="6">
    <mergeCell ref="D35:E35"/>
    <mergeCell ref="G35:H35"/>
    <mergeCell ref="B9:B10"/>
    <mergeCell ref="C9:C10"/>
    <mergeCell ref="D9:E9"/>
    <mergeCell ref="G9:H9"/>
  </mergeCells>
  <phoneticPr fontId="1" type="noConversion"/>
  <printOptions horizontalCentered="1"/>
  <pageMargins left="0.98425196850393704" right="0.59055118110236227" top="0.78740157480314965" bottom="0.59055118110236227" header="0.31496062992125984" footer="0.31496062992125984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6"/>
  <dimension ref="B1:L66"/>
  <sheetViews>
    <sheetView zoomScale="115" workbookViewId="0">
      <selection activeCell="E16" sqref="E16"/>
    </sheetView>
  </sheetViews>
  <sheetFormatPr defaultColWidth="9.26953125" defaultRowHeight="11.5" x14ac:dyDescent="0.25"/>
  <cols>
    <col min="1" max="1" width="2.453125" style="19" customWidth="1"/>
    <col min="2" max="2" width="9.26953125" style="19"/>
    <col min="3" max="3" width="36.26953125" style="19" customWidth="1"/>
    <col min="4" max="4" width="11.453125" style="19" customWidth="1"/>
    <col min="5" max="5" width="9.54296875" style="49" customWidth="1"/>
    <col min="6" max="6" width="10" style="19" customWidth="1"/>
    <col min="7" max="7" width="10.54296875" style="19" customWidth="1"/>
    <col min="8" max="8" width="9.54296875" style="19" customWidth="1"/>
    <col min="9" max="16384" width="9.26953125" style="19"/>
  </cols>
  <sheetData>
    <row r="1" spans="2:10" ht="13" x14ac:dyDescent="0.3">
      <c r="B1" s="1"/>
      <c r="C1" s="1"/>
    </row>
    <row r="3" spans="2:10" ht="14" x14ac:dyDescent="0.3">
      <c r="D3" s="44" t="s">
        <v>180</v>
      </c>
      <c r="F3" s="21"/>
    </row>
    <row r="4" spans="2:10" x14ac:dyDescent="0.25">
      <c r="B4" s="53"/>
      <c r="C4" s="53"/>
      <c r="D4" s="54"/>
      <c r="F4" s="53"/>
      <c r="G4" s="59" t="s">
        <v>172</v>
      </c>
      <c r="H4" s="53"/>
    </row>
    <row r="5" spans="2:10" x14ac:dyDescent="0.25">
      <c r="B5" s="53"/>
      <c r="C5" s="53"/>
      <c r="D5" s="22" t="s">
        <v>164</v>
      </c>
      <c r="F5" s="53"/>
      <c r="G5" s="53"/>
      <c r="H5" s="53"/>
    </row>
    <row r="6" spans="2:10" x14ac:dyDescent="0.25">
      <c r="B6" s="53"/>
      <c r="C6" s="53"/>
      <c r="D6" s="53"/>
      <c r="F6" s="53"/>
      <c r="G6" s="53"/>
      <c r="H6" s="53"/>
    </row>
    <row r="7" spans="2:10" ht="13" x14ac:dyDescent="0.3">
      <c r="B7" s="31" t="s">
        <v>31</v>
      </c>
      <c r="C7" s="31"/>
      <c r="D7" s="16" t="e">
        <f>#REF!</f>
        <v>#REF!</v>
      </c>
      <c r="E7" s="32"/>
      <c r="F7" s="6" t="s">
        <v>0</v>
      </c>
      <c r="G7" s="1" t="e">
        <f>#REF!</f>
        <v>#REF!</v>
      </c>
      <c r="H7" s="26" t="s">
        <v>1</v>
      </c>
    </row>
    <row r="8" spans="2:10" x14ac:dyDescent="0.25">
      <c r="B8" s="53"/>
      <c r="C8" s="23"/>
      <c r="D8" s="53"/>
      <c r="F8" s="56"/>
      <c r="G8" s="58"/>
      <c r="H8" s="59"/>
    </row>
    <row r="9" spans="2:10" ht="12.75" customHeight="1" x14ac:dyDescent="0.25">
      <c r="B9" s="243" t="s">
        <v>2</v>
      </c>
      <c r="C9" s="243" t="s">
        <v>3</v>
      </c>
      <c r="D9" s="242" t="s">
        <v>4</v>
      </c>
      <c r="E9" s="242"/>
      <c r="F9" s="57" t="s">
        <v>5</v>
      </c>
      <c r="G9" s="242" t="s">
        <v>6</v>
      </c>
      <c r="H9" s="242"/>
    </row>
    <row r="10" spans="2:10" x14ac:dyDescent="0.25">
      <c r="B10" s="244"/>
      <c r="C10" s="244"/>
      <c r="D10" s="57" t="s">
        <v>7</v>
      </c>
      <c r="E10" s="50" t="s">
        <v>8</v>
      </c>
      <c r="F10" s="57" t="s">
        <v>7</v>
      </c>
      <c r="G10" s="57" t="s">
        <v>7</v>
      </c>
      <c r="H10" s="57" t="s">
        <v>8</v>
      </c>
    </row>
    <row r="11" spans="2:10" x14ac:dyDescent="0.25">
      <c r="B11" s="57">
        <v>1</v>
      </c>
      <c r="C11" s="57">
        <v>2</v>
      </c>
      <c r="D11" s="57">
        <v>3</v>
      </c>
      <c r="E11" s="50">
        <v>4</v>
      </c>
      <c r="F11" s="57">
        <v>5</v>
      </c>
      <c r="G11" s="57">
        <v>6</v>
      </c>
      <c r="H11" s="57">
        <v>7</v>
      </c>
    </row>
    <row r="12" spans="2:10" x14ac:dyDescent="0.25">
      <c r="B12" s="60" t="s">
        <v>9</v>
      </c>
      <c r="C12" s="61" t="s">
        <v>10</v>
      </c>
      <c r="D12" s="62"/>
      <c r="E12" s="94"/>
      <c r="F12" s="62"/>
      <c r="G12" s="62"/>
      <c r="H12" s="62"/>
    </row>
    <row r="13" spans="2:10" x14ac:dyDescent="0.25">
      <c r="B13" s="63" t="s">
        <v>71</v>
      </c>
      <c r="C13" s="64" t="s">
        <v>11</v>
      </c>
      <c r="D13" s="65" t="e">
        <f t="shared" ref="D13:D18" si="0">E13*$G$7</f>
        <v>#REF!</v>
      </c>
      <c r="E13" s="46"/>
      <c r="F13" s="65" t="e">
        <f t="shared" ref="F13:F18" si="1">G13-D13</f>
        <v>#REF!</v>
      </c>
      <c r="G13" s="65" t="e">
        <f t="shared" ref="G13:H18" si="2">D13*1.24</f>
        <v>#REF!</v>
      </c>
      <c r="H13" s="65">
        <f t="shared" si="2"/>
        <v>0</v>
      </c>
      <c r="J13" s="51"/>
    </row>
    <row r="14" spans="2:10" ht="34.5" x14ac:dyDescent="0.25">
      <c r="B14" s="63" t="s">
        <v>72</v>
      </c>
      <c r="C14" s="64" t="s">
        <v>12</v>
      </c>
      <c r="D14" s="65" t="e">
        <f t="shared" si="0"/>
        <v>#REF!</v>
      </c>
      <c r="E14" s="46"/>
      <c r="F14" s="65" t="e">
        <f t="shared" si="1"/>
        <v>#REF!</v>
      </c>
      <c r="G14" s="65" t="e">
        <f t="shared" si="2"/>
        <v>#REF!</v>
      </c>
      <c r="H14" s="65">
        <f t="shared" si="2"/>
        <v>0</v>
      </c>
      <c r="J14" s="51"/>
    </row>
    <row r="15" spans="2:10" x14ac:dyDescent="0.25">
      <c r="B15" s="63" t="s">
        <v>73</v>
      </c>
      <c r="C15" s="64" t="s">
        <v>13</v>
      </c>
      <c r="D15" s="65" t="e">
        <f t="shared" si="0"/>
        <v>#REF!</v>
      </c>
      <c r="E15" s="111"/>
      <c r="F15" s="65" t="e">
        <f t="shared" si="1"/>
        <v>#REF!</v>
      </c>
      <c r="G15" s="65" t="e">
        <f t="shared" si="2"/>
        <v>#REF!</v>
      </c>
      <c r="H15" s="65">
        <f t="shared" si="2"/>
        <v>0</v>
      </c>
      <c r="J15" s="51"/>
    </row>
    <row r="16" spans="2:10" x14ac:dyDescent="0.25">
      <c r="B16" s="63" t="s">
        <v>90</v>
      </c>
      <c r="C16" s="64" t="s">
        <v>14</v>
      </c>
      <c r="D16" s="65" t="e">
        <f t="shared" si="0"/>
        <v>#REF!</v>
      </c>
      <c r="E16" s="46"/>
      <c r="F16" s="65" t="e">
        <f t="shared" si="1"/>
        <v>#REF!</v>
      </c>
      <c r="G16" s="65" t="e">
        <f t="shared" si="2"/>
        <v>#REF!</v>
      </c>
      <c r="H16" s="65">
        <f t="shared" si="2"/>
        <v>0</v>
      </c>
      <c r="J16" s="51"/>
    </row>
    <row r="17" spans="2:10" x14ac:dyDescent="0.25">
      <c r="B17" s="63" t="s">
        <v>91</v>
      </c>
      <c r="C17" s="64" t="s">
        <v>15</v>
      </c>
      <c r="D17" s="65" t="e">
        <f t="shared" si="0"/>
        <v>#REF!</v>
      </c>
      <c r="E17" s="46"/>
      <c r="F17" s="66" t="e">
        <f t="shared" si="1"/>
        <v>#REF!</v>
      </c>
      <c r="G17" s="66" t="e">
        <f t="shared" si="2"/>
        <v>#REF!</v>
      </c>
      <c r="H17" s="66">
        <f t="shared" si="2"/>
        <v>0</v>
      </c>
      <c r="J17" s="51"/>
    </row>
    <row r="18" spans="2:10" ht="23" x14ac:dyDescent="0.25">
      <c r="B18" s="63" t="s">
        <v>92</v>
      </c>
      <c r="C18" s="64" t="s">
        <v>16</v>
      </c>
      <c r="D18" s="65" t="e">
        <f t="shared" si="0"/>
        <v>#REF!</v>
      </c>
      <c r="E18" s="46"/>
      <c r="F18" s="65" t="e">
        <f t="shared" si="1"/>
        <v>#REF!</v>
      </c>
      <c r="G18" s="65" t="e">
        <f t="shared" si="2"/>
        <v>#REF!</v>
      </c>
      <c r="H18" s="65">
        <f t="shared" si="2"/>
        <v>0</v>
      </c>
      <c r="J18" s="51"/>
    </row>
    <row r="19" spans="2:10" x14ac:dyDescent="0.25">
      <c r="B19" s="63" t="s">
        <v>93</v>
      </c>
      <c r="C19" s="64" t="s">
        <v>17</v>
      </c>
      <c r="D19" s="66">
        <v>0</v>
      </c>
      <c r="E19" s="46">
        <v>0</v>
      </c>
      <c r="F19" s="66">
        <v>0</v>
      </c>
      <c r="G19" s="66">
        <v>0</v>
      </c>
      <c r="H19" s="66">
        <v>0</v>
      </c>
    </row>
    <row r="20" spans="2:10" x14ac:dyDescent="0.25">
      <c r="B20" s="63" t="s">
        <v>94</v>
      </c>
      <c r="C20" s="64" t="s">
        <v>99</v>
      </c>
      <c r="D20" s="66">
        <v>0</v>
      </c>
      <c r="E20" s="46">
        <v>0</v>
      </c>
      <c r="F20" s="66">
        <v>0</v>
      </c>
      <c r="G20" s="66">
        <v>0</v>
      </c>
      <c r="H20" s="66">
        <v>0</v>
      </c>
    </row>
    <row r="21" spans="2:10" x14ac:dyDescent="0.25">
      <c r="B21" s="63"/>
      <c r="C21" s="68" t="s">
        <v>19</v>
      </c>
      <c r="D21" s="34" t="e">
        <f>SUM(D13:D20)</f>
        <v>#REF!</v>
      </c>
      <c r="E21" s="47">
        <f>SUM(E13:E20)</f>
        <v>0</v>
      </c>
      <c r="F21" s="34" t="e">
        <f>SUM(F13:F20)</f>
        <v>#REF!</v>
      </c>
      <c r="G21" s="34" t="e">
        <f>SUM(G13:G20)</f>
        <v>#REF!</v>
      </c>
      <c r="H21" s="34">
        <f>SUM(H13:H20)</f>
        <v>0</v>
      </c>
    </row>
    <row r="22" spans="2:10" x14ac:dyDescent="0.25">
      <c r="B22" s="60" t="s">
        <v>20</v>
      </c>
      <c r="C22" s="61" t="s">
        <v>21</v>
      </c>
      <c r="D22" s="66"/>
      <c r="E22" s="46"/>
      <c r="F22" s="66"/>
      <c r="G22" s="66"/>
      <c r="H22" s="66"/>
    </row>
    <row r="23" spans="2:10" x14ac:dyDescent="0.25">
      <c r="B23" s="63" t="s">
        <v>95</v>
      </c>
      <c r="C23" s="64" t="s">
        <v>22</v>
      </c>
      <c r="D23" s="66" t="e">
        <f>E23*G7</f>
        <v>#REF!</v>
      </c>
      <c r="E23" s="46"/>
      <c r="F23" s="66" t="e">
        <f>G23-D23</f>
        <v>#REF!</v>
      </c>
      <c r="G23" s="66" t="e">
        <f>D23*1.24</f>
        <v>#REF!</v>
      </c>
      <c r="H23" s="66">
        <f>E23*1.24</f>
        <v>0</v>
      </c>
    </row>
    <row r="24" spans="2:10" x14ac:dyDescent="0.25">
      <c r="B24" s="63"/>
      <c r="C24" s="68" t="s">
        <v>23</v>
      </c>
      <c r="D24" s="34" t="e">
        <f>SUM(D23)</f>
        <v>#REF!</v>
      </c>
      <c r="E24" s="47">
        <f>SUM(E23)</f>
        <v>0</v>
      </c>
      <c r="F24" s="34" t="e">
        <f>SUM(F23)</f>
        <v>#REF!</v>
      </c>
      <c r="G24" s="34" t="e">
        <f>SUM(G23)</f>
        <v>#REF!</v>
      </c>
      <c r="H24" s="34">
        <f>SUM(H23)</f>
        <v>0</v>
      </c>
    </row>
    <row r="25" spans="2:10" x14ac:dyDescent="0.25">
      <c r="B25" s="60" t="s">
        <v>24</v>
      </c>
      <c r="C25" s="61" t="s">
        <v>25</v>
      </c>
      <c r="D25" s="66"/>
      <c r="E25" s="46"/>
      <c r="F25" s="66"/>
      <c r="G25" s="66"/>
      <c r="H25" s="66"/>
    </row>
    <row r="26" spans="2:10" s="53" customFormat="1" x14ac:dyDescent="0.25">
      <c r="B26" s="63" t="s">
        <v>74</v>
      </c>
      <c r="C26" s="64" t="s">
        <v>26</v>
      </c>
      <c r="D26" s="66" t="e">
        <f>D42</f>
        <v>#REF!</v>
      </c>
      <c r="E26" s="66">
        <f>E42</f>
        <v>0</v>
      </c>
      <c r="F26" s="66" t="e">
        <f>F42</f>
        <v>#REF!</v>
      </c>
      <c r="G26" s="66" t="e">
        <f>G42</f>
        <v>#REF!</v>
      </c>
      <c r="H26" s="66">
        <f>H42</f>
        <v>0</v>
      </c>
    </row>
    <row r="27" spans="2:10" s="53" customFormat="1" x14ac:dyDescent="0.25">
      <c r="B27" s="63" t="s">
        <v>75</v>
      </c>
      <c r="C27" s="64" t="s">
        <v>27</v>
      </c>
      <c r="D27" s="66">
        <v>0</v>
      </c>
      <c r="E27" s="66">
        <v>0</v>
      </c>
      <c r="F27" s="66">
        <v>0</v>
      </c>
      <c r="G27" s="66">
        <v>0</v>
      </c>
      <c r="H27" s="66">
        <v>0</v>
      </c>
    </row>
    <row r="28" spans="2:10" s="53" customFormat="1" x14ac:dyDescent="0.25">
      <c r="B28" s="63" t="s">
        <v>76</v>
      </c>
      <c r="C28" s="64" t="s">
        <v>28</v>
      </c>
      <c r="D28" s="66" t="e">
        <f>D53</f>
        <v>#REF!</v>
      </c>
      <c r="E28" s="66">
        <f>E53</f>
        <v>0</v>
      </c>
      <c r="F28" s="66" t="e">
        <f>F53</f>
        <v>#REF!</v>
      </c>
      <c r="G28" s="66" t="e">
        <f>G53</f>
        <v>#REF!</v>
      </c>
      <c r="H28" s="66">
        <f>H53</f>
        <v>0</v>
      </c>
    </row>
    <row r="29" spans="2:10" x14ac:dyDescent="0.25">
      <c r="B29" s="69"/>
      <c r="C29" s="68" t="s">
        <v>29</v>
      </c>
      <c r="D29" s="34" t="e">
        <f>SUM(D26:D28)</f>
        <v>#REF!</v>
      </c>
      <c r="E29" s="47">
        <f>SUM(E26:E28)</f>
        <v>0</v>
      </c>
      <c r="F29" s="34" t="e">
        <f>SUM(F26:F28)</f>
        <v>#REF!</v>
      </c>
      <c r="G29" s="34" t="e">
        <f>SUM(G26:G28)</f>
        <v>#REF!</v>
      </c>
      <c r="H29" s="34">
        <f>SUM(H26:H28)</f>
        <v>0</v>
      </c>
    </row>
    <row r="30" spans="2:10" ht="13" x14ac:dyDescent="0.25">
      <c r="B30" s="69"/>
      <c r="C30" s="64" t="s">
        <v>30</v>
      </c>
      <c r="D30" s="24" t="e">
        <f>D21+D24+D29</f>
        <v>#REF!</v>
      </c>
      <c r="E30" s="48">
        <f>E21+E24+E29</f>
        <v>0</v>
      </c>
      <c r="F30" s="24" t="e">
        <f>F21+F24+F29</f>
        <v>#REF!</v>
      </c>
      <c r="G30" s="24" t="e">
        <f>G21+G24+G29</f>
        <v>#REF!</v>
      </c>
      <c r="H30" s="24">
        <f>H21+H24+H29</f>
        <v>0</v>
      </c>
    </row>
    <row r="31" spans="2:10" x14ac:dyDescent="0.25">
      <c r="B31" s="53"/>
      <c r="C31" s="53"/>
      <c r="D31" s="53"/>
      <c r="F31" s="53"/>
      <c r="G31" s="53"/>
      <c r="H31" s="53"/>
    </row>
    <row r="32" spans="2:10" x14ac:dyDescent="0.25">
      <c r="B32" s="53"/>
      <c r="C32" s="53"/>
      <c r="D32" s="53"/>
      <c r="F32" s="53"/>
      <c r="G32" s="53"/>
      <c r="H32" s="53"/>
    </row>
    <row r="33" spans="2:12" x14ac:dyDescent="0.25">
      <c r="B33" s="53"/>
      <c r="C33" s="59"/>
      <c r="D33" s="53"/>
      <c r="F33" s="53"/>
      <c r="G33" s="53"/>
      <c r="H33" s="53"/>
    </row>
    <row r="34" spans="2:12" x14ac:dyDescent="0.25">
      <c r="B34" s="53"/>
      <c r="C34" s="59" t="s">
        <v>89</v>
      </c>
      <c r="D34" s="53"/>
      <c r="F34" s="53"/>
      <c r="G34" s="53"/>
      <c r="H34" s="53"/>
    </row>
    <row r="35" spans="2:12" x14ac:dyDescent="0.25">
      <c r="B35" s="53"/>
      <c r="C35" s="53"/>
      <c r="D35" s="242" t="s">
        <v>4</v>
      </c>
      <c r="E35" s="242"/>
      <c r="F35" s="57" t="s">
        <v>5</v>
      </c>
      <c r="G35" s="242" t="s">
        <v>6</v>
      </c>
      <c r="H35" s="242"/>
    </row>
    <row r="36" spans="2:12" ht="12" customHeight="1" x14ac:dyDescent="0.25">
      <c r="B36" s="70" t="s">
        <v>74</v>
      </c>
      <c r="C36" s="71" t="s">
        <v>26</v>
      </c>
      <c r="D36" s="57" t="s">
        <v>7</v>
      </c>
      <c r="E36" s="50" t="s">
        <v>8</v>
      </c>
      <c r="F36" s="57" t="s">
        <v>7</v>
      </c>
      <c r="G36" s="57" t="s">
        <v>7</v>
      </c>
      <c r="H36" s="57" t="s">
        <v>8</v>
      </c>
    </row>
    <row r="37" spans="2:12" x14ac:dyDescent="0.25">
      <c r="B37" s="63" t="s">
        <v>96</v>
      </c>
      <c r="C37" s="72"/>
      <c r="D37" s="73" t="e">
        <f>E37*$G$7</f>
        <v>#REF!</v>
      </c>
      <c r="E37" s="112"/>
      <c r="F37" s="73" t="e">
        <f>G37-D37</f>
        <v>#REF!</v>
      </c>
      <c r="G37" s="73" t="e">
        <f t="shared" ref="G37:H41" si="3">D37*1.24</f>
        <v>#REF!</v>
      </c>
      <c r="H37" s="65">
        <f t="shared" si="3"/>
        <v>0</v>
      </c>
    </row>
    <row r="38" spans="2:12" x14ac:dyDescent="0.25">
      <c r="B38" s="63" t="s">
        <v>97</v>
      </c>
      <c r="C38" s="72"/>
      <c r="D38" s="73" t="e">
        <f>E38*$G$7</f>
        <v>#REF!</v>
      </c>
      <c r="E38" s="112"/>
      <c r="F38" s="73" t="e">
        <f>G38-D38</f>
        <v>#REF!</v>
      </c>
      <c r="G38" s="73" t="e">
        <f t="shared" si="3"/>
        <v>#REF!</v>
      </c>
      <c r="H38" s="65">
        <f t="shared" si="3"/>
        <v>0</v>
      </c>
    </row>
    <row r="39" spans="2:12" x14ac:dyDescent="0.25">
      <c r="B39" s="63" t="s">
        <v>101</v>
      </c>
      <c r="C39" s="72"/>
      <c r="D39" s="73" t="e">
        <f>E39*$G$7</f>
        <v>#REF!</v>
      </c>
      <c r="E39" s="112"/>
      <c r="F39" s="73" t="e">
        <f>G39-D39</f>
        <v>#REF!</v>
      </c>
      <c r="G39" s="73" t="e">
        <f t="shared" si="3"/>
        <v>#REF!</v>
      </c>
      <c r="H39" s="65">
        <f t="shared" si="3"/>
        <v>0</v>
      </c>
      <c r="J39" s="96"/>
      <c r="K39" s="96"/>
    </row>
    <row r="40" spans="2:12" x14ac:dyDescent="0.25">
      <c r="B40" s="63" t="s">
        <v>102</v>
      </c>
      <c r="C40" s="72"/>
      <c r="D40" s="73" t="e">
        <f>E40*$G$7</f>
        <v>#REF!</v>
      </c>
      <c r="E40" s="112"/>
      <c r="F40" s="73" t="e">
        <f>G40-D40</f>
        <v>#REF!</v>
      </c>
      <c r="G40" s="73" t="e">
        <f t="shared" si="3"/>
        <v>#REF!</v>
      </c>
      <c r="H40" s="65">
        <f t="shared" si="3"/>
        <v>0</v>
      </c>
      <c r="J40" s="96"/>
      <c r="K40" s="96"/>
    </row>
    <row r="41" spans="2:12" x14ac:dyDescent="0.25">
      <c r="B41" s="63" t="s">
        <v>103</v>
      </c>
      <c r="C41" s="72"/>
      <c r="D41" s="73" t="e">
        <f>E41*$G$7</f>
        <v>#REF!</v>
      </c>
      <c r="E41" s="112"/>
      <c r="F41" s="73" t="e">
        <f>G41-D41</f>
        <v>#REF!</v>
      </c>
      <c r="G41" s="73" t="e">
        <f t="shared" si="3"/>
        <v>#REF!</v>
      </c>
      <c r="H41" s="65">
        <f t="shared" si="3"/>
        <v>0</v>
      </c>
      <c r="J41" s="96"/>
      <c r="K41" s="96"/>
    </row>
    <row r="42" spans="2:12" x14ac:dyDescent="0.25">
      <c r="B42" s="63"/>
      <c r="C42" s="64" t="s">
        <v>98</v>
      </c>
      <c r="D42" s="34" t="e">
        <f>SUM(D37:D41)</f>
        <v>#REF!</v>
      </c>
      <c r="E42" s="34">
        <f>SUM(E37:E41)</f>
        <v>0</v>
      </c>
      <c r="F42" s="34" t="e">
        <f>SUM(F37:F41)</f>
        <v>#REF!</v>
      </c>
      <c r="G42" s="34" t="e">
        <f>SUM(G37:G41)</f>
        <v>#REF!</v>
      </c>
      <c r="H42" s="34">
        <f>SUM(H37:H41)</f>
        <v>0</v>
      </c>
      <c r="J42" s="96"/>
      <c r="K42" s="96"/>
    </row>
    <row r="43" spans="2:12" x14ac:dyDescent="0.25">
      <c r="B43" s="99"/>
      <c r="C43" s="100"/>
      <c r="D43" s="101"/>
      <c r="E43" s="113"/>
      <c r="F43" s="101"/>
      <c r="G43" s="101"/>
      <c r="H43" s="101"/>
      <c r="J43" s="96"/>
      <c r="K43" s="96"/>
    </row>
    <row r="44" spans="2:12" hidden="1" x14ac:dyDescent="0.25">
      <c r="B44" s="99"/>
      <c r="C44" s="100"/>
      <c r="D44" s="101"/>
      <c r="E44" s="113"/>
      <c r="F44" s="101"/>
      <c r="G44" s="101"/>
      <c r="H44" s="101"/>
      <c r="J44" s="96"/>
      <c r="K44" s="96"/>
    </row>
    <row r="45" spans="2:12" hidden="1" x14ac:dyDescent="0.25">
      <c r="B45" s="53"/>
      <c r="C45" s="74"/>
      <c r="D45" s="75"/>
      <c r="E45" s="114"/>
      <c r="F45" s="75"/>
      <c r="G45" s="75"/>
      <c r="H45" s="75"/>
      <c r="I45" s="33"/>
      <c r="J45" s="96"/>
      <c r="K45" s="96"/>
    </row>
    <row r="46" spans="2:12" ht="15.5" x14ac:dyDescent="0.35">
      <c r="B46" s="70" t="s">
        <v>76</v>
      </c>
      <c r="C46" s="71" t="s">
        <v>110</v>
      </c>
      <c r="D46" s="57" t="s">
        <v>7</v>
      </c>
      <c r="E46" s="50" t="s">
        <v>8</v>
      </c>
      <c r="F46" s="57" t="s">
        <v>7</v>
      </c>
      <c r="G46" s="57" t="s">
        <v>7</v>
      </c>
      <c r="H46" s="57" t="s">
        <v>8</v>
      </c>
      <c r="J46" s="97" t="s">
        <v>166</v>
      </c>
      <c r="K46" s="97" t="s">
        <v>167</v>
      </c>
    </row>
    <row r="47" spans="2:12" ht="13" x14ac:dyDescent="0.3">
      <c r="B47" s="63"/>
      <c r="C47" s="76"/>
      <c r="D47" s="73"/>
      <c r="E47" s="112"/>
      <c r="F47" s="73"/>
      <c r="G47" s="73"/>
      <c r="H47" s="65"/>
      <c r="J47" s="96"/>
      <c r="K47" s="96"/>
    </row>
    <row r="48" spans="2:12" ht="14" x14ac:dyDescent="0.3">
      <c r="B48" s="63" t="s">
        <v>96</v>
      </c>
      <c r="C48" s="45"/>
      <c r="D48" s="77" t="e">
        <f>E48*G7</f>
        <v>#REF!</v>
      </c>
      <c r="E48" s="115"/>
      <c r="F48" s="77" t="e">
        <f>G48-D48</f>
        <v>#REF!</v>
      </c>
      <c r="G48" s="77" t="e">
        <f t="shared" ref="G48:H52" si="4">D48*1.24</f>
        <v>#REF!</v>
      </c>
      <c r="H48" s="78">
        <f t="shared" si="4"/>
        <v>0</v>
      </c>
      <c r="J48" s="98">
        <v>6</v>
      </c>
      <c r="K48" s="98">
        <v>175</v>
      </c>
      <c r="L48" s="51"/>
    </row>
    <row r="49" spans="2:12" ht="14" x14ac:dyDescent="0.3">
      <c r="B49" s="63" t="s">
        <v>97</v>
      </c>
      <c r="C49" s="45"/>
      <c r="D49" s="77" t="e">
        <f>E49*G7</f>
        <v>#REF!</v>
      </c>
      <c r="E49" s="115"/>
      <c r="F49" s="77" t="e">
        <f>G49-D49</f>
        <v>#REF!</v>
      </c>
      <c r="G49" s="77" t="e">
        <f t="shared" si="4"/>
        <v>#REF!</v>
      </c>
      <c r="H49" s="77">
        <f t="shared" si="4"/>
        <v>0</v>
      </c>
      <c r="J49" s="98">
        <v>12</v>
      </c>
      <c r="K49" s="98">
        <v>45</v>
      </c>
      <c r="L49" s="51"/>
    </row>
    <row r="50" spans="2:12" ht="14" x14ac:dyDescent="0.3">
      <c r="B50" s="63" t="s">
        <v>101</v>
      </c>
      <c r="C50" s="45"/>
      <c r="D50" s="79" t="e">
        <f>E50*G7</f>
        <v>#REF!</v>
      </c>
      <c r="E50" s="115"/>
      <c r="F50" s="79" t="e">
        <f>G50-D50</f>
        <v>#REF!</v>
      </c>
      <c r="G50" s="80" t="e">
        <f t="shared" si="4"/>
        <v>#REF!</v>
      </c>
      <c r="H50" s="80">
        <f t="shared" si="4"/>
        <v>0</v>
      </c>
      <c r="J50" s="98">
        <v>12</v>
      </c>
      <c r="K50" s="98">
        <v>15</v>
      </c>
      <c r="L50" s="51"/>
    </row>
    <row r="51" spans="2:12" ht="14" x14ac:dyDescent="0.3">
      <c r="B51" s="63" t="s">
        <v>102</v>
      </c>
      <c r="C51" s="45"/>
      <c r="D51" s="79" t="e">
        <f>E51*G7</f>
        <v>#REF!</v>
      </c>
      <c r="E51" s="115"/>
      <c r="F51" s="79" t="e">
        <f>G51-D51</f>
        <v>#REF!</v>
      </c>
      <c r="G51" s="80" t="e">
        <f t="shared" si="4"/>
        <v>#REF!</v>
      </c>
      <c r="H51" s="80">
        <f t="shared" si="4"/>
        <v>0</v>
      </c>
      <c r="J51" s="98">
        <v>12</v>
      </c>
      <c r="K51" s="98">
        <v>5</v>
      </c>
      <c r="L51" s="51"/>
    </row>
    <row r="52" spans="2:12" ht="14.5" thickBot="1" x14ac:dyDescent="0.35">
      <c r="B52" s="63" t="s">
        <v>103</v>
      </c>
      <c r="C52" s="45"/>
      <c r="D52" s="79" t="e">
        <f>E52*G7</f>
        <v>#REF!</v>
      </c>
      <c r="E52" s="115"/>
      <c r="F52" s="79" t="e">
        <f>G52-D52</f>
        <v>#REF!</v>
      </c>
      <c r="G52" s="80" t="e">
        <f t="shared" si="4"/>
        <v>#REF!</v>
      </c>
      <c r="H52" s="80">
        <f t="shared" si="4"/>
        <v>0</v>
      </c>
      <c r="J52" s="98">
        <v>18</v>
      </c>
      <c r="K52" s="98">
        <v>5</v>
      </c>
      <c r="L52" s="51"/>
    </row>
    <row r="53" spans="2:12" ht="12" thickBot="1" x14ac:dyDescent="0.3">
      <c r="B53" s="91"/>
      <c r="C53" s="92" t="s">
        <v>98</v>
      </c>
      <c r="D53" s="93" t="e">
        <f>SUM(D48:D52)</f>
        <v>#REF!</v>
      </c>
      <c r="E53" s="116">
        <f>SUM(E48:E52)</f>
        <v>0</v>
      </c>
      <c r="F53" s="93" t="e">
        <f>SUM(F48:F52)</f>
        <v>#REF!</v>
      </c>
      <c r="G53" s="93" t="e">
        <f>SUM(G48:G52)</f>
        <v>#REF!</v>
      </c>
      <c r="H53" s="93">
        <f>SUM(H48:H52)</f>
        <v>0</v>
      </c>
      <c r="J53" s="96"/>
      <c r="K53" s="96"/>
    </row>
    <row r="54" spans="2:12" x14ac:dyDescent="0.25">
      <c r="B54" s="53"/>
      <c r="C54" s="53"/>
      <c r="D54" s="53"/>
      <c r="F54" s="53"/>
      <c r="G54" s="53"/>
      <c r="H54" s="53"/>
      <c r="J54" s="96"/>
      <c r="K54" s="96"/>
    </row>
    <row r="55" spans="2:12" x14ac:dyDescent="0.25">
      <c r="B55" s="53"/>
      <c r="C55" s="53"/>
      <c r="D55" s="53"/>
      <c r="F55" s="53"/>
      <c r="G55" s="53"/>
      <c r="H55" s="53"/>
      <c r="J55" s="96"/>
      <c r="K55" s="96"/>
    </row>
    <row r="56" spans="2:12" x14ac:dyDescent="0.25">
      <c r="B56" s="53"/>
      <c r="C56" s="53"/>
      <c r="D56" s="53"/>
      <c r="F56" s="53"/>
      <c r="G56" s="53"/>
      <c r="H56" s="53"/>
      <c r="J56" s="96"/>
      <c r="K56" s="96"/>
    </row>
    <row r="57" spans="2:12" x14ac:dyDescent="0.25">
      <c r="B57" s="53"/>
      <c r="C57" s="53"/>
      <c r="D57" s="53"/>
      <c r="F57" s="53"/>
      <c r="G57" s="53"/>
      <c r="H57" s="53"/>
    </row>
    <row r="58" spans="2:12" x14ac:dyDescent="0.25">
      <c r="B58" s="53"/>
      <c r="C58" s="53"/>
      <c r="D58" s="53"/>
      <c r="F58" s="53"/>
      <c r="G58" s="53"/>
      <c r="H58" s="53"/>
    </row>
    <row r="59" spans="2:12" x14ac:dyDescent="0.25">
      <c r="B59" s="53"/>
      <c r="C59" s="53"/>
      <c r="D59" s="53"/>
      <c r="F59" s="53"/>
      <c r="G59" s="53"/>
      <c r="H59" s="53"/>
    </row>
    <row r="60" spans="2:12" x14ac:dyDescent="0.25">
      <c r="B60" s="53"/>
      <c r="C60" s="53"/>
      <c r="D60" s="53"/>
      <c r="F60" s="53"/>
      <c r="G60" s="53"/>
      <c r="H60" s="53"/>
    </row>
    <row r="61" spans="2:12" x14ac:dyDescent="0.25">
      <c r="B61" s="53"/>
      <c r="C61" s="53"/>
      <c r="D61" s="53"/>
      <c r="F61" s="53"/>
      <c r="G61" s="53"/>
      <c r="H61" s="53"/>
    </row>
    <row r="62" spans="2:12" x14ac:dyDescent="0.25">
      <c r="B62" s="53"/>
      <c r="C62" s="53"/>
      <c r="D62" s="53"/>
      <c r="F62" s="53"/>
      <c r="G62" s="53"/>
      <c r="H62" s="53"/>
    </row>
    <row r="63" spans="2:12" x14ac:dyDescent="0.25">
      <c r="B63" s="53"/>
      <c r="C63" s="53"/>
      <c r="D63" s="53"/>
      <c r="F63" s="53"/>
      <c r="G63" s="53"/>
      <c r="H63" s="53"/>
    </row>
    <row r="64" spans="2:12" x14ac:dyDescent="0.25">
      <c r="B64" s="53"/>
      <c r="C64" s="53"/>
      <c r="D64" s="53"/>
      <c r="F64" s="53"/>
      <c r="G64" s="53"/>
      <c r="H64" s="53"/>
    </row>
    <row r="65" spans="2:8" x14ac:dyDescent="0.25">
      <c r="B65" s="53"/>
      <c r="C65" s="53"/>
      <c r="D65" s="53"/>
      <c r="F65" s="53"/>
      <c r="G65" s="53"/>
      <c r="H65" s="53"/>
    </row>
    <row r="66" spans="2:8" x14ac:dyDescent="0.25">
      <c r="B66" s="53"/>
      <c r="C66" s="53"/>
      <c r="D66" s="53"/>
      <c r="F66" s="53"/>
      <c r="G66" s="53"/>
      <c r="H66" s="53"/>
    </row>
  </sheetData>
  <mergeCells count="6">
    <mergeCell ref="D35:E35"/>
    <mergeCell ref="G35:H35"/>
    <mergeCell ref="B9:B10"/>
    <mergeCell ref="C9:C10"/>
    <mergeCell ref="D9:E9"/>
    <mergeCell ref="G9:H9"/>
  </mergeCells>
  <phoneticPr fontId="1" type="noConversion"/>
  <pageMargins left="0.32" right="0.35" top="0.984251969" bottom="0.62" header="0.5" footer="0.5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7"/>
  <dimension ref="B1:I34"/>
  <sheetViews>
    <sheetView zoomScale="110" zoomScaleNormal="110" workbookViewId="0">
      <selection activeCell="I17" sqref="I17"/>
    </sheetView>
  </sheetViews>
  <sheetFormatPr defaultColWidth="9.26953125" defaultRowHeight="11.5" x14ac:dyDescent="0.25"/>
  <cols>
    <col min="1" max="1" width="2.453125" style="19" customWidth="1"/>
    <col min="2" max="2" width="5.54296875" style="19" customWidth="1"/>
    <col min="3" max="3" width="36.26953125" style="19" customWidth="1"/>
    <col min="4" max="4" width="10.453125" style="19" customWidth="1"/>
    <col min="5" max="5" width="7.54296875" style="49" bestFit="1" customWidth="1"/>
    <col min="6" max="6" width="9.7265625" style="19" bestFit="1" customWidth="1"/>
    <col min="7" max="8" width="8.54296875" style="19" bestFit="1" customWidth="1"/>
    <col min="9" max="9" width="42.26953125" style="19" customWidth="1"/>
    <col min="10" max="16384" width="9.26953125" style="19"/>
  </cols>
  <sheetData>
    <row r="1" spans="2:9" ht="13" x14ac:dyDescent="0.3">
      <c r="B1" s="1"/>
      <c r="C1" s="1"/>
    </row>
    <row r="3" spans="2:9" ht="14" x14ac:dyDescent="0.3">
      <c r="D3" s="128" t="s">
        <v>187</v>
      </c>
      <c r="F3" s="129"/>
    </row>
    <row r="4" spans="2:9" ht="13" x14ac:dyDescent="0.3">
      <c r="D4" s="140" t="s">
        <v>181</v>
      </c>
    </row>
    <row r="5" spans="2:9" x14ac:dyDescent="0.25">
      <c r="D5" s="130" t="s">
        <v>100</v>
      </c>
    </row>
    <row r="7" spans="2:9" ht="13" x14ac:dyDescent="0.3">
      <c r="B7" s="121" t="s">
        <v>31</v>
      </c>
      <c r="C7" s="121"/>
      <c r="D7" s="16">
        <v>41396</v>
      </c>
      <c r="E7" s="32"/>
      <c r="F7" s="6" t="s">
        <v>0</v>
      </c>
      <c r="G7" s="1">
        <v>4.3215000000000003</v>
      </c>
      <c r="H7" s="1" t="s">
        <v>1</v>
      </c>
    </row>
    <row r="8" spans="2:9" ht="13" x14ac:dyDescent="0.3">
      <c r="B8" s="32"/>
      <c r="C8" s="121"/>
      <c r="D8" s="32"/>
      <c r="E8" s="118"/>
      <c r="F8" s="6"/>
      <c r="G8" s="7"/>
      <c r="H8" s="1"/>
    </row>
    <row r="9" spans="2:9" ht="12.75" customHeight="1" x14ac:dyDescent="0.25">
      <c r="B9" s="249" t="s">
        <v>2</v>
      </c>
      <c r="C9" s="249" t="s">
        <v>3</v>
      </c>
      <c r="D9" s="245" t="s">
        <v>4</v>
      </c>
      <c r="E9" s="245"/>
      <c r="F9" s="122" t="s">
        <v>5</v>
      </c>
      <c r="G9" s="245" t="s">
        <v>6</v>
      </c>
      <c r="H9" s="245"/>
    </row>
    <row r="10" spans="2:9" ht="12.5" x14ac:dyDescent="0.25">
      <c r="B10" s="250"/>
      <c r="C10" s="250"/>
      <c r="D10" s="122" t="s">
        <v>7</v>
      </c>
      <c r="E10" s="122" t="s">
        <v>8</v>
      </c>
      <c r="F10" s="122" t="s">
        <v>7</v>
      </c>
      <c r="G10" s="122" t="s">
        <v>7</v>
      </c>
      <c r="H10" s="122" t="s">
        <v>8</v>
      </c>
    </row>
    <row r="11" spans="2:9" ht="12.5" x14ac:dyDescent="0.25">
      <c r="B11" s="122">
        <v>1</v>
      </c>
      <c r="C11" s="122">
        <v>2</v>
      </c>
      <c r="D11" s="122">
        <v>3</v>
      </c>
      <c r="E11" s="122">
        <v>4</v>
      </c>
      <c r="F11" s="122">
        <v>5</v>
      </c>
      <c r="G11" s="122">
        <v>6</v>
      </c>
      <c r="H11" s="122">
        <v>7</v>
      </c>
    </row>
    <row r="12" spans="2:9" ht="13" x14ac:dyDescent="0.25">
      <c r="B12" s="133" t="s">
        <v>9</v>
      </c>
      <c r="C12" s="134" t="s">
        <v>10</v>
      </c>
      <c r="D12" s="135"/>
      <c r="E12" s="135"/>
      <c r="F12" s="135"/>
      <c r="G12" s="135"/>
      <c r="H12" s="135"/>
    </row>
    <row r="13" spans="2:9" ht="12.5" x14ac:dyDescent="0.25">
      <c r="B13" s="136" t="s">
        <v>71</v>
      </c>
      <c r="C13" s="137" t="s">
        <v>11</v>
      </c>
      <c r="D13" s="126">
        <f>E13*$G$7</f>
        <v>0</v>
      </c>
      <c r="E13" s="123">
        <v>0</v>
      </c>
      <c r="F13" s="126">
        <f>D13*0.24</f>
        <v>0</v>
      </c>
      <c r="G13" s="126">
        <f>D13*1.24</f>
        <v>0</v>
      </c>
      <c r="H13" s="126">
        <f>E13*1.24</f>
        <v>0</v>
      </c>
      <c r="I13" s="19" t="s">
        <v>196</v>
      </c>
    </row>
    <row r="14" spans="2:9" ht="37.5" x14ac:dyDescent="0.25">
      <c r="B14" s="136" t="s">
        <v>72</v>
      </c>
      <c r="C14" s="137" t="s">
        <v>12</v>
      </c>
      <c r="D14" s="126">
        <f>E14*$G$7</f>
        <v>0</v>
      </c>
      <c r="E14" s="123">
        <v>0</v>
      </c>
      <c r="F14" s="126">
        <f>D14*0.24</f>
        <v>0</v>
      </c>
      <c r="G14" s="126">
        <f>D14*1.24</f>
        <v>0</v>
      </c>
      <c r="H14" s="126">
        <f>E14*1.24</f>
        <v>0</v>
      </c>
      <c r="I14" s="174" t="s">
        <v>195</v>
      </c>
    </row>
    <row r="15" spans="2:9" ht="12.5" x14ac:dyDescent="0.25">
      <c r="B15" s="136" t="s">
        <v>73</v>
      </c>
      <c r="C15" s="137" t="s">
        <v>13</v>
      </c>
      <c r="D15" s="126">
        <f t="shared" ref="D15:D20" si="0">E15*$G$7</f>
        <v>0</v>
      </c>
      <c r="E15" s="123">
        <v>0</v>
      </c>
      <c r="F15" s="126">
        <f t="shared" ref="F15:F20" si="1">D15*0.24</f>
        <v>0</v>
      </c>
      <c r="G15" s="126">
        <f t="shared" ref="G15:G20" si="2">D15*1.24</f>
        <v>0</v>
      </c>
      <c r="H15" s="126">
        <f t="shared" ref="H15:H20" si="3">E15*1.24</f>
        <v>0</v>
      </c>
    </row>
    <row r="16" spans="2:9" ht="12.5" x14ac:dyDescent="0.25">
      <c r="B16" s="136" t="s">
        <v>90</v>
      </c>
      <c r="C16" s="137" t="s">
        <v>14</v>
      </c>
      <c r="D16" s="126">
        <f t="shared" si="0"/>
        <v>0</v>
      </c>
      <c r="E16" s="123">
        <v>0</v>
      </c>
      <c r="F16" s="126">
        <f t="shared" si="1"/>
        <v>0</v>
      </c>
      <c r="G16" s="126">
        <f t="shared" si="2"/>
        <v>0</v>
      </c>
      <c r="H16" s="126">
        <f t="shared" si="3"/>
        <v>0</v>
      </c>
    </row>
    <row r="17" spans="2:8" ht="12.5" x14ac:dyDescent="0.25">
      <c r="B17" s="136" t="s">
        <v>91</v>
      </c>
      <c r="C17" s="137" t="s">
        <v>15</v>
      </c>
      <c r="D17" s="126">
        <f t="shared" si="0"/>
        <v>0</v>
      </c>
      <c r="E17" s="123">
        <v>0</v>
      </c>
      <c r="F17" s="126">
        <f t="shared" si="1"/>
        <v>0</v>
      </c>
      <c r="G17" s="126">
        <f t="shared" si="2"/>
        <v>0</v>
      </c>
      <c r="H17" s="126">
        <f t="shared" si="3"/>
        <v>0</v>
      </c>
    </row>
    <row r="18" spans="2:8" ht="25" x14ac:dyDescent="0.25">
      <c r="B18" s="136" t="s">
        <v>92</v>
      </c>
      <c r="C18" s="137" t="s">
        <v>16</v>
      </c>
      <c r="D18" s="126">
        <f t="shared" si="0"/>
        <v>0</v>
      </c>
      <c r="E18" s="123">
        <v>0</v>
      </c>
      <c r="F18" s="126">
        <f t="shared" si="1"/>
        <v>0</v>
      </c>
      <c r="G18" s="126">
        <f t="shared" si="2"/>
        <v>0</v>
      </c>
      <c r="H18" s="126">
        <f t="shared" si="3"/>
        <v>0</v>
      </c>
    </row>
    <row r="19" spans="2:8" ht="12.5" x14ac:dyDescent="0.25">
      <c r="B19" s="136" t="s">
        <v>93</v>
      </c>
      <c r="C19" s="137" t="s">
        <v>17</v>
      </c>
      <c r="D19" s="126">
        <f t="shared" si="0"/>
        <v>0</v>
      </c>
      <c r="E19" s="123">
        <v>0</v>
      </c>
      <c r="F19" s="126">
        <f t="shared" si="1"/>
        <v>0</v>
      </c>
      <c r="G19" s="126">
        <f t="shared" si="2"/>
        <v>0</v>
      </c>
      <c r="H19" s="126">
        <f t="shared" si="3"/>
        <v>0</v>
      </c>
    </row>
    <row r="20" spans="2:8" ht="12.5" x14ac:dyDescent="0.25">
      <c r="B20" s="136" t="s">
        <v>94</v>
      </c>
      <c r="C20" s="137" t="s">
        <v>99</v>
      </c>
      <c r="D20" s="126">
        <f t="shared" si="0"/>
        <v>0</v>
      </c>
      <c r="E20" s="123">
        <v>0</v>
      </c>
      <c r="F20" s="126">
        <f t="shared" si="1"/>
        <v>0</v>
      </c>
      <c r="G20" s="126">
        <f t="shared" si="2"/>
        <v>0</v>
      </c>
      <c r="H20" s="126">
        <f t="shared" si="3"/>
        <v>0</v>
      </c>
    </row>
    <row r="21" spans="2:8" ht="13" x14ac:dyDescent="0.25">
      <c r="B21" s="136"/>
      <c r="C21" s="138" t="s">
        <v>19</v>
      </c>
      <c r="D21" s="127">
        <f>SUM(D13:D20)</f>
        <v>0</v>
      </c>
      <c r="E21" s="127">
        <f>SUM(E13:E20)</f>
        <v>0</v>
      </c>
      <c r="F21" s="127">
        <f>SUM(F13:F20)</f>
        <v>0</v>
      </c>
      <c r="G21" s="127">
        <f>SUM(G13:G20)</f>
        <v>0</v>
      </c>
      <c r="H21" s="127">
        <f>SUM(H13:H20)</f>
        <v>0</v>
      </c>
    </row>
    <row r="22" spans="2:8" ht="13" x14ac:dyDescent="0.25">
      <c r="B22" s="133" t="s">
        <v>20</v>
      </c>
      <c r="C22" s="134" t="s">
        <v>21</v>
      </c>
      <c r="D22" s="123"/>
      <c r="E22" s="123"/>
      <c r="F22" s="123"/>
      <c r="G22" s="123"/>
      <c r="H22" s="123"/>
    </row>
    <row r="23" spans="2:8" ht="12.5" x14ac:dyDescent="0.25">
      <c r="B23" s="136" t="s">
        <v>95</v>
      </c>
      <c r="C23" s="137" t="s">
        <v>22</v>
      </c>
      <c r="D23" s="123">
        <v>0</v>
      </c>
      <c r="E23" s="123">
        <v>0</v>
      </c>
      <c r="F23" s="123">
        <v>0</v>
      </c>
      <c r="G23" s="123">
        <v>0</v>
      </c>
      <c r="H23" s="123">
        <v>0</v>
      </c>
    </row>
    <row r="24" spans="2:8" ht="13" x14ac:dyDescent="0.25">
      <c r="B24" s="136"/>
      <c r="C24" s="138" t="s">
        <v>23</v>
      </c>
      <c r="D24" s="127">
        <f>SUM(D23)</f>
        <v>0</v>
      </c>
      <c r="E24" s="127">
        <f>SUM(E23)</f>
        <v>0</v>
      </c>
      <c r="F24" s="127">
        <f>SUM(F23)</f>
        <v>0</v>
      </c>
      <c r="G24" s="127">
        <f>SUM(G23)</f>
        <v>0</v>
      </c>
      <c r="H24" s="127">
        <f>SUM(H23)</f>
        <v>0</v>
      </c>
    </row>
    <row r="25" spans="2:8" ht="13" x14ac:dyDescent="0.25">
      <c r="B25" s="133" t="s">
        <v>24</v>
      </c>
      <c r="C25" s="134" t="s">
        <v>25</v>
      </c>
      <c r="D25" s="123"/>
      <c r="E25" s="123"/>
      <c r="F25" s="123"/>
      <c r="G25" s="123"/>
      <c r="H25" s="123"/>
    </row>
    <row r="26" spans="2:8" ht="12.5" x14ac:dyDescent="0.25">
      <c r="B26" s="136" t="s">
        <v>74</v>
      </c>
      <c r="C26" s="137" t="s">
        <v>26</v>
      </c>
      <c r="D26" s="123">
        <v>0</v>
      </c>
      <c r="E26" s="123">
        <v>0</v>
      </c>
      <c r="F26" s="123">
        <v>0</v>
      </c>
      <c r="G26" s="123">
        <v>0</v>
      </c>
      <c r="H26" s="123">
        <v>0</v>
      </c>
    </row>
    <row r="27" spans="2:8" ht="12.5" x14ac:dyDescent="0.25">
      <c r="B27" s="136" t="s">
        <v>75</v>
      </c>
      <c r="C27" s="137" t="s">
        <v>27</v>
      </c>
      <c r="D27" s="123">
        <v>0</v>
      </c>
      <c r="E27" s="123">
        <v>0</v>
      </c>
      <c r="F27" s="123">
        <v>0</v>
      </c>
      <c r="G27" s="123">
        <v>0</v>
      </c>
      <c r="H27" s="123">
        <v>0</v>
      </c>
    </row>
    <row r="28" spans="2:8" ht="12.5" x14ac:dyDescent="0.25">
      <c r="B28" s="136" t="s">
        <v>76</v>
      </c>
      <c r="C28" s="137" t="s">
        <v>28</v>
      </c>
      <c r="D28" s="123">
        <v>0</v>
      </c>
      <c r="E28" s="123">
        <v>0</v>
      </c>
      <c r="F28" s="123">
        <v>0</v>
      </c>
      <c r="G28" s="123">
        <v>0</v>
      </c>
      <c r="H28" s="123">
        <v>0</v>
      </c>
    </row>
    <row r="29" spans="2:8" ht="13" x14ac:dyDescent="0.25">
      <c r="B29" s="139"/>
      <c r="C29" s="138" t="s">
        <v>29</v>
      </c>
      <c r="D29" s="127">
        <f>SUM(D26:D28)</f>
        <v>0</v>
      </c>
      <c r="E29" s="127">
        <f>SUM(E26:E28)</f>
        <v>0</v>
      </c>
      <c r="F29" s="127">
        <f>SUM(F26:F28)</f>
        <v>0</v>
      </c>
      <c r="G29" s="127">
        <f>SUM(G26:G28)</f>
        <v>0</v>
      </c>
      <c r="H29" s="127">
        <f>SUM(H26:H28)</f>
        <v>0</v>
      </c>
    </row>
    <row r="30" spans="2:8" ht="13" x14ac:dyDescent="0.25">
      <c r="B30" s="139"/>
      <c r="C30" s="137" t="s">
        <v>30</v>
      </c>
      <c r="D30" s="131">
        <f>D21+D24+D29</f>
        <v>0</v>
      </c>
      <c r="E30" s="132">
        <f>E21+E24+E29</f>
        <v>0</v>
      </c>
      <c r="F30" s="131">
        <f>F21+F24+F29</f>
        <v>0</v>
      </c>
      <c r="G30" s="131">
        <f>G21+G24+G29</f>
        <v>0</v>
      </c>
      <c r="H30" s="131">
        <f>H21+H24+H29</f>
        <v>0</v>
      </c>
    </row>
    <row r="32" spans="2:8" ht="12.5" x14ac:dyDescent="0.25">
      <c r="C32" s="173" t="s">
        <v>193</v>
      </c>
    </row>
    <row r="33" spans="3:3" ht="12.5" x14ac:dyDescent="0.25">
      <c r="C33" s="173" t="s">
        <v>192</v>
      </c>
    </row>
    <row r="34" spans="3:3" ht="12.5" x14ac:dyDescent="0.25">
      <c r="C34" s="173" t="s">
        <v>194</v>
      </c>
    </row>
  </sheetData>
  <mergeCells count="4">
    <mergeCell ref="B9:B10"/>
    <mergeCell ref="C9:C10"/>
    <mergeCell ref="D9:E9"/>
    <mergeCell ref="G9:H9"/>
  </mergeCells>
  <phoneticPr fontId="1" type="noConversion"/>
  <printOptions horizontalCentered="1"/>
  <pageMargins left="0.98425196850393704" right="0.59055118110236227" top="0.78740157480314965" bottom="0.59055118110236227" header="0.31496062992125984" footer="0.31496062992125984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8"/>
  <dimension ref="B1:H37"/>
  <sheetViews>
    <sheetView workbookViewId="0">
      <selection activeCell="K15" sqref="K15"/>
    </sheetView>
  </sheetViews>
  <sheetFormatPr defaultColWidth="9.26953125" defaultRowHeight="11.5" x14ac:dyDescent="0.25"/>
  <cols>
    <col min="1" max="1" width="2.453125" style="19" customWidth="1"/>
    <col min="2" max="2" width="5.453125" style="19" customWidth="1"/>
    <col min="3" max="3" width="36.26953125" style="19" customWidth="1"/>
    <col min="4" max="4" width="10.54296875" style="19" customWidth="1"/>
    <col min="5" max="5" width="9.54296875" style="49" customWidth="1"/>
    <col min="6" max="6" width="10" style="19" customWidth="1"/>
    <col min="7" max="7" width="10.54296875" style="19" customWidth="1"/>
    <col min="8" max="8" width="9.54296875" style="19" customWidth="1"/>
    <col min="9" max="16384" width="9.26953125" style="19"/>
  </cols>
  <sheetData>
    <row r="1" spans="2:8" ht="13" x14ac:dyDescent="0.3">
      <c r="B1" s="1"/>
      <c r="C1" s="1"/>
    </row>
    <row r="3" spans="2:8" ht="14" x14ac:dyDescent="0.3">
      <c r="D3" s="128" t="s">
        <v>188</v>
      </c>
      <c r="F3" s="129"/>
    </row>
    <row r="4" spans="2:8" ht="13" x14ac:dyDescent="0.3">
      <c r="D4" s="140" t="s">
        <v>108</v>
      </c>
    </row>
    <row r="5" spans="2:8" x14ac:dyDescent="0.25">
      <c r="D5" s="130" t="s">
        <v>100</v>
      </c>
    </row>
    <row r="7" spans="2:8" ht="13" x14ac:dyDescent="0.3">
      <c r="B7" s="121" t="s">
        <v>31</v>
      </c>
      <c r="C7" s="121"/>
      <c r="D7" s="16">
        <v>41396</v>
      </c>
      <c r="E7" s="32"/>
      <c r="F7" s="6" t="s">
        <v>0</v>
      </c>
      <c r="G7" s="1">
        <v>4.3215000000000003</v>
      </c>
      <c r="H7" s="1" t="s">
        <v>1</v>
      </c>
    </row>
    <row r="8" spans="2:8" ht="13" x14ac:dyDescent="0.3">
      <c r="B8" s="32"/>
      <c r="C8" s="121"/>
      <c r="D8" s="32"/>
      <c r="E8" s="118"/>
      <c r="F8" s="6"/>
      <c r="G8" s="7"/>
      <c r="H8" s="1"/>
    </row>
    <row r="9" spans="2:8" ht="12.75" customHeight="1" x14ac:dyDescent="0.25">
      <c r="B9" s="249" t="s">
        <v>2</v>
      </c>
      <c r="C9" s="249" t="s">
        <v>3</v>
      </c>
      <c r="D9" s="245" t="s">
        <v>4</v>
      </c>
      <c r="E9" s="245"/>
      <c r="F9" s="122" t="s">
        <v>5</v>
      </c>
      <c r="G9" s="245" t="s">
        <v>6</v>
      </c>
      <c r="H9" s="245"/>
    </row>
    <row r="10" spans="2:8" ht="12.5" x14ac:dyDescent="0.25">
      <c r="B10" s="250"/>
      <c r="C10" s="250"/>
      <c r="D10" s="122" t="s">
        <v>7</v>
      </c>
      <c r="E10" s="122" t="s">
        <v>8</v>
      </c>
      <c r="F10" s="122" t="s">
        <v>7</v>
      </c>
      <c r="G10" s="122" t="s">
        <v>7</v>
      </c>
      <c r="H10" s="122" t="s">
        <v>8</v>
      </c>
    </row>
    <row r="11" spans="2:8" ht="12.5" x14ac:dyDescent="0.25">
      <c r="B11" s="122">
        <v>1</v>
      </c>
      <c r="C11" s="122">
        <v>2</v>
      </c>
      <c r="D11" s="122">
        <v>3</v>
      </c>
      <c r="E11" s="122">
        <v>4</v>
      </c>
      <c r="F11" s="122">
        <v>5</v>
      </c>
      <c r="G11" s="122">
        <v>6</v>
      </c>
      <c r="H11" s="122">
        <v>7</v>
      </c>
    </row>
    <row r="12" spans="2:8" ht="13" x14ac:dyDescent="0.25">
      <c r="B12" s="133" t="s">
        <v>9</v>
      </c>
      <c r="C12" s="134" t="s">
        <v>10</v>
      </c>
      <c r="D12" s="135"/>
      <c r="E12" s="135"/>
      <c r="F12" s="135"/>
      <c r="G12" s="135"/>
      <c r="H12" s="135"/>
    </row>
    <row r="13" spans="2:8" ht="12.5" x14ac:dyDescent="0.25">
      <c r="B13" s="136">
        <v>1</v>
      </c>
      <c r="C13" s="137" t="s">
        <v>11</v>
      </c>
      <c r="D13" s="125">
        <f>E13*$G$7</f>
        <v>0</v>
      </c>
      <c r="E13" s="125"/>
      <c r="F13" s="125">
        <f>G13-D13</f>
        <v>0</v>
      </c>
      <c r="G13" s="125">
        <f>D13*1.24</f>
        <v>0</v>
      </c>
      <c r="H13" s="125">
        <f>E13*1.24</f>
        <v>0</v>
      </c>
    </row>
    <row r="14" spans="2:8" ht="37.5" x14ac:dyDescent="0.25">
      <c r="B14" s="136">
        <v>2</v>
      </c>
      <c r="C14" s="137" t="s">
        <v>12</v>
      </c>
      <c r="D14" s="125">
        <f>E14*$G$7</f>
        <v>0</v>
      </c>
      <c r="E14" s="125">
        <v>0</v>
      </c>
      <c r="F14" s="125">
        <f>G14-D14</f>
        <v>0</v>
      </c>
      <c r="G14" s="125">
        <f>D14*1.24</f>
        <v>0</v>
      </c>
      <c r="H14" s="125">
        <f>E14*1.24</f>
        <v>0</v>
      </c>
    </row>
    <row r="15" spans="2:8" ht="12.5" x14ac:dyDescent="0.25">
      <c r="B15" s="136">
        <v>3</v>
      </c>
      <c r="C15" s="137" t="s">
        <v>13</v>
      </c>
      <c r="D15" s="125">
        <f t="shared" ref="D15:D20" si="0">E15*$G$7</f>
        <v>0</v>
      </c>
      <c r="E15" s="125"/>
      <c r="F15" s="125">
        <f t="shared" ref="F15:F20" si="1">G15-D15</f>
        <v>0</v>
      </c>
      <c r="G15" s="125">
        <f t="shared" ref="G15:G20" si="2">D15*1.24</f>
        <v>0</v>
      </c>
      <c r="H15" s="125">
        <f t="shared" ref="H15:H20" si="3">E15*1.24</f>
        <v>0</v>
      </c>
    </row>
    <row r="16" spans="2:8" ht="12.5" x14ac:dyDescent="0.25">
      <c r="B16" s="136">
        <v>4</v>
      </c>
      <c r="C16" s="137" t="s">
        <v>14</v>
      </c>
      <c r="D16" s="125">
        <f t="shared" si="0"/>
        <v>0</v>
      </c>
      <c r="E16" s="125"/>
      <c r="F16" s="125">
        <f t="shared" si="1"/>
        <v>0</v>
      </c>
      <c r="G16" s="125">
        <f t="shared" si="2"/>
        <v>0</v>
      </c>
      <c r="H16" s="125">
        <f t="shared" si="3"/>
        <v>0</v>
      </c>
    </row>
    <row r="17" spans="2:8" ht="12.5" x14ac:dyDescent="0.25">
      <c r="B17" s="136">
        <v>5</v>
      </c>
      <c r="C17" s="137" t="s">
        <v>15</v>
      </c>
      <c r="D17" s="125">
        <f t="shared" si="0"/>
        <v>0</v>
      </c>
      <c r="E17" s="125"/>
      <c r="F17" s="125">
        <f t="shared" si="1"/>
        <v>0</v>
      </c>
      <c r="G17" s="125">
        <f t="shared" si="2"/>
        <v>0</v>
      </c>
      <c r="H17" s="125">
        <f t="shared" si="3"/>
        <v>0</v>
      </c>
    </row>
    <row r="18" spans="2:8" ht="25" x14ac:dyDescent="0.25">
      <c r="B18" s="136">
        <v>6</v>
      </c>
      <c r="C18" s="137" t="s">
        <v>16</v>
      </c>
      <c r="D18" s="125">
        <f t="shared" si="0"/>
        <v>0</v>
      </c>
      <c r="E18" s="125"/>
      <c r="F18" s="125">
        <f t="shared" si="1"/>
        <v>0</v>
      </c>
      <c r="G18" s="125">
        <f t="shared" si="2"/>
        <v>0</v>
      </c>
      <c r="H18" s="125">
        <f t="shared" si="3"/>
        <v>0</v>
      </c>
    </row>
    <row r="19" spans="2:8" ht="12.5" x14ac:dyDescent="0.25">
      <c r="B19" s="136">
        <v>7</v>
      </c>
      <c r="C19" s="137" t="s">
        <v>17</v>
      </c>
      <c r="D19" s="125">
        <f t="shared" si="0"/>
        <v>0</v>
      </c>
      <c r="E19" s="125"/>
      <c r="F19" s="125">
        <f t="shared" si="1"/>
        <v>0</v>
      </c>
      <c r="G19" s="125">
        <f t="shared" si="2"/>
        <v>0</v>
      </c>
      <c r="H19" s="125">
        <f t="shared" si="3"/>
        <v>0</v>
      </c>
    </row>
    <row r="20" spans="2:8" ht="12.5" x14ac:dyDescent="0.25">
      <c r="B20" s="136">
        <v>8</v>
      </c>
      <c r="C20" s="137" t="s">
        <v>18</v>
      </c>
      <c r="D20" s="125">
        <f t="shared" si="0"/>
        <v>0</v>
      </c>
      <c r="E20" s="125"/>
      <c r="F20" s="125">
        <f t="shared" si="1"/>
        <v>0</v>
      </c>
      <c r="G20" s="125">
        <f t="shared" si="2"/>
        <v>0</v>
      </c>
      <c r="H20" s="125">
        <f t="shared" si="3"/>
        <v>0</v>
      </c>
    </row>
    <row r="21" spans="2:8" ht="13" x14ac:dyDescent="0.25">
      <c r="B21" s="136"/>
      <c r="C21" s="138" t="s">
        <v>19</v>
      </c>
      <c r="D21" s="132">
        <f>SUM(D13:D20)</f>
        <v>0</v>
      </c>
      <c r="E21" s="132">
        <f>SUM(E13:E20)</f>
        <v>0</v>
      </c>
      <c r="F21" s="132">
        <f>SUM(F13:F20)</f>
        <v>0</v>
      </c>
      <c r="G21" s="132">
        <f>SUM(G13:G20)</f>
        <v>0</v>
      </c>
      <c r="H21" s="132">
        <f>SUM(H13:H20)</f>
        <v>0</v>
      </c>
    </row>
    <row r="22" spans="2:8" ht="13" x14ac:dyDescent="0.25">
      <c r="B22" s="133" t="s">
        <v>20</v>
      </c>
      <c r="C22" s="134" t="s">
        <v>21</v>
      </c>
      <c r="D22" s="125"/>
      <c r="E22" s="125"/>
      <c r="F22" s="125"/>
      <c r="G22" s="125"/>
      <c r="H22" s="125"/>
    </row>
    <row r="23" spans="2:8" ht="12.5" x14ac:dyDescent="0.25">
      <c r="B23" s="136"/>
      <c r="C23" s="137" t="s">
        <v>22</v>
      </c>
      <c r="D23" s="125">
        <v>0</v>
      </c>
      <c r="E23" s="125">
        <v>0</v>
      </c>
      <c r="F23" s="125">
        <v>0</v>
      </c>
      <c r="G23" s="125">
        <v>0</v>
      </c>
      <c r="H23" s="125">
        <v>0</v>
      </c>
    </row>
    <row r="24" spans="2:8" ht="13" x14ac:dyDescent="0.25">
      <c r="B24" s="136"/>
      <c r="C24" s="138" t="s">
        <v>23</v>
      </c>
      <c r="D24" s="132">
        <f>D23</f>
        <v>0</v>
      </c>
      <c r="E24" s="132">
        <f>SUM(E23)</f>
        <v>0</v>
      </c>
      <c r="F24" s="132">
        <f>SUM(F23)</f>
        <v>0</v>
      </c>
      <c r="G24" s="132">
        <f>SUM(G23)</f>
        <v>0</v>
      </c>
      <c r="H24" s="132">
        <f>SUM(H23)</f>
        <v>0</v>
      </c>
    </row>
    <row r="25" spans="2:8" ht="13" x14ac:dyDescent="0.25">
      <c r="B25" s="133" t="s">
        <v>24</v>
      </c>
      <c r="C25" s="134" t="s">
        <v>25</v>
      </c>
      <c r="D25" s="125"/>
      <c r="E25" s="125"/>
      <c r="F25" s="125"/>
      <c r="G25" s="125"/>
      <c r="H25" s="125"/>
    </row>
    <row r="26" spans="2:8" ht="12.5" x14ac:dyDescent="0.25">
      <c r="B26" s="136"/>
      <c r="C26" s="137" t="s">
        <v>26</v>
      </c>
      <c r="D26" s="125">
        <v>0</v>
      </c>
      <c r="E26" s="125">
        <v>0</v>
      </c>
      <c r="F26" s="125">
        <v>0</v>
      </c>
      <c r="G26" s="125">
        <v>0</v>
      </c>
      <c r="H26" s="125">
        <v>0</v>
      </c>
    </row>
    <row r="27" spans="2:8" ht="12.5" x14ac:dyDescent="0.25">
      <c r="B27" s="136"/>
      <c r="C27" s="137" t="s">
        <v>27</v>
      </c>
      <c r="D27" s="125">
        <v>0</v>
      </c>
      <c r="E27" s="125">
        <v>0</v>
      </c>
      <c r="F27" s="125">
        <v>0</v>
      </c>
      <c r="G27" s="125">
        <v>0</v>
      </c>
      <c r="H27" s="125">
        <v>0</v>
      </c>
    </row>
    <row r="28" spans="2:8" ht="12.5" x14ac:dyDescent="0.25">
      <c r="B28" s="136"/>
      <c r="C28" s="137" t="s">
        <v>28</v>
      </c>
      <c r="D28" s="125">
        <v>0</v>
      </c>
      <c r="E28" s="125">
        <v>0</v>
      </c>
      <c r="F28" s="125">
        <v>0</v>
      </c>
      <c r="G28" s="125">
        <v>0</v>
      </c>
      <c r="H28" s="125">
        <v>0</v>
      </c>
    </row>
    <row r="29" spans="2:8" ht="13" x14ac:dyDescent="0.25">
      <c r="B29" s="139"/>
      <c r="C29" s="138" t="s">
        <v>29</v>
      </c>
      <c r="D29" s="132">
        <f>SUM(D26:D28)</f>
        <v>0</v>
      </c>
      <c r="E29" s="132">
        <f>SUM(E26:E28)</f>
        <v>0</v>
      </c>
      <c r="F29" s="132">
        <f>SUM(F26:F28)</f>
        <v>0</v>
      </c>
      <c r="G29" s="132">
        <f>SUM(G26:G28)</f>
        <v>0</v>
      </c>
      <c r="H29" s="132">
        <f>SUM(H26:H28)</f>
        <v>0</v>
      </c>
    </row>
    <row r="30" spans="2:8" ht="13" x14ac:dyDescent="0.25">
      <c r="B30" s="139"/>
      <c r="C30" s="137" t="s">
        <v>30</v>
      </c>
      <c r="D30" s="131">
        <f>D21+D24+D29</f>
        <v>0</v>
      </c>
      <c r="E30" s="132">
        <f>E21+E24+E29</f>
        <v>0</v>
      </c>
      <c r="F30" s="131">
        <f>F21+F24+F29</f>
        <v>0</v>
      </c>
      <c r="G30" s="131">
        <f>G21+G24+G29</f>
        <v>0</v>
      </c>
      <c r="H30" s="131">
        <f>H21+H24+H29</f>
        <v>0</v>
      </c>
    </row>
    <row r="31" spans="2:8" ht="12.5" x14ac:dyDescent="0.25">
      <c r="B31" s="32"/>
      <c r="C31" s="32"/>
      <c r="D31" s="32"/>
      <c r="E31" s="118"/>
      <c r="F31" s="32"/>
      <c r="G31" s="32"/>
      <c r="H31" s="32"/>
    </row>
    <row r="32" spans="2:8" ht="12.5" x14ac:dyDescent="0.25">
      <c r="C32" s="173" t="s">
        <v>193</v>
      </c>
    </row>
    <row r="33" spans="2:8" ht="12.5" x14ac:dyDescent="0.25">
      <c r="C33" s="173" t="s">
        <v>192</v>
      </c>
    </row>
    <row r="34" spans="2:8" ht="12.5" x14ac:dyDescent="0.25">
      <c r="C34" s="173" t="s">
        <v>194</v>
      </c>
      <c r="D34" s="251"/>
      <c r="E34" s="251"/>
      <c r="F34" s="35"/>
      <c r="G34" s="251"/>
      <c r="H34" s="251"/>
    </row>
    <row r="35" spans="2:8" x14ac:dyDescent="0.25">
      <c r="B35" s="38"/>
      <c r="C35" s="39"/>
      <c r="D35" s="35"/>
      <c r="E35" s="110"/>
      <c r="F35" s="35"/>
      <c r="G35" s="35"/>
      <c r="H35" s="35"/>
    </row>
    <row r="36" spans="2:8" x14ac:dyDescent="0.25">
      <c r="B36" s="40"/>
      <c r="C36" s="36"/>
      <c r="D36" s="37"/>
      <c r="E36" s="117"/>
      <c r="F36" s="37"/>
      <c r="G36" s="37"/>
      <c r="H36" s="33"/>
    </row>
    <row r="37" spans="2:8" x14ac:dyDescent="0.25">
      <c r="B37" s="40"/>
      <c r="C37" s="36"/>
      <c r="D37" s="41"/>
      <c r="E37" s="113"/>
      <c r="F37" s="41"/>
      <c r="G37" s="41"/>
      <c r="H37" s="41"/>
    </row>
  </sheetData>
  <mergeCells count="6">
    <mergeCell ref="D34:E34"/>
    <mergeCell ref="G34:H34"/>
    <mergeCell ref="B9:B10"/>
    <mergeCell ref="C9:C10"/>
    <mergeCell ref="D9:E9"/>
    <mergeCell ref="G9:H9"/>
  </mergeCells>
  <phoneticPr fontId="21" type="noConversion"/>
  <printOptions horizontalCentered="1"/>
  <pageMargins left="0.98425196850393704" right="0.59055118110236227" top="0.78740157480314965" bottom="0.59055118110236227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Formular oferta DG</vt:lpstr>
      <vt:lpstr>XXX</vt:lpstr>
      <vt:lpstr>XXXXX</vt:lpstr>
      <vt:lpstr>YYY</vt:lpstr>
      <vt:lpstr>ZZZ</vt:lpstr>
      <vt:lpstr>DO.8 - XXX</vt:lpstr>
      <vt:lpstr>'DEV.FIN neelig'!Print_Area</vt:lpstr>
      <vt:lpstr>'DO.4 - fanar'!Print_Area</vt:lpstr>
      <vt:lpstr>'DO.4 - grajd 2'!Print_Area</vt:lpstr>
      <vt:lpstr>'DO.4 - laguna dejectii lichide'!Print_Area</vt:lpstr>
      <vt:lpstr>'DO.7- platf dejectii solide'!Print_Area</vt:lpstr>
      <vt:lpstr>'DO.9 - fara nume'!Print_Area</vt:lpstr>
      <vt:lpstr>'DO.9 -copertina utilaje agricol'!Print_Area</vt:lpstr>
      <vt:lpstr>'Formular oferta DG'!Print_Area</vt:lpstr>
      <vt:lpstr>XXX!Print_Area</vt:lpstr>
      <vt:lpstr>XXXXX!Print_Area</vt:lpstr>
      <vt:lpstr>'Formular oferta DG'!Print_Titles</vt:lpstr>
    </vt:vector>
  </TitlesOfParts>
  <Company>&lt;arabianhorse&gt;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Tivadar</dc:creator>
  <cp:lastModifiedBy>Adrian Adam</cp:lastModifiedBy>
  <cp:lastPrinted>2026-03-31T09:13:36Z</cp:lastPrinted>
  <dcterms:created xsi:type="dcterms:W3CDTF">2008-07-28T06:16:52Z</dcterms:created>
  <dcterms:modified xsi:type="dcterms:W3CDTF">2026-05-06T10:58:34Z</dcterms:modified>
</cp:coreProperties>
</file>