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Lucru\ACHIZITII\LEGEA98\SERVICII SILVICE\2026\OS BRASOV\"/>
    </mc:Choice>
  </mc:AlternateContent>
  <xr:revisionPtr revIDLastSave="0" documentId="13_ncr:1_{A5041F5E-48B3-41A0-94D7-78A3B77FD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ul 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K17" i="5" s="1"/>
  <c r="L17" i="5" s="1"/>
  <c r="M17" i="5" s="1"/>
  <c r="I18" i="5"/>
  <c r="K18" i="5" s="1"/>
  <c r="I19" i="5"/>
  <c r="K19" i="5" s="1"/>
  <c r="L19" i="5" s="1"/>
  <c r="M19" i="5" s="1"/>
  <c r="N19" i="5" s="1"/>
  <c r="I20" i="5"/>
  <c r="K20" i="5"/>
  <c r="L20" i="5" s="1"/>
  <c r="M20" i="5" s="1"/>
  <c r="L18" i="5" l="1"/>
  <c r="M18" i="5" s="1"/>
  <c r="O19" i="5"/>
  <c r="P19" i="5" s="1"/>
  <c r="Q19" i="5" s="1"/>
  <c r="N20" i="5"/>
  <c r="N17" i="5"/>
  <c r="I24" i="5"/>
  <c r="K24" i="5" s="1"/>
  <c r="L24" i="5" s="1"/>
  <c r="I23" i="5"/>
  <c r="I21" i="5"/>
  <c r="I16" i="5"/>
  <c r="K16" i="5" s="1"/>
  <c r="N18" i="5" l="1"/>
  <c r="O18" i="5" s="1"/>
  <c r="P18" i="5" s="1"/>
  <c r="Q18" i="5" s="1"/>
  <c r="O20" i="5"/>
  <c r="P20" i="5" s="1"/>
  <c r="Q20" i="5" s="1"/>
  <c r="O17" i="5"/>
  <c r="P17" i="5" s="1"/>
  <c r="Q17" i="5" s="1"/>
  <c r="M24" i="5"/>
  <c r="N24" i="5" s="1"/>
  <c r="K21" i="5"/>
  <c r="L21" i="5" s="1"/>
  <c r="K23" i="5"/>
  <c r="L23" i="5" s="1"/>
  <c r="L16" i="5"/>
  <c r="M23" i="5" l="1"/>
  <c r="N23" i="5" s="1"/>
  <c r="M21" i="5"/>
  <c r="N21" i="5" s="1"/>
  <c r="O24" i="5"/>
  <c r="P24" i="5" s="1"/>
  <c r="Q24" i="5" s="1"/>
  <c r="M16" i="5"/>
  <c r="N16" i="5" s="1"/>
  <c r="O21" i="5" l="1"/>
  <c r="P21" i="5" s="1"/>
  <c r="Q21" i="5" s="1"/>
  <c r="O16" i="5"/>
  <c r="P16" i="5" s="1"/>
  <c r="Q16" i="5" s="1"/>
  <c r="O23" i="5"/>
  <c r="P23" i="5" s="1"/>
  <c r="Q23" i="5" s="1"/>
  <c r="Q25" i="5" l="1"/>
  <c r="M3" i="5"/>
</calcChain>
</file>

<file path=xl/sharedStrings.xml><?xml version="1.0" encoding="utf-8"?>
<sst xmlns="http://schemas.openxmlformats.org/spreadsheetml/2006/main" count="71" uniqueCount="52">
  <si>
    <t>DEVIZ - LISTĂ DE CANTITĂȚI</t>
  </si>
  <si>
    <t>Nr.
crt.</t>
  </si>
  <si>
    <t>Simbol
norma</t>
  </si>
  <si>
    <t>Denumire
 lucrare</t>
  </si>
  <si>
    <t>Cantitate pentru acordul cadru</t>
  </si>
  <si>
    <t>Norma de timp ore-om/U.M</t>
  </si>
  <si>
    <t>Grila de încadrare</t>
  </si>
  <si>
    <t>Tarif orar</t>
  </si>
  <si>
    <t>Pret unitar
material
-utilaj lei/U.M.</t>
  </si>
  <si>
    <t>ar</t>
  </si>
  <si>
    <t>x</t>
  </si>
  <si>
    <t>STAT</t>
  </si>
  <si>
    <t>Total III
 (col.13+ col. 14)             -lei-</t>
  </si>
  <si>
    <t>Profit (2% din col.13)               -lei-</t>
  </si>
  <si>
    <t>Total II
 (col.11+ col. 12)                 -lei-</t>
  </si>
  <si>
    <t>Cheltuieli indirecte (6% din col.11)                     -lei-</t>
  </si>
  <si>
    <t>Total I
 (col.8+ col.9+ col.10)
 -lei-</t>
  </si>
  <si>
    <t>Contrib. asig. pentru muncă (2,25% din col 8) -lei-</t>
  </si>
  <si>
    <t>Pret unitar
manope
ră lei/U.M.  (col.5x col.7)             -lei-</t>
  </si>
  <si>
    <t>U.M.               Unitate de măsură</t>
  </si>
  <si>
    <t>1.</t>
  </si>
  <si>
    <t>6.</t>
  </si>
  <si>
    <t>2.</t>
  </si>
  <si>
    <t>3.</t>
  </si>
  <si>
    <t>4.</t>
  </si>
  <si>
    <t>8.</t>
  </si>
  <si>
    <t>5.</t>
  </si>
  <si>
    <t>7.</t>
  </si>
  <si>
    <t>Lotul nr. 3 O.S. Brașov</t>
  </si>
  <si>
    <t>Lucrări de îngrijire arborete tinere și ajutorarea regenerării naturale în anul 2026</t>
  </si>
  <si>
    <t>Biserica Evanghelică Vulcan</t>
  </si>
  <si>
    <t>C.63.A.III.a</t>
  </si>
  <si>
    <t>C.9.c</t>
  </si>
  <si>
    <t>C.8.f.I.b</t>
  </si>
  <si>
    <t>C.8.b.1</t>
  </si>
  <si>
    <t>C.8.b.2</t>
  </si>
  <si>
    <t>C.8.g.2</t>
  </si>
  <si>
    <r>
      <rPr>
        <b/>
        <sz val="8"/>
        <rFont val="Arial"/>
        <family val="2"/>
      </rPr>
      <t>TOTAL</t>
    </r>
    <r>
      <rPr>
        <sz val="8"/>
        <rFont val="Arial"/>
        <family val="2"/>
      </rPr>
      <t xml:space="preserve"> Contract (lei) fără T.V.A. (sumă coloana 16)</t>
    </r>
  </si>
  <si>
    <t>ha</t>
  </si>
  <si>
    <t xml:space="preserve">Lucrări de ajutorarea regenerării naturale pe suprafete reduse - extragerea semințișului și tineretului existent, grad de îmburuienire 34 - 66%, U.P. I, u.a. 641 C </t>
  </si>
  <si>
    <t xml:space="preserve">Lucrări de ajutorarea regenerării naturale pe suprafețe reduse - mobilizarea manuală a solului, condiții mijlocii, adâncime mobilizată până la 10 cm,  U.P. I, u.a. 637, 635, 739 A </t>
  </si>
  <si>
    <t xml:space="preserve">Lucrări de ajutorarea regenerării naturale pe suprafețe reduse - tăierea ierbii sau mușchiului prin răzuire, grad de îmburuienire peste 66 %, U.P I, u.a. 739 A </t>
  </si>
  <si>
    <t>Lucrări de ajutorarea regenerării naturale pe toată suprafața - tăierea și strângerea în grămezi a exemplarelor tăiate, grad de răspândire peste 70%, U.P. I, u.a. 635</t>
  </si>
  <si>
    <t xml:space="preserve">Lucrări de ajutorarea regenerării naturale pe suprafețe reduse - mobilizarea manuală a solului, condiții mijlocii, adâncime mobilizată până la 10 cm, u.a. 10 A, 7 A </t>
  </si>
  <si>
    <t xml:space="preserve">Lucrari de ajutorarea regenerarii naturale pe toata suprafata - taierea si strangerea in gramezi a exemplarelor taiate, grad de raspandire peste 70%, u.a. 10 A, 7 A </t>
  </si>
  <si>
    <t xml:space="preserve">Tăieri de îngrijire - curățiri pe toată suprafața - foioase, volum extras 4,00-6,00 mc/ha, UP I, u.a. 663 G, 664 K </t>
  </si>
  <si>
    <t xml:space="preserve">Lucrări de ajutorarea regenerării naturale pe suprafețe reduse - extragerea semințișului și tineretului existent, grad de îmburuienire până la 33%, U.P. I, u.a. 640 C, 640 D </t>
  </si>
  <si>
    <t>VALOARE TOTALĂ LOT 3 (lei fără T.V.A.)</t>
  </si>
  <si>
    <t>Valoare totală   (col.15 x col.4)             -lei-</t>
  </si>
  <si>
    <t>OPERATOR ECONOMIC</t>
  </si>
  <si>
    <t>DENUMIREA OPERATORULUI ECONOMIC</t>
  </si>
  <si>
    <t>S.C.    S.R.L. /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</si>
</sst>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8"/>
      <name val="Arial"/>
      <family val="2"/>
    </font>
    <font>
      <sz val="9.85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  <charset val="238"/>
    </font>
    <font>
      <b/>
      <sz val="11"/>
      <name val="Arial"/>
      <family val="2"/>
    </font>
    <font>
      <b/>
      <sz val="10"/>
      <color theme="1"/>
      <name val="Arial"/>
      <family val="2"/>
    </font>
    <font>
      <sz val="8.0500000000000007"/>
      <color indexed="8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1" xfId="2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1" xfId="2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11" fillId="0" borderId="1" xfId="2" applyFont="1" applyBorder="1" applyAlignment="1">
      <alignment vertical="center" wrapText="1"/>
    </xf>
    <xf numFmtId="2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</cellXfs>
  <cellStyles count="4">
    <cellStyle name="Normal" xfId="0" builtinId="0"/>
    <cellStyle name="Normal 2" xfId="3" xr:uid="{4A5FCF9E-146C-43F6-990A-CFBFE6960A58}"/>
    <cellStyle name="Normal 2 2 2" xfId="2" xr:uid="{4B1D6D71-D2FD-4939-B2FF-A9FB06466036}"/>
    <cellStyle name="Normal_DEVIZP" xfId="1" xr:uid="{4271EB3D-BB15-4157-BBB5-887E5ECFE71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43C4-432C-4F85-8E33-A27A7582C348}">
  <dimension ref="A1:S42"/>
  <sheetViews>
    <sheetView tabSelected="1" workbookViewId="0">
      <selection activeCell="A3" sqref="A3:C3"/>
    </sheetView>
  </sheetViews>
  <sheetFormatPr defaultColWidth="9.140625" defaultRowHeight="12.75" x14ac:dyDescent="0.25"/>
  <cols>
    <col min="1" max="1" width="4.42578125" style="22" customWidth="1"/>
    <col min="2" max="2" width="11" style="22" customWidth="1"/>
    <col min="3" max="3" width="49" style="33" customWidth="1"/>
    <col min="4" max="4" width="7.85546875" style="33" customWidth="1"/>
    <col min="5" max="5" width="9.140625" style="41"/>
    <col min="6" max="6" width="7.5703125" style="41" customWidth="1"/>
    <col min="7" max="7" width="9.140625" style="41"/>
    <col min="8" max="8" width="7.5703125" style="41" customWidth="1"/>
    <col min="9" max="9" width="10" style="41" customWidth="1"/>
    <col min="10" max="10" width="9.28515625" style="41" customWidth="1"/>
    <col min="11" max="13" width="9.140625" style="41"/>
    <col min="14" max="14" width="9.140625" style="41" customWidth="1"/>
    <col min="15" max="15" width="8.140625" style="41" customWidth="1"/>
    <col min="16" max="16" width="8.85546875" style="41" customWidth="1"/>
    <col min="17" max="17" width="9.42578125" style="16" customWidth="1"/>
    <col min="18" max="16384" width="9.140625" style="33"/>
  </cols>
  <sheetData>
    <row r="1" spans="1:17" ht="15.75" x14ac:dyDescent="0.25">
      <c r="A1" s="59" t="s">
        <v>50</v>
      </c>
      <c r="B1" s="59"/>
      <c r="C1" s="59"/>
      <c r="D1" s="36"/>
      <c r="E1" s="40"/>
      <c r="F1" s="40"/>
      <c r="G1" s="10"/>
      <c r="J1" s="16"/>
    </row>
    <row r="2" spans="1:17" ht="15.75" x14ac:dyDescent="0.25">
      <c r="A2" s="53" t="s">
        <v>51</v>
      </c>
      <c r="B2" s="53"/>
      <c r="C2" s="53"/>
      <c r="D2" s="8"/>
      <c r="F2" s="10"/>
      <c r="G2" s="10"/>
      <c r="J2" s="16"/>
      <c r="K2" s="21"/>
      <c r="L2" s="21"/>
      <c r="M2" s="47" t="s">
        <v>47</v>
      </c>
      <c r="N2" s="47"/>
      <c r="O2" s="47"/>
      <c r="P2" s="47"/>
      <c r="Q2" s="47"/>
    </row>
    <row r="3" spans="1:17" ht="15.75" x14ac:dyDescent="0.25">
      <c r="A3" s="53"/>
      <c r="B3" s="53"/>
      <c r="C3" s="53"/>
      <c r="D3" s="3"/>
      <c r="E3" s="10"/>
      <c r="F3" s="10"/>
      <c r="G3" s="10"/>
      <c r="J3" s="16"/>
      <c r="K3" s="21"/>
      <c r="L3" s="21"/>
      <c r="M3" s="48">
        <f>Q25</f>
        <v>0</v>
      </c>
      <c r="N3" s="48"/>
      <c r="O3" s="48"/>
      <c r="P3" s="48"/>
      <c r="Q3" s="48"/>
    </row>
    <row r="4" spans="1:17" ht="12.75" customHeight="1" x14ac:dyDescent="0.25">
      <c r="A4" s="7"/>
      <c r="B4" s="3"/>
      <c r="C4" s="20"/>
      <c r="D4" s="3"/>
      <c r="E4" s="10"/>
      <c r="F4" s="10"/>
      <c r="G4" s="10"/>
      <c r="J4" s="16"/>
      <c r="K4" s="21"/>
      <c r="L4" s="21"/>
      <c r="M4" s="42"/>
      <c r="N4" s="21"/>
      <c r="O4" s="21"/>
      <c r="P4" s="21"/>
      <c r="Q4" s="34"/>
    </row>
    <row r="5" spans="1:17" ht="18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8.75" x14ac:dyDescent="0.25">
      <c r="A6" s="55" t="s">
        <v>29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ht="12.75" customHeight="1" x14ac:dyDescent="0.25">
      <c r="A7" s="4"/>
      <c r="B7" s="4"/>
      <c r="C7" s="21"/>
      <c r="D7" s="4"/>
      <c r="E7" s="4"/>
      <c r="F7" s="4"/>
      <c r="G7" s="4"/>
      <c r="H7" s="21"/>
      <c r="I7" s="21"/>
      <c r="J7" s="17"/>
      <c r="K7" s="21"/>
      <c r="L7" s="21"/>
      <c r="M7" s="21"/>
      <c r="N7" s="21"/>
      <c r="O7" s="21"/>
      <c r="P7" s="21"/>
      <c r="Q7" s="17"/>
    </row>
    <row r="8" spans="1:17" ht="12.75" customHeight="1" x14ac:dyDescent="0.25">
      <c r="A8" s="4"/>
      <c r="B8" s="4"/>
      <c r="C8" s="21"/>
      <c r="D8" s="4"/>
      <c r="E8" s="4"/>
      <c r="F8" s="4"/>
      <c r="G8" s="4"/>
      <c r="H8" s="21"/>
      <c r="I8" s="21"/>
      <c r="J8" s="17"/>
      <c r="K8" s="21"/>
      <c r="L8" s="21"/>
      <c r="M8" s="21"/>
      <c r="N8" s="21"/>
      <c r="O8" s="21"/>
      <c r="P8" s="21"/>
      <c r="Q8" s="17"/>
    </row>
    <row r="9" spans="1:17" ht="15.75" x14ac:dyDescent="0.25">
      <c r="A9" s="37" t="s">
        <v>28</v>
      </c>
      <c r="B9" s="23"/>
      <c r="C9" s="23"/>
      <c r="D9" s="4"/>
      <c r="E9" s="4"/>
      <c r="F9" s="4"/>
      <c r="G9" s="4"/>
      <c r="H9" s="21"/>
      <c r="I9" s="21"/>
      <c r="J9" s="17"/>
      <c r="K9" s="21"/>
      <c r="L9" s="21"/>
      <c r="M9" s="21"/>
      <c r="N9" s="21"/>
      <c r="O9" s="21"/>
      <c r="P9" s="21"/>
      <c r="Q9" s="17"/>
    </row>
    <row r="10" spans="1:17" x14ac:dyDescent="0.25">
      <c r="A10" s="4"/>
      <c r="B10" s="4"/>
      <c r="C10" s="21"/>
      <c r="D10" s="4"/>
      <c r="E10" s="4"/>
      <c r="F10" s="4"/>
      <c r="G10" s="4"/>
      <c r="H10" s="21"/>
      <c r="I10" s="21"/>
      <c r="J10" s="17"/>
      <c r="K10" s="21"/>
      <c r="L10" s="21"/>
      <c r="M10" s="21"/>
      <c r="N10" s="21"/>
      <c r="O10" s="21"/>
      <c r="P10" s="21"/>
      <c r="Q10" s="17"/>
    </row>
    <row r="11" spans="1:17" ht="24" customHeight="1" x14ac:dyDescent="0.25">
      <c r="A11" s="52" t="s">
        <v>1</v>
      </c>
      <c r="B11" s="52" t="s">
        <v>2</v>
      </c>
      <c r="C11" s="56" t="s">
        <v>3</v>
      </c>
      <c r="D11" s="52" t="s">
        <v>19</v>
      </c>
      <c r="E11" s="52" t="s">
        <v>4</v>
      </c>
      <c r="F11" s="52" t="s">
        <v>5</v>
      </c>
      <c r="G11" s="52" t="s">
        <v>6</v>
      </c>
      <c r="H11" s="52" t="s">
        <v>7</v>
      </c>
      <c r="I11" s="52" t="s">
        <v>18</v>
      </c>
      <c r="J11" s="52" t="s">
        <v>8</v>
      </c>
      <c r="K11" s="52" t="s">
        <v>17</v>
      </c>
      <c r="L11" s="52" t="s">
        <v>16</v>
      </c>
      <c r="M11" s="52" t="s">
        <v>15</v>
      </c>
      <c r="N11" s="52" t="s">
        <v>14</v>
      </c>
      <c r="O11" s="52" t="s">
        <v>13</v>
      </c>
      <c r="P11" s="52" t="s">
        <v>12</v>
      </c>
      <c r="Q11" s="52" t="s">
        <v>48</v>
      </c>
    </row>
    <row r="12" spans="1:17" ht="19.5" customHeight="1" x14ac:dyDescent="0.25">
      <c r="A12" s="52"/>
      <c r="B12" s="52"/>
      <c r="C12" s="57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x14ac:dyDescent="0.25">
      <c r="A13" s="52"/>
      <c r="B13" s="52"/>
      <c r="C13" s="58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s="22" customFormat="1" x14ac:dyDescent="0.25">
      <c r="A14" s="1">
        <v>0</v>
      </c>
      <c r="B14" s="1">
        <v>1</v>
      </c>
      <c r="C14" s="35">
        <v>2</v>
      </c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1">
        <v>15</v>
      </c>
      <c r="Q14" s="1">
        <v>16</v>
      </c>
    </row>
    <row r="15" spans="1:17" ht="12.75" customHeight="1" x14ac:dyDescent="0.25">
      <c r="A15" s="13"/>
      <c r="B15" s="38"/>
      <c r="C15" s="6" t="s">
        <v>11</v>
      </c>
      <c r="D15" s="38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8"/>
    </row>
    <row r="16" spans="1:17" ht="22.5" x14ac:dyDescent="0.25">
      <c r="A16" s="24" t="s">
        <v>20</v>
      </c>
      <c r="B16" s="31" t="s">
        <v>31</v>
      </c>
      <c r="C16" s="32" t="s">
        <v>45</v>
      </c>
      <c r="D16" s="11" t="s">
        <v>38</v>
      </c>
      <c r="E16" s="12">
        <v>5.39</v>
      </c>
      <c r="F16" s="11">
        <v>37.24</v>
      </c>
      <c r="G16" s="11">
        <v>4</v>
      </c>
      <c r="H16" s="15"/>
      <c r="I16" s="14">
        <f t="shared" ref="I16:I24" si="0">F16*H16</f>
        <v>0</v>
      </c>
      <c r="J16" s="1">
        <v>0</v>
      </c>
      <c r="K16" s="5">
        <f t="shared" ref="K16:K24" si="1">I16*0.0225</f>
        <v>0</v>
      </c>
      <c r="L16" s="5">
        <f t="shared" ref="L16:L24" si="2">I16+J16+K16</f>
        <v>0</v>
      </c>
      <c r="M16" s="5">
        <f t="shared" ref="M16:M24" si="3">L16*0.06</f>
        <v>0</v>
      </c>
      <c r="N16" s="5">
        <f t="shared" ref="N16:N24" si="4">L16+M16</f>
        <v>0</v>
      </c>
      <c r="O16" s="5">
        <f t="shared" ref="O16:O24" si="5">N16*0.02</f>
        <v>0</v>
      </c>
      <c r="P16" s="5">
        <f t="shared" ref="P16:P24" si="6">N16+O16</f>
        <v>0</v>
      </c>
      <c r="Q16" s="19">
        <f t="shared" ref="Q16:Q24" si="7">P16*E16</f>
        <v>0</v>
      </c>
    </row>
    <row r="17" spans="1:19" ht="33.75" x14ac:dyDescent="0.25">
      <c r="A17" s="24" t="s">
        <v>22</v>
      </c>
      <c r="B17" s="31" t="s">
        <v>34</v>
      </c>
      <c r="C17" s="32" t="s">
        <v>46</v>
      </c>
      <c r="D17" s="11" t="s">
        <v>9</v>
      </c>
      <c r="E17" s="12">
        <v>300</v>
      </c>
      <c r="F17" s="12">
        <v>0.5</v>
      </c>
      <c r="G17" s="11">
        <v>3</v>
      </c>
      <c r="H17" s="15"/>
      <c r="I17" s="14">
        <f t="shared" ref="I17:I20" si="8">F17*H17</f>
        <v>0</v>
      </c>
      <c r="J17" s="1">
        <v>0</v>
      </c>
      <c r="K17" s="5">
        <f t="shared" ref="K17:K20" si="9">I17*0.0225</f>
        <v>0</v>
      </c>
      <c r="L17" s="5">
        <f t="shared" ref="L17:L20" si="10">I17+J17+K17</f>
        <v>0</v>
      </c>
      <c r="M17" s="5">
        <f t="shared" ref="M17:M20" si="11">L17*0.06</f>
        <v>0</v>
      </c>
      <c r="N17" s="5">
        <f t="shared" ref="N17:N20" si="12">L17+M17</f>
        <v>0</v>
      </c>
      <c r="O17" s="5">
        <f t="shared" ref="O17:O20" si="13">N17*0.02</f>
        <v>0</v>
      </c>
      <c r="P17" s="5">
        <f t="shared" ref="P17:P20" si="14">N17+O17</f>
        <v>0</v>
      </c>
      <c r="Q17" s="19">
        <f t="shared" ref="Q17:Q20" si="15">P17*E17</f>
        <v>0</v>
      </c>
    </row>
    <row r="18" spans="1:19" ht="33.75" x14ac:dyDescent="0.25">
      <c r="A18" s="24" t="s">
        <v>23</v>
      </c>
      <c r="B18" s="31" t="s">
        <v>35</v>
      </c>
      <c r="C18" s="32" t="s">
        <v>39</v>
      </c>
      <c r="D18" s="11" t="s">
        <v>9</v>
      </c>
      <c r="E18" s="12">
        <v>500</v>
      </c>
      <c r="F18" s="12">
        <v>0.7</v>
      </c>
      <c r="G18" s="11">
        <v>3</v>
      </c>
      <c r="H18" s="15"/>
      <c r="I18" s="14">
        <f t="shared" si="8"/>
        <v>0</v>
      </c>
      <c r="J18" s="1"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5">
        <f t="shared" si="14"/>
        <v>0</v>
      </c>
      <c r="Q18" s="19">
        <f t="shared" si="15"/>
        <v>0</v>
      </c>
    </row>
    <row r="19" spans="1:19" ht="33.75" x14ac:dyDescent="0.25">
      <c r="A19" s="24" t="s">
        <v>24</v>
      </c>
      <c r="B19" s="31" t="s">
        <v>33</v>
      </c>
      <c r="C19" s="32" t="s">
        <v>40</v>
      </c>
      <c r="D19" s="11" t="s">
        <v>9</v>
      </c>
      <c r="E19" s="12">
        <v>160</v>
      </c>
      <c r="F19" s="11">
        <v>3.17</v>
      </c>
      <c r="G19" s="11">
        <v>3</v>
      </c>
      <c r="H19" s="15"/>
      <c r="I19" s="14">
        <f t="shared" si="8"/>
        <v>0</v>
      </c>
      <c r="J19" s="1"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5">
        <f t="shared" si="14"/>
        <v>0</v>
      </c>
      <c r="Q19" s="19">
        <f t="shared" si="15"/>
        <v>0</v>
      </c>
    </row>
    <row r="20" spans="1:19" ht="33.75" x14ac:dyDescent="0.25">
      <c r="A20" s="24" t="s">
        <v>26</v>
      </c>
      <c r="B20" s="31" t="s">
        <v>36</v>
      </c>
      <c r="C20" s="32" t="s">
        <v>41</v>
      </c>
      <c r="D20" s="11" t="s">
        <v>9</v>
      </c>
      <c r="E20" s="12">
        <v>40</v>
      </c>
      <c r="F20" s="11">
        <v>4.1500000000000004</v>
      </c>
      <c r="G20" s="11">
        <v>3</v>
      </c>
      <c r="H20" s="15"/>
      <c r="I20" s="14">
        <f t="shared" si="8"/>
        <v>0</v>
      </c>
      <c r="J20" s="1"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5">
        <f t="shared" si="14"/>
        <v>0</v>
      </c>
      <c r="Q20" s="19">
        <f t="shared" si="15"/>
        <v>0</v>
      </c>
    </row>
    <row r="21" spans="1:19" ht="33.75" x14ac:dyDescent="0.25">
      <c r="A21" s="24" t="s">
        <v>21</v>
      </c>
      <c r="B21" s="31" t="s">
        <v>32</v>
      </c>
      <c r="C21" s="32" t="s">
        <v>42</v>
      </c>
      <c r="D21" s="11" t="s">
        <v>9</v>
      </c>
      <c r="E21" s="12">
        <v>200</v>
      </c>
      <c r="F21" s="11">
        <v>0.66</v>
      </c>
      <c r="G21" s="11">
        <v>3</v>
      </c>
      <c r="H21" s="15"/>
      <c r="I21" s="14">
        <f t="shared" si="0"/>
        <v>0</v>
      </c>
      <c r="J21" s="1">
        <v>0</v>
      </c>
      <c r="K21" s="5">
        <f t="shared" si="1"/>
        <v>0</v>
      </c>
      <c r="L21" s="5">
        <f t="shared" si="2"/>
        <v>0</v>
      </c>
      <c r="M21" s="5">
        <f t="shared" si="3"/>
        <v>0</v>
      </c>
      <c r="N21" s="5">
        <f t="shared" si="4"/>
        <v>0</v>
      </c>
      <c r="O21" s="5">
        <f t="shared" si="5"/>
        <v>0</v>
      </c>
      <c r="P21" s="5">
        <f t="shared" si="6"/>
        <v>0</v>
      </c>
      <c r="Q21" s="19">
        <f t="shared" si="7"/>
        <v>0</v>
      </c>
    </row>
    <row r="22" spans="1:19" x14ac:dyDescent="0.25">
      <c r="A22" s="11"/>
      <c r="B22" s="13"/>
      <c r="C22" s="28" t="s">
        <v>30</v>
      </c>
      <c r="D22" s="13"/>
      <c r="E22" s="11"/>
      <c r="F22" s="11"/>
      <c r="G22" s="11"/>
      <c r="H22" s="12"/>
      <c r="I22" s="14"/>
      <c r="J22" s="1"/>
      <c r="K22" s="5"/>
      <c r="L22" s="5"/>
      <c r="M22" s="5"/>
      <c r="N22" s="5"/>
      <c r="O22" s="5"/>
      <c r="P22" s="5"/>
      <c r="Q22" s="19"/>
    </row>
    <row r="23" spans="1:19" ht="33.75" x14ac:dyDescent="0.25">
      <c r="A23" s="11" t="s">
        <v>27</v>
      </c>
      <c r="B23" s="31" t="s">
        <v>33</v>
      </c>
      <c r="C23" s="29" t="s">
        <v>43</v>
      </c>
      <c r="D23" s="11" t="s">
        <v>9</v>
      </c>
      <c r="E23" s="12">
        <v>200</v>
      </c>
      <c r="F23" s="11">
        <v>3.17</v>
      </c>
      <c r="G23" s="11">
        <v>3</v>
      </c>
      <c r="H23" s="15"/>
      <c r="I23" s="14">
        <f t="shared" si="0"/>
        <v>0</v>
      </c>
      <c r="J23" s="1">
        <v>0</v>
      </c>
      <c r="K23" s="5">
        <f t="shared" si="1"/>
        <v>0</v>
      </c>
      <c r="L23" s="5">
        <f t="shared" si="2"/>
        <v>0</v>
      </c>
      <c r="M23" s="5">
        <f t="shared" si="3"/>
        <v>0</v>
      </c>
      <c r="N23" s="5">
        <f t="shared" si="4"/>
        <v>0</v>
      </c>
      <c r="O23" s="5">
        <f t="shared" si="5"/>
        <v>0</v>
      </c>
      <c r="P23" s="5">
        <f t="shared" si="6"/>
        <v>0</v>
      </c>
      <c r="Q23" s="19">
        <f t="shared" si="7"/>
        <v>0</v>
      </c>
    </row>
    <row r="24" spans="1:19" ht="33.75" x14ac:dyDescent="0.25">
      <c r="A24" s="11" t="s">
        <v>25</v>
      </c>
      <c r="B24" s="31" t="s">
        <v>32</v>
      </c>
      <c r="C24" s="29" t="s">
        <v>44</v>
      </c>
      <c r="D24" s="11" t="s">
        <v>9</v>
      </c>
      <c r="E24" s="12">
        <v>400</v>
      </c>
      <c r="F24" s="11">
        <v>0.66</v>
      </c>
      <c r="G24" s="11">
        <v>3</v>
      </c>
      <c r="H24" s="15"/>
      <c r="I24" s="14">
        <f t="shared" si="0"/>
        <v>0</v>
      </c>
      <c r="J24" s="1">
        <v>0</v>
      </c>
      <c r="K24" s="5">
        <f t="shared" si="1"/>
        <v>0</v>
      </c>
      <c r="L24" s="5">
        <f t="shared" si="2"/>
        <v>0</v>
      </c>
      <c r="M24" s="5">
        <f t="shared" si="3"/>
        <v>0</v>
      </c>
      <c r="N24" s="5">
        <f t="shared" si="4"/>
        <v>0</v>
      </c>
      <c r="O24" s="5">
        <f t="shared" si="5"/>
        <v>0</v>
      </c>
      <c r="P24" s="5">
        <f t="shared" si="6"/>
        <v>0</v>
      </c>
      <c r="Q24" s="19">
        <f t="shared" si="7"/>
        <v>0</v>
      </c>
    </row>
    <row r="25" spans="1:19" s="21" customFormat="1" ht="11.25" x14ac:dyDescent="0.25">
      <c r="A25" s="49" t="s">
        <v>37</v>
      </c>
      <c r="B25" s="50"/>
      <c r="C25" s="50"/>
      <c r="D25" s="51"/>
      <c r="E25" s="1" t="s">
        <v>10</v>
      </c>
      <c r="F25" s="1" t="s">
        <v>10</v>
      </c>
      <c r="G25" s="1" t="s">
        <v>10</v>
      </c>
      <c r="H25" s="1" t="s">
        <v>10</v>
      </c>
      <c r="I25" s="1" t="s">
        <v>10</v>
      </c>
      <c r="J25" s="1" t="s">
        <v>10</v>
      </c>
      <c r="K25" s="1" t="s">
        <v>10</v>
      </c>
      <c r="L25" s="1" t="s">
        <v>10</v>
      </c>
      <c r="M25" s="1" t="s">
        <v>10</v>
      </c>
      <c r="N25" s="1" t="s">
        <v>10</v>
      </c>
      <c r="O25" s="1" t="s">
        <v>10</v>
      </c>
      <c r="P25" s="1" t="s">
        <v>10</v>
      </c>
      <c r="Q25" s="19">
        <f>SUM(Q16:Q21)+SUM(Q23:Q24)</f>
        <v>0</v>
      </c>
      <c r="S25" s="2"/>
    </row>
    <row r="26" spans="1:19" s="20" customFormat="1" ht="14.25" x14ac:dyDescent="0.25">
      <c r="C26" s="39"/>
      <c r="D26" s="3"/>
      <c r="E26" s="10"/>
      <c r="F26" s="10"/>
      <c r="G26" s="10"/>
      <c r="H26" s="41"/>
      <c r="I26" s="41"/>
      <c r="J26" s="16"/>
      <c r="K26" s="41"/>
      <c r="L26" s="41"/>
      <c r="M26" s="41"/>
      <c r="N26" s="41"/>
      <c r="O26" s="41"/>
      <c r="P26" s="41"/>
      <c r="Q26" s="16"/>
    </row>
    <row r="27" spans="1:19" s="22" customFormat="1" ht="15" customHeight="1" x14ac:dyDescent="0.25">
      <c r="A27" s="9"/>
      <c r="B27" s="9"/>
      <c r="C27" s="30" t="s">
        <v>49</v>
      </c>
      <c r="D27" s="27"/>
      <c r="E27" s="27"/>
      <c r="F27" s="27"/>
      <c r="G27" s="27"/>
      <c r="H27" s="27"/>
      <c r="I27" s="27"/>
      <c r="K27" s="26"/>
      <c r="L27" s="26"/>
      <c r="M27" s="45"/>
      <c r="N27" s="45"/>
      <c r="O27" s="45"/>
    </row>
    <row r="28" spans="1:19" s="3" customFormat="1" ht="14.25" x14ac:dyDescent="0.25">
      <c r="A28" s="4"/>
      <c r="B28" s="4"/>
      <c r="C28" s="25"/>
      <c r="D28" s="4"/>
      <c r="E28" s="4"/>
      <c r="F28" s="4"/>
      <c r="G28" s="4"/>
      <c r="H28" s="4"/>
      <c r="I28" s="4"/>
      <c r="K28" s="27"/>
      <c r="L28" s="27"/>
      <c r="M28" s="46"/>
      <c r="N28" s="46"/>
      <c r="O28" s="46"/>
    </row>
    <row r="29" spans="1:19" ht="12.75" customHeight="1" x14ac:dyDescent="0.25">
      <c r="D29" s="22"/>
      <c r="E29" s="10"/>
      <c r="F29" s="10"/>
    </row>
    <row r="30" spans="1:19" ht="12.75" customHeight="1" x14ac:dyDescent="0.25">
      <c r="D30" s="22"/>
      <c r="E30" s="10"/>
      <c r="F30" s="10"/>
    </row>
    <row r="31" spans="1:19" ht="12.75" customHeight="1" x14ac:dyDescent="0.25">
      <c r="D31" s="44"/>
      <c r="E31" s="10"/>
      <c r="F31" s="10"/>
    </row>
    <row r="32" spans="1:19" ht="12.75" customHeight="1" x14ac:dyDescent="0.25">
      <c r="D32" s="22"/>
      <c r="E32" s="10"/>
      <c r="F32" s="10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</sheetData>
  <mergeCells count="27">
    <mergeCell ref="A1:C1"/>
    <mergeCell ref="A2:C2"/>
    <mergeCell ref="A3:C3"/>
    <mergeCell ref="A5:Q5"/>
    <mergeCell ref="A6:Q6"/>
    <mergeCell ref="K11:K13"/>
    <mergeCell ref="L11:L13"/>
    <mergeCell ref="A11:A13"/>
    <mergeCell ref="B11:B13"/>
    <mergeCell ref="C11:C13"/>
    <mergeCell ref="D11:D13"/>
    <mergeCell ref="E11:E13"/>
    <mergeCell ref="F11:F13"/>
    <mergeCell ref="A25:D25"/>
    <mergeCell ref="G11:G13"/>
    <mergeCell ref="H11:H13"/>
    <mergeCell ref="I11:I13"/>
    <mergeCell ref="J11:J13"/>
    <mergeCell ref="M27:O27"/>
    <mergeCell ref="M28:O28"/>
    <mergeCell ref="M2:Q2"/>
    <mergeCell ref="M3:Q3"/>
    <mergeCell ref="M11:M13"/>
    <mergeCell ref="N11:N13"/>
    <mergeCell ref="O11:O13"/>
    <mergeCell ref="P11:P13"/>
    <mergeCell ref="Q11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Lotul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Gontea Gheorghe</dc:creator>
  <cp:lastModifiedBy>Iosif PREDA</cp:lastModifiedBy>
  <cp:lastPrinted>2024-12-20T09:38:40Z</cp:lastPrinted>
  <dcterms:created xsi:type="dcterms:W3CDTF">2015-06-05T18:17:20Z</dcterms:created>
  <dcterms:modified xsi:type="dcterms:W3CDTF">2026-01-15T09:29:42Z</dcterms:modified>
</cp:coreProperties>
</file>