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Lucru\ACHIZITII\LEGEA98\SERVICII SILVICE\2026\OS BRASOV\"/>
    </mc:Choice>
  </mc:AlternateContent>
  <xr:revisionPtr revIDLastSave="0" documentId="13_ncr:1_{53EE5FEB-ABEA-4323-8D13-EBEEA21460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otul 1" sheetId="4" r:id="rId1"/>
  </sheets>
  <definedNames>
    <definedName name="_xlnm.Print_Area" localSheetId="0">'Lotul 1'!$A$1:$Q$89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0" i="4" l="1"/>
  <c r="K80" i="4" s="1"/>
  <c r="I72" i="4"/>
  <c r="K72" i="4" s="1"/>
  <c r="L72" i="4" s="1"/>
  <c r="I70" i="4"/>
  <c r="K70" i="4" s="1"/>
  <c r="L70" i="4" s="1"/>
  <c r="M70" i="4" s="1"/>
  <c r="I69" i="4"/>
  <c r="I68" i="4"/>
  <c r="K68" i="4" s="1"/>
  <c r="I67" i="4"/>
  <c r="K67" i="4" s="1"/>
  <c r="I66" i="4"/>
  <c r="K66" i="4" s="1"/>
  <c r="I61" i="4"/>
  <c r="K61" i="4" s="1"/>
  <c r="I60" i="4"/>
  <c r="K60" i="4" s="1"/>
  <c r="I53" i="4"/>
  <c r="I54" i="4"/>
  <c r="I55" i="4"/>
  <c r="I56" i="4"/>
  <c r="I57" i="4"/>
  <c r="I45" i="4"/>
  <c r="K45" i="4" s="1"/>
  <c r="L45" i="4" s="1"/>
  <c r="M45" i="4" s="1"/>
  <c r="I32" i="4"/>
  <c r="I31" i="4"/>
  <c r="K31" i="4" s="1"/>
  <c r="L80" i="4" l="1"/>
  <c r="M72" i="4"/>
  <c r="N72" i="4" s="1"/>
  <c r="O72" i="4" s="1"/>
  <c r="P72" i="4" s="1"/>
  <c r="Q72" i="4" s="1"/>
  <c r="L68" i="4"/>
  <c r="M68" i="4" s="1"/>
  <c r="K69" i="4"/>
  <c r="L69" i="4" s="1"/>
  <c r="M69" i="4" s="1"/>
  <c r="N69" i="4" s="1"/>
  <c r="O69" i="4" s="1"/>
  <c r="P69" i="4" s="1"/>
  <c r="Q69" i="4" s="1"/>
  <c r="N70" i="4"/>
  <c r="O70" i="4" s="1"/>
  <c r="P70" i="4" s="1"/>
  <c r="Q70" i="4" s="1"/>
  <c r="L67" i="4"/>
  <c r="L66" i="4"/>
  <c r="L60" i="4"/>
  <c r="M60" i="4" s="1"/>
  <c r="N60" i="4" s="1"/>
  <c r="O60" i="4" s="1"/>
  <c r="P60" i="4" s="1"/>
  <c r="Q60" i="4" s="1"/>
  <c r="L61" i="4"/>
  <c r="N45" i="4"/>
  <c r="O45" i="4" s="1"/>
  <c r="P45" i="4" s="1"/>
  <c r="Q45" i="4" s="1"/>
  <c r="L31" i="4"/>
  <c r="M31" i="4" s="1"/>
  <c r="N31" i="4" s="1"/>
  <c r="O31" i="4" s="1"/>
  <c r="P31" i="4" s="1"/>
  <c r="Q31" i="4" s="1"/>
  <c r="M80" i="4" l="1"/>
  <c r="N80" i="4" s="1"/>
  <c r="N68" i="4"/>
  <c r="O68" i="4" s="1"/>
  <c r="P68" i="4" s="1"/>
  <c r="Q68" i="4" s="1"/>
  <c r="M67" i="4"/>
  <c r="N67" i="4" s="1"/>
  <c r="O67" i="4" s="1"/>
  <c r="P67" i="4" s="1"/>
  <c r="Q67" i="4" s="1"/>
  <c r="M66" i="4"/>
  <c r="N66" i="4" s="1"/>
  <c r="M61" i="4"/>
  <c r="N61" i="4" s="1"/>
  <c r="O61" i="4" s="1"/>
  <c r="P61" i="4" s="1"/>
  <c r="Q61" i="4" s="1"/>
  <c r="O80" i="4" l="1"/>
  <c r="P80" i="4" s="1"/>
  <c r="Q80" i="4" s="1"/>
  <c r="O66" i="4"/>
  <c r="P66" i="4" s="1"/>
  <c r="Q66" i="4" s="1"/>
  <c r="I84" i="4" l="1"/>
  <c r="K84" i="4" s="1"/>
  <c r="I82" i="4"/>
  <c r="K82" i="4" s="1"/>
  <c r="I81" i="4"/>
  <c r="K81" i="4" s="1"/>
  <c r="I79" i="4"/>
  <c r="I77" i="4"/>
  <c r="K77" i="4" s="1"/>
  <c r="I76" i="4"/>
  <c r="K76" i="4" s="1"/>
  <c r="I75" i="4"/>
  <c r="K75" i="4" s="1"/>
  <c r="I74" i="4"/>
  <c r="I73" i="4"/>
  <c r="K73" i="4" s="1"/>
  <c r="I71" i="4"/>
  <c r="I65" i="4"/>
  <c r="K65" i="4" s="1"/>
  <c r="I64" i="4"/>
  <c r="K64" i="4" s="1"/>
  <c r="I63" i="4"/>
  <c r="K63" i="4" s="1"/>
  <c r="I62" i="4"/>
  <c r="I59" i="4"/>
  <c r="K59" i="4" s="1"/>
  <c r="K56" i="4"/>
  <c r="K54" i="4"/>
  <c r="K53" i="4"/>
  <c r="I52" i="4"/>
  <c r="K52" i="4" s="1"/>
  <c r="I51" i="4"/>
  <c r="K51" i="4" s="1"/>
  <c r="I50" i="4"/>
  <c r="I49" i="4"/>
  <c r="K49" i="4" s="1"/>
  <c r="I48" i="4"/>
  <c r="K48" i="4" s="1"/>
  <c r="I47" i="4"/>
  <c r="I46" i="4"/>
  <c r="K46" i="4" s="1"/>
  <c r="I44" i="4"/>
  <c r="I43" i="4"/>
  <c r="K43" i="4" s="1"/>
  <c r="I42" i="4"/>
  <c r="I41" i="4"/>
  <c r="K41" i="4" s="1"/>
  <c r="I40" i="4"/>
  <c r="I39" i="4"/>
  <c r="K39" i="4" s="1"/>
  <c r="I38" i="4"/>
  <c r="I37" i="4"/>
  <c r="K37" i="4" s="1"/>
  <c r="I36" i="4"/>
  <c r="K36" i="4" s="1"/>
  <c r="I35" i="4"/>
  <c r="I34" i="4"/>
  <c r="K34" i="4" s="1"/>
  <c r="I33" i="4"/>
  <c r="K32" i="4"/>
  <c r="I30" i="4"/>
  <c r="I29" i="4"/>
  <c r="K29" i="4" s="1"/>
  <c r="I28" i="4"/>
  <c r="I27" i="4"/>
  <c r="K27" i="4" s="1"/>
  <c r="I26" i="4"/>
  <c r="K26" i="4" s="1"/>
  <c r="I25" i="4"/>
  <c r="K25" i="4" s="1"/>
  <c r="I24" i="4"/>
  <c r="K24" i="4" s="1"/>
  <c r="I23" i="4"/>
  <c r="K23" i="4" s="1"/>
  <c r="I22" i="4"/>
  <c r="K22" i="4" s="1"/>
  <c r="I21" i="4"/>
  <c r="K21" i="4" s="1"/>
  <c r="L21" i="4" s="1"/>
  <c r="I20" i="4"/>
  <c r="K20" i="4" s="1"/>
  <c r="L20" i="4" s="1"/>
  <c r="I19" i="4"/>
  <c r="I18" i="4"/>
  <c r="I17" i="4"/>
  <c r="I16" i="4"/>
  <c r="K16" i="4" s="1"/>
  <c r="K55" i="4" l="1"/>
  <c r="L55" i="4" s="1"/>
  <c r="K57" i="4"/>
  <c r="L57" i="4" s="1"/>
  <c r="M57" i="4" s="1"/>
  <c r="N57" i="4" s="1"/>
  <c r="K62" i="4"/>
  <c r="L62" i="4" s="1"/>
  <c r="M62" i="4" s="1"/>
  <c r="N62" i="4" s="1"/>
  <c r="K71" i="4"/>
  <c r="L71" i="4" s="1"/>
  <c r="M71" i="4" s="1"/>
  <c r="N71" i="4" s="1"/>
  <c r="K74" i="4"/>
  <c r="L74" i="4" s="1"/>
  <c r="M74" i="4" s="1"/>
  <c r="N74" i="4" s="1"/>
  <c r="K79" i="4"/>
  <c r="L79" i="4" s="1"/>
  <c r="M79" i="4" s="1"/>
  <c r="N79" i="4" s="1"/>
  <c r="L56" i="4"/>
  <c r="M56" i="4" s="1"/>
  <c r="N56" i="4" s="1"/>
  <c r="L63" i="4"/>
  <c r="M63" i="4" s="1"/>
  <c r="L77" i="4"/>
  <c r="M77" i="4" s="1"/>
  <c r="N77" i="4" s="1"/>
  <c r="L84" i="4"/>
  <c r="M21" i="4"/>
  <c r="N21" i="4" s="1"/>
  <c r="M20" i="4"/>
  <c r="N20" i="4" s="1"/>
  <c r="K35" i="4"/>
  <c r="L35" i="4" s="1"/>
  <c r="K33" i="4"/>
  <c r="L33" i="4" s="1"/>
  <c r="K30" i="4"/>
  <c r="L30" i="4" s="1"/>
  <c r="L22" i="4"/>
  <c r="L23" i="4"/>
  <c r="L24" i="4"/>
  <c r="L25" i="4"/>
  <c r="L26" i="4"/>
  <c r="K28" i="4"/>
  <c r="L28" i="4" s="1"/>
  <c r="K38" i="4"/>
  <c r="L38" i="4" s="1"/>
  <c r="K40" i="4"/>
  <c r="L40" i="4" s="1"/>
  <c r="K42" i="4"/>
  <c r="L42" i="4" s="1"/>
  <c r="K44" i="4"/>
  <c r="L44" i="4" s="1"/>
  <c r="K47" i="4"/>
  <c r="L47" i="4" s="1"/>
  <c r="K50" i="4"/>
  <c r="L50" i="4" s="1"/>
  <c r="L27" i="4"/>
  <c r="L29" i="4"/>
  <c r="L32" i="4"/>
  <c r="L34" i="4"/>
  <c r="L36" i="4"/>
  <c r="L37" i="4"/>
  <c r="L39" i="4"/>
  <c r="L41" i="4"/>
  <c r="L43" i="4"/>
  <c r="L46" i="4"/>
  <c r="L48" i="4"/>
  <c r="L49" i="4"/>
  <c r="L51" i="4"/>
  <c r="L53" i="4"/>
  <c r="L64" i="4"/>
  <c r="L75" i="4"/>
  <c r="L81" i="4"/>
  <c r="L52" i="4"/>
  <c r="L54" i="4"/>
  <c r="L59" i="4"/>
  <c r="L65" i="4"/>
  <c r="L73" i="4"/>
  <c r="L76" i="4"/>
  <c r="L82" i="4"/>
  <c r="K19" i="4"/>
  <c r="L19" i="4" s="1"/>
  <c r="K18" i="4"/>
  <c r="L18" i="4" s="1"/>
  <c r="K17" i="4"/>
  <c r="L17" i="4" s="1"/>
  <c r="L16" i="4"/>
  <c r="N63" i="4" l="1"/>
  <c r="O63" i="4" s="1"/>
  <c r="P63" i="4" s="1"/>
  <c r="Q63" i="4" s="1"/>
  <c r="M55" i="4"/>
  <c r="N55" i="4" s="1"/>
  <c r="M84" i="4"/>
  <c r="N84" i="4" s="1"/>
  <c r="O84" i="4" s="1"/>
  <c r="P84" i="4" s="1"/>
  <c r="Q84" i="4" s="1"/>
  <c r="O79" i="4"/>
  <c r="P79" i="4" s="1"/>
  <c r="Q79" i="4" s="1"/>
  <c r="M47" i="4"/>
  <c r="N47" i="4" s="1"/>
  <c r="M33" i="4"/>
  <c r="N33" i="4" s="1"/>
  <c r="O20" i="4"/>
  <c r="P20" i="4" s="1"/>
  <c r="Q20" i="4" s="1"/>
  <c r="M38" i="4"/>
  <c r="N38" i="4" s="1"/>
  <c r="O71" i="4"/>
  <c r="P71" i="4" s="1"/>
  <c r="Q71" i="4" s="1"/>
  <c r="O77" i="4"/>
  <c r="P77" i="4" s="1"/>
  <c r="Q77" i="4" s="1"/>
  <c r="O56" i="4"/>
  <c r="P56" i="4" s="1"/>
  <c r="Q56" i="4" s="1"/>
  <c r="M44" i="4"/>
  <c r="N44" i="4" s="1"/>
  <c r="M35" i="4"/>
  <c r="N35" i="4" s="1"/>
  <c r="O62" i="4"/>
  <c r="P62" i="4" s="1"/>
  <c r="Q62" i="4" s="1"/>
  <c r="O74" i="4"/>
  <c r="P74" i="4" s="1"/>
  <c r="Q74" i="4" s="1"/>
  <c r="O57" i="4"/>
  <c r="P57" i="4" s="1"/>
  <c r="Q57" i="4" s="1"/>
  <c r="M30" i="4"/>
  <c r="N30" i="4" s="1"/>
  <c r="O21" i="4"/>
  <c r="P21" i="4" s="1"/>
  <c r="Q21" i="4" s="1"/>
  <c r="M82" i="4"/>
  <c r="N82" i="4" s="1"/>
  <c r="M65" i="4"/>
  <c r="N65" i="4" s="1"/>
  <c r="M75" i="4"/>
  <c r="N75" i="4" s="1"/>
  <c r="M49" i="4"/>
  <c r="N49" i="4" s="1"/>
  <c r="M41" i="4"/>
  <c r="N41" i="4" s="1"/>
  <c r="M29" i="4"/>
  <c r="N29" i="4" s="1"/>
  <c r="M59" i="4"/>
  <c r="N59" i="4" s="1"/>
  <c r="M81" i="4"/>
  <c r="N81" i="4" s="1"/>
  <c r="M48" i="4"/>
  <c r="N48" i="4" s="1"/>
  <c r="M39" i="4"/>
  <c r="N39" i="4" s="1"/>
  <c r="M36" i="4"/>
  <c r="N36" i="4" s="1"/>
  <c r="M27" i="4"/>
  <c r="N27" i="4" s="1"/>
  <c r="M50" i="4"/>
  <c r="N50" i="4" s="1"/>
  <c r="M42" i="4"/>
  <c r="N42" i="4" s="1"/>
  <c r="M28" i="4"/>
  <c r="N28" i="4" s="1"/>
  <c r="M23" i="4"/>
  <c r="N23" i="4" s="1"/>
  <c r="M76" i="4"/>
  <c r="N76" i="4" s="1"/>
  <c r="M54" i="4"/>
  <c r="N54" i="4" s="1"/>
  <c r="M52" i="4"/>
  <c r="N52" i="4" s="1"/>
  <c r="M53" i="4"/>
  <c r="N53" i="4" s="1"/>
  <c r="M46" i="4"/>
  <c r="N46" i="4" s="1"/>
  <c r="M37" i="4"/>
  <c r="N37" i="4" s="1"/>
  <c r="M34" i="4"/>
  <c r="N34" i="4" s="1"/>
  <c r="M40" i="4"/>
  <c r="N40" i="4" s="1"/>
  <c r="M26" i="4"/>
  <c r="N26" i="4" s="1"/>
  <c r="M22" i="4"/>
  <c r="N22" i="4" s="1"/>
  <c r="M73" i="4"/>
  <c r="N73" i="4" s="1"/>
  <c r="M64" i="4"/>
  <c r="N64" i="4" s="1"/>
  <c r="M51" i="4"/>
  <c r="N51" i="4" s="1"/>
  <c r="M43" i="4"/>
  <c r="N43" i="4" s="1"/>
  <c r="M32" i="4"/>
  <c r="N32" i="4" s="1"/>
  <c r="M25" i="4"/>
  <c r="N25" i="4" s="1"/>
  <c r="M24" i="4"/>
  <c r="N24" i="4" s="1"/>
  <c r="M19" i="4"/>
  <c r="N19" i="4" s="1"/>
  <c r="M18" i="4"/>
  <c r="N18" i="4" s="1"/>
  <c r="M17" i="4"/>
  <c r="N17" i="4" s="1"/>
  <c r="M16" i="4"/>
  <c r="N16" i="4" s="1"/>
  <c r="O55" i="4" l="1"/>
  <c r="P55" i="4" s="1"/>
  <c r="Q55" i="4" s="1"/>
  <c r="O34" i="4"/>
  <c r="P34" i="4" s="1"/>
  <c r="Q34" i="4" s="1"/>
  <c r="O39" i="4"/>
  <c r="P39" i="4" s="1"/>
  <c r="Q39" i="4" s="1"/>
  <c r="O59" i="4"/>
  <c r="P59" i="4" s="1"/>
  <c r="Q59" i="4" s="1"/>
  <c r="O51" i="4"/>
  <c r="P51" i="4" s="1"/>
  <c r="Q51" i="4" s="1"/>
  <c r="O76" i="4"/>
  <c r="P76" i="4" s="1"/>
  <c r="Q76" i="4" s="1"/>
  <c r="O27" i="4"/>
  <c r="P27" i="4" s="1"/>
  <c r="Q27" i="4" s="1"/>
  <c r="O44" i="4"/>
  <c r="P44" i="4" s="1"/>
  <c r="Q44" i="4" s="1"/>
  <c r="O26" i="4"/>
  <c r="P26" i="4" s="1"/>
  <c r="Q26" i="4" s="1"/>
  <c r="O50" i="4"/>
  <c r="P50" i="4" s="1"/>
  <c r="Q50" i="4" s="1"/>
  <c r="O65" i="4"/>
  <c r="P65" i="4" s="1"/>
  <c r="Q65" i="4" s="1"/>
  <c r="O30" i="4"/>
  <c r="P30" i="4" s="1"/>
  <c r="Q30" i="4" s="1"/>
  <c r="O38" i="4"/>
  <c r="P38" i="4" s="1"/>
  <c r="Q38" i="4" s="1"/>
  <c r="O49" i="4"/>
  <c r="P49" i="4" s="1"/>
  <c r="Q49" i="4" s="1"/>
  <c r="O23" i="4"/>
  <c r="P23" i="4" s="1"/>
  <c r="Q23" i="4" s="1"/>
  <c r="O46" i="4"/>
  <c r="P46" i="4" s="1"/>
  <c r="Q46" i="4" s="1"/>
  <c r="O81" i="4"/>
  <c r="P81" i="4" s="1"/>
  <c r="Q81" i="4" s="1"/>
  <c r="O35" i="4"/>
  <c r="P35" i="4" s="1"/>
  <c r="Q35" i="4" s="1"/>
  <c r="O33" i="4"/>
  <c r="P33" i="4" s="1"/>
  <c r="Q33" i="4" s="1"/>
  <c r="O43" i="4"/>
  <c r="P43" i="4" s="1"/>
  <c r="Q43" i="4" s="1"/>
  <c r="O53" i="4"/>
  <c r="P53" i="4" s="1"/>
  <c r="Q53" i="4" s="1"/>
  <c r="O29" i="4"/>
  <c r="P29" i="4" s="1"/>
  <c r="Q29" i="4" s="1"/>
  <c r="O75" i="4"/>
  <c r="P75" i="4" s="1"/>
  <c r="Q75" i="4" s="1"/>
  <c r="O82" i="4"/>
  <c r="P82" i="4" s="1"/>
  <c r="Q82" i="4" s="1"/>
  <c r="O25" i="4"/>
  <c r="P25" i="4" s="1"/>
  <c r="Q25" i="4" s="1"/>
  <c r="O40" i="4"/>
  <c r="P40" i="4" s="1"/>
  <c r="Q40" i="4" s="1"/>
  <c r="O42" i="4"/>
  <c r="P42" i="4" s="1"/>
  <c r="Q42" i="4" s="1"/>
  <c r="O32" i="4"/>
  <c r="P32" i="4" s="1"/>
  <c r="Q32" i="4" s="1"/>
  <c r="O64" i="4"/>
  <c r="P64" i="4" s="1"/>
  <c r="Q64" i="4" s="1"/>
  <c r="O73" i="4"/>
  <c r="P73" i="4" s="1"/>
  <c r="Q73" i="4" s="1"/>
  <c r="O37" i="4"/>
  <c r="P37" i="4" s="1"/>
  <c r="Q37" i="4" s="1"/>
  <c r="O54" i="4"/>
  <c r="P54" i="4" s="1"/>
  <c r="Q54" i="4" s="1"/>
  <c r="O48" i="4"/>
  <c r="P48" i="4" s="1"/>
  <c r="Q48" i="4" s="1"/>
  <c r="O41" i="4"/>
  <c r="P41" i="4" s="1"/>
  <c r="Q41" i="4" s="1"/>
  <c r="O24" i="4"/>
  <c r="P24" i="4" s="1"/>
  <c r="Q24" i="4" s="1"/>
  <c r="O22" i="4"/>
  <c r="P22" i="4" s="1"/>
  <c r="Q22" i="4" s="1"/>
  <c r="O52" i="4"/>
  <c r="P52" i="4" s="1"/>
  <c r="Q52" i="4" s="1"/>
  <c r="O28" i="4"/>
  <c r="P28" i="4" s="1"/>
  <c r="Q28" i="4" s="1"/>
  <c r="O47" i="4"/>
  <c r="P47" i="4" s="1"/>
  <c r="Q47" i="4" s="1"/>
  <c r="O36" i="4"/>
  <c r="P36" i="4" s="1"/>
  <c r="Q36" i="4" s="1"/>
  <c r="O19" i="4"/>
  <c r="P19" i="4" s="1"/>
  <c r="Q19" i="4" s="1"/>
  <c r="O18" i="4"/>
  <c r="P18" i="4" s="1"/>
  <c r="Q18" i="4" s="1"/>
  <c r="O17" i="4"/>
  <c r="P17" i="4" s="1"/>
  <c r="Q17" i="4" s="1"/>
  <c r="O16" i="4"/>
  <c r="P16" i="4" s="1"/>
  <c r="Q16" i="4" s="1"/>
  <c r="Q85" i="4" s="1"/>
  <c r="M3" i="4" l="1"/>
</calcChain>
</file>

<file path=xl/sharedStrings.xml><?xml version="1.0" encoding="utf-8"?>
<sst xmlns="http://schemas.openxmlformats.org/spreadsheetml/2006/main" count="302" uniqueCount="221">
  <si>
    <t>DEVIZ - LISTĂ DE CANTITĂȚI</t>
  </si>
  <si>
    <t>Nr.
crt.</t>
  </si>
  <si>
    <t>Denumire
 lucrare</t>
  </si>
  <si>
    <t>Cantitate pentru acordul cadru</t>
  </si>
  <si>
    <t>Norma de timp ore-om/U.M</t>
  </si>
  <si>
    <t>Grila de încadrare</t>
  </si>
  <si>
    <t>Tarif orar</t>
  </si>
  <si>
    <t>kg</t>
  </si>
  <si>
    <t>A.27.a</t>
  </si>
  <si>
    <t>A.7.II.a</t>
  </si>
  <si>
    <t>B.1</t>
  </si>
  <si>
    <t>ar</t>
  </si>
  <si>
    <t>B.4</t>
  </si>
  <si>
    <t>mc</t>
  </si>
  <si>
    <t>B.5.a.1</t>
  </si>
  <si>
    <t>mii buc.</t>
  </si>
  <si>
    <t>B.7.II.b</t>
  </si>
  <si>
    <t>B.14.b</t>
  </si>
  <si>
    <t>B.15.b</t>
  </si>
  <si>
    <t>B.18.a.5</t>
  </si>
  <si>
    <t>B.18.e.2</t>
  </si>
  <si>
    <t>B.18.e.3</t>
  </si>
  <si>
    <t>B.22.I.b.1</t>
  </si>
  <si>
    <t>B.28.I.b</t>
  </si>
  <si>
    <t>B.28.II.b</t>
  </si>
  <si>
    <t>B.28.III.b</t>
  </si>
  <si>
    <t>B.28.IV.b</t>
  </si>
  <si>
    <t>B.38</t>
  </si>
  <si>
    <t>mp</t>
  </si>
  <si>
    <t>B.39.d.2</t>
  </si>
  <si>
    <t>B.40.d.2</t>
  </si>
  <si>
    <t>B.45.II.b</t>
  </si>
  <si>
    <t>B.79.III.b</t>
  </si>
  <si>
    <t>B.79.II.b</t>
  </si>
  <si>
    <t>B.79.I.b</t>
  </si>
  <si>
    <t>B.89.II.A.b</t>
  </si>
  <si>
    <t>B.89.III.A.b</t>
  </si>
  <si>
    <t>B.89.IV.A.b</t>
  </si>
  <si>
    <t>C.51.I.b.2</t>
  </si>
  <si>
    <t>C.57.I.b</t>
  </si>
  <si>
    <t>C.57.I.c</t>
  </si>
  <si>
    <t>C.57.II.b.2</t>
  </si>
  <si>
    <t>C.57.II.c.2</t>
  </si>
  <si>
    <t>C.58.I.b</t>
  </si>
  <si>
    <t>C.58.I.c</t>
  </si>
  <si>
    <t>C.58.II.b.3</t>
  </si>
  <si>
    <t>x</t>
  </si>
  <si>
    <t>B.29.B.I.b</t>
  </si>
  <si>
    <t>B.29.B.II.b</t>
  </si>
  <si>
    <t>B.29.B.III.b.3</t>
  </si>
  <si>
    <t>B.29.B.IV.b.4</t>
  </si>
  <si>
    <t>C.46.d</t>
  </si>
  <si>
    <t>C.59.I.b</t>
  </si>
  <si>
    <t>C.46.c</t>
  </si>
  <si>
    <t>Lotul nr. 1 O.S. Brașov</t>
  </si>
  <si>
    <t>Total III
 (col.13+ col. 14)             -lei-</t>
  </si>
  <si>
    <t>Profit (2% din col.13)               -lei-</t>
  </si>
  <si>
    <t>Total II
 (col.11+ col. 12)                 -lei-</t>
  </si>
  <si>
    <t>Cheltuieli indirecte (6% din col.11)                     -lei-</t>
  </si>
  <si>
    <t>Total I
 (col.8+ col.9+ col.10)
 -lei-</t>
  </si>
  <si>
    <t>Contrib. asig. pentru muncă (2,25% din col 8) -lei-</t>
  </si>
  <si>
    <t>U.M.               Unitate de măsură</t>
  </si>
  <si>
    <t>Preț unitar
manope
ră lei/U.M.  (col.5x col.7)             -lei-</t>
  </si>
  <si>
    <t>Preț unitar
material
-utilaj lei/U.M.</t>
  </si>
  <si>
    <t>Prelucrarea semințelor de paltin</t>
  </si>
  <si>
    <t>Curățarea manuală a terenului de ierburi, rugi si zmeuriș (curățarea vegetației arbustive 20 ari, cosirea lucernei și strângerea ei 3x10 ari)</t>
  </si>
  <si>
    <t>Confecționarea țărușilor din lemn rotund și despicat (100 buc pichetare culturi 2025)</t>
  </si>
  <si>
    <t>Îndepărtarea scheletului din sol</t>
  </si>
  <si>
    <t>Pregatirea manuală a solului pentru semănat și repicat în teren desfundat - condiții mijlocii</t>
  </si>
  <si>
    <t>Semănarea manuală a semințelor de fag în rigole înguste - schema 20 cm</t>
  </si>
  <si>
    <t>STAT - Lucrări în pepiniera Triaj</t>
  </si>
  <si>
    <t>Revizuirea plantațiilor și semănăturilor directe - peste 30 puieți revizuiți/ar</t>
  </si>
  <si>
    <t>Mobilizarea manuală a solului în jurul puieților în plantații, semănături directe și regenerări naturale - teren nepregătit, prașila I, condiții mijlocii</t>
  </si>
  <si>
    <t>Descopleșirea speciilor forestiere de specii ierboase pe toată suprafața - condiții mijlocii</t>
  </si>
  <si>
    <t>Descopleșirea speciilor forestiere de specii ierboase pe toată suprafața - condiții grele</t>
  </si>
  <si>
    <t>Descopleșirea speciilor forestiere de specii ierboase în jurul puieților - condiții mijlocii, 2501-3500 puieți/ha</t>
  </si>
  <si>
    <t>Descopleșirea speciilor forestiere de specii ierboase în jurul puieților - condiții grele, 2501-3500 puieți/ha</t>
  </si>
  <si>
    <t>Descopleșirea speciilor forestiere de specii ierboase și specii lemnoase pe toată suprafața - condiții mijlocii</t>
  </si>
  <si>
    <t>Descopleșirea speciilor forestiere de specii ierboase și specii lemnoase pe toată suprafața - condiții grele</t>
  </si>
  <si>
    <t>Descopleșirea speciilor forestiere de specii ierboase și specii lemnoase în jurul puieților - condiții mijlocii, 3501-4500 puieți/ha</t>
  </si>
  <si>
    <t>Descopleșirea speciilor forestiere de specii lemnoase pe toată suprafața - condiții mijlocii</t>
  </si>
  <si>
    <t>A.6.b</t>
  </si>
  <si>
    <t>Recoltarea jirului - fructificație slabă</t>
  </si>
  <si>
    <t>A.8.III.a</t>
  </si>
  <si>
    <t>Recoltarea semințelor aripate de acerinee - fructificație slabă</t>
  </si>
  <si>
    <t>B.17.D.1</t>
  </si>
  <si>
    <t>Executarea straturilor - textură mijlocie</t>
  </si>
  <si>
    <t>Recoltarea ghindei la stejar pufos, gorun și gârniță - fructificație slabă, până la 5 kg / arbore</t>
  </si>
  <si>
    <t>Întreținerea drumurilor principale și secundare - textură mijlocie (3 drumuri de 1 ar x 4 prașile)</t>
  </si>
  <si>
    <t>B.22.I.b.2</t>
  </si>
  <si>
    <t>Plivit manual și prășit cu sapa sau săpăliga culturi de rășinoase în vârstă de peste 1 an - îmburuienire mijlocie, prașila I (Mo 2024 2,05 ari + Mo 2025 13 ari)</t>
  </si>
  <si>
    <t>Plivit manual și prășit cu sapa sau săpăliga culturi de rășinoase în vârstă de peste 1 an - îmburuienire mijlocie, prașila II (Mo 2024 2,05 ari + Mo 2025 13 ari)</t>
  </si>
  <si>
    <t>Plivit manual și prășit cu sapa sau săpăliga culturi de rășinoase în vârstă de peste 1 an - îmburuienire mijlocie, prașila III (Mo 2024 2,05 ari + Mo 2025 13 ari)</t>
  </si>
  <si>
    <t>Plivit manual și prășit cu sapa sau săpăliga culturi de rășinoase în vârstă de peste 1 an - îmburuienire mijlocie, prașila IV (Mo 2024 2,05 ari + Mo 2025 13 ari)</t>
  </si>
  <si>
    <t>Plivit manual și prășit cu sapa sau săpăliga culturi de rășinoase în vârstă de peste 1 an - îmburuienire mijlocie, prașila V (Mo 2024 2,05 ari + Mo 2025 13 ari)</t>
  </si>
  <si>
    <t>Plivit manual pe rândul de puieți de foioase în primul an de vegetație - îmburuienire mijlocie, prașila I (Fag sem. T.2025 6 ari + Pam sem. T.2025 5 ari)</t>
  </si>
  <si>
    <t>Plivit manual pe rândul de puieți de foioase în primul an de vegetație - îmburuienire mijlocie, prașila II (Fag sem. T.2025 6 ari + Pam sem. T.2025 5 ari)</t>
  </si>
  <si>
    <t>Plivit manual pe rândul de puieți de foioase în primul an de vegetație - îmburuienire mijlocie, prașila III (Fag sem. T.2025 6 ari + Pam sem. T.2025 5 ari)</t>
  </si>
  <si>
    <t>Plivit manual pe rândul de puieți de foioase în primul an de vegetație - îmburuienire mijlocie, prașila IV (Fag sem. T.2025 6 ari + Pam sem. T.2025 5 ari)</t>
  </si>
  <si>
    <t>Plivit manual pe rândul de puieți de foioase în primul an de vegetație - îmburuienire mijlocie, prașila V (Fag sem. T.2025 6 ari + Pam sem. T.2025 5 ari)</t>
  </si>
  <si>
    <t>Așezarea umbrarelor - rulouri din PVC fixate pe lanteți legați de țăruși (13 ari Mo P. 2025)</t>
  </si>
  <si>
    <t>Ridicarea umbrarelor - rulouri din PVC (13 ari Mo P. 2025)</t>
  </si>
  <si>
    <t>Confecționarea grătarelor din rigle de brad (Reparare stâlpi Mo rep. P.2025)</t>
  </si>
  <si>
    <t>B.43.e</t>
  </si>
  <si>
    <t>Acoperirea culturilor cu un strat protector - centină de rășinoae nefixată</t>
  </si>
  <si>
    <t>Încălțarea manuală a puieților de rășinoase cu pământ (humus) de împrumut - puieți repicați (13 ari Mo repicat P. 2025)</t>
  </si>
  <si>
    <t>B.61.c.1</t>
  </si>
  <si>
    <t>B.62.a.3</t>
  </si>
  <si>
    <t>Intreținerea manuală cu sapa sau săpăliga a puieților ornamentali (cultura Thuie 25 ari + brad pomi Crăciun 17 ari) - prașila I, condiții mijlocii</t>
  </si>
  <si>
    <t>Intreținerea manuală cu sapa sau săpăliga a puieților ornamentali (cultura Thuie 25 ari + brad pomi Crăciun 17 ari) - prașila II, condiții mijlocii</t>
  </si>
  <si>
    <t>Intreținerea manuală cu sapa sau săpăliga a puieților ornamentali (cultura Thuie 25 ari + brad pomi Crăciun 17 ari) - prașila III, condiții mijlocii</t>
  </si>
  <si>
    <t>Intreținerea manuală cu sapa sau săpăliga a puieților ornamentali (cultura Thuie 25 ari + brad pomi Crăciun17 ari) - prașila IV , condiții mijlocii</t>
  </si>
  <si>
    <t>B.89.I.A.c</t>
  </si>
  <si>
    <t>Plivit manual și prășit cu sapa sau săpăliga culturi de foioase în vârsta de peste 1 an - schema 60x15x60 sau 60x10x60 cm, prașila I, îmburuienire puternică (Gorun sem. T.2024 6 ari)</t>
  </si>
  <si>
    <t>Plivit manual și prașit cu sapa sau săpăliga culturi de foioase în vârsta de peste 1 an - schema 60x15x60 sau 60x10x60 cm, prașila III, îmburuienire mijlocie (Gorun sem. T.2024 6 ari)</t>
  </si>
  <si>
    <t>C.46.b</t>
  </si>
  <si>
    <t>Revizuirea plantațiilor și semănăturilor directe - 11-20 puieți revizuiți/ar</t>
  </si>
  <si>
    <t>Revizuirea plantațiilor și semănăturilor directe - 21-30 puieți revizuiți/ar</t>
  </si>
  <si>
    <t>C.57.I.a</t>
  </si>
  <si>
    <t>Descopleșirea speciilor forestiere de specii ierboase pe toată suprafața - condiții ușoare</t>
  </si>
  <si>
    <t>C.57.II.a.1</t>
  </si>
  <si>
    <t>C.57.II.a.2</t>
  </si>
  <si>
    <t>Descopleșirea speciilor forestiere de specii ierboase în jurul puieților - condiții ușoare, până la 2500 puieți/ha</t>
  </si>
  <si>
    <t>Descopleșirea speciilor forestiere de specii ierboase în jurul puieților - condiții ușoare, 2501-3500 puieți/ha</t>
  </si>
  <si>
    <t>C.57.II.b.1</t>
  </si>
  <si>
    <t>C.57.II.b.3</t>
  </si>
  <si>
    <t>Descopleșirea speciilor forestiere de specii ierboase în jurul puieților - condiții mijlocii, până la 2500 puieți/ha</t>
  </si>
  <si>
    <t>Descopleșirea speciilor forestiere de specii ierboase în jurul puieților - condiții mijlocii, 3501-4500 puieți/ha</t>
  </si>
  <si>
    <t>C.57.II.c.3</t>
  </si>
  <si>
    <t>Descopleșirea speciilor forestiere de specii ierboase în jurul puieților - condiții grele, 3501-4500 puieți/ha</t>
  </si>
  <si>
    <t>C.58.II.b.4</t>
  </si>
  <si>
    <t>Descopleșirea speciilor forestiere de specii ierboase și specii lemnoase în jurul puieților - conditii mijlocii, 4501-5500 puieti/ha</t>
  </si>
  <si>
    <t>STAT - Lucrări de întreținere a plantațiilor și regenerărilor naturale</t>
  </si>
  <si>
    <t xml:space="preserve">CASA REGALĂ - Lucrări de întreținere a plantațiilor și regenerărilor naturale </t>
  </si>
  <si>
    <t>1.</t>
  </si>
  <si>
    <t>13.</t>
  </si>
  <si>
    <t>6.</t>
  </si>
  <si>
    <t>2.</t>
  </si>
  <si>
    <t>3.</t>
  </si>
  <si>
    <t>4.</t>
  </si>
  <si>
    <t>8.</t>
  </si>
  <si>
    <t>9.</t>
  </si>
  <si>
    <t>5.</t>
  </si>
  <si>
    <t>7.</t>
  </si>
  <si>
    <t>10.</t>
  </si>
  <si>
    <t>11.</t>
  </si>
  <si>
    <t>12.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</si>
  <si>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</si>
  <si>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</si>
  <si>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</si>
  <si>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</si>
  <si>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</si>
  <si>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</si>
  <si>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</si>
  <si>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</si>
  <si>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</si>
  <si>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</si>
  <si>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</si>
  <si>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</si>
  <si>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</si>
  <si>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</si>
  <si>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</si>
  <si>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</si>
  <si>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</si>
  <si>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</si>
  <si>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</si>
  <si>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</si>
  <si>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</si>
  <si>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</si>
  <si>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</si>
  <si>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</si>
  <si>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</si>
  <si>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</si>
  <si>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</si>
  <si>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</si>
  <si>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</si>
  <si>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</si>
  <si>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</si>
  <si>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</si>
  <si>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</si>
  <si>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</si>
  <si>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</si>
  <si>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</si>
  <si>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</si>
  <si>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</si>
  <si>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</si>
  <si>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</si>
  <si>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</si>
  <si>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</si>
  <si>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</si>
  <si>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</si>
  <si>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</si>
  <si>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</si>
  <si>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</si>
  <si>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</si>
  <si>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</si>
  <si>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</si>
  <si>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</si>
  <si>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</si>
  <si>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</si>
  <si>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r>
      <rPr>
        <b/>
        <sz val="8"/>
        <rFont val="Arial"/>
        <family val="2"/>
      </rPr>
      <t>TOTAL</t>
    </r>
    <r>
      <rPr>
        <sz val="8"/>
        <rFont val="Arial"/>
        <family val="2"/>
      </rPr>
      <t xml:space="preserve"> Contract (lei) fără T.V.A. (sumă coloana 16)</t>
    </r>
  </si>
  <si>
    <t>VALOARE TOTALĂ LOT 1 (lei fără T.V.A.)</t>
  </si>
  <si>
    <t>Lucrări în pepiniera Triaj, îngrijirea și întreținerea culturilor tinere și a regenerărilor naturale în anul 2026</t>
  </si>
  <si>
    <t xml:space="preserve">PRIMĂRIA PREDEAL - Lucrări de întreținere a plantațiilor și regenerărilor naturale </t>
  </si>
  <si>
    <t>Simbol
normă</t>
  </si>
  <si>
    <t>Semănarea manuală a semințelor de rășinoase - rigole executate cu sfoara (sârma) și sapa-rigolă (semănătură de brad, toamna 2026)</t>
  </si>
  <si>
    <t>Semănarea manuală a semințelor de cvercinee în rigole grupate câte două - schema 60-15-60 cm</t>
  </si>
  <si>
    <t>Semănarea manuală a semințelor de acerinee, frasin, tei în rigole grupate câte două - schema 60-15-60 cm</t>
  </si>
  <si>
    <t>Spargerea crustei înainte de răsărirea culturilor - textură mijlocie, lucrarea I (Fag sem. T.2025 6 ari + Pam sem. T.2025 5 ari)</t>
  </si>
  <si>
    <t>Spargerea crustei înainte de răsărirea culturilor - textură mijlocie, lucrarea II (Fag sem. T.2025 6 ari + Pam sem. T.2025 5 ari)</t>
  </si>
  <si>
    <t>Adunarea humusului din pădure - grosime litieră peste 10 cm, grosime humus 5-10 cm (acoperire semănătură de brad toamna 2026)</t>
  </si>
  <si>
    <t>Ciuruirea humusului - grad de impurități 20,1-30% (semănătură de brad toamna 2026)</t>
  </si>
  <si>
    <t>Plivit manual și prășit cu sapa sau săpăliga culturi de foioase în vârsta de peste 1 an - schema 60x15x60 sau 60x10x60 cm, prașila II, îmburuienire mijlocie (Gorun sem. T.2024 6 ari)</t>
  </si>
  <si>
    <t>Plivit manual și prășit cu sapa sau săpăliga culturi de foioase în vârsta de peste 1 an - schema 60x15x60 sau 60x10x60 cm, prașila IV, îmburuienire mijlocie (Gorun sem. T.2024 6 ari)</t>
  </si>
  <si>
    <t>Plivit manual și prășit cu sapa sau săpăliga culturi de foioase în vârsta de peste 1 an - schema 60x15x60 sau 60x10x60 cm, prașila V, îmburuienire mijlocie (Gorun sem. T.2024 6 ari)</t>
  </si>
  <si>
    <t>Revizuirea plantațiilor și semănăturilor directe -  peste 30 puieți revizuiți/ar</t>
  </si>
  <si>
    <t>Revizuirea plantațiilor și semănăturilor directe -  21-30 puieți revizuiți/ar</t>
  </si>
  <si>
    <t>Valoare totală   (col.15 x col.4)                   -lei-</t>
  </si>
  <si>
    <t>OPERATOR ECONOMIC</t>
  </si>
  <si>
    <t>DENUMIREA OPERATORULUI ECONOMIC</t>
  </si>
  <si>
    <t>S.C.    S.R.L. /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</si>
</sst>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2"/>
      <color indexed="8"/>
      <name val="Arial"/>
      <family val="2"/>
    </font>
    <font>
      <sz val="8"/>
      <name val="Arial"/>
      <family val="2"/>
    </font>
    <font>
      <sz val="9.85"/>
      <color indexed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sz val="8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i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4" fillId="0" borderId="0"/>
    <xf numFmtId="0" fontId="1" fillId="0" borderId="0"/>
  </cellStyleXfs>
  <cellXfs count="71">
    <xf numFmtId="0" fontId="0" fillId="0" borderId="0" xfId="0"/>
    <xf numFmtId="0" fontId="7" fillId="0" borderId="0" xfId="0" applyFont="1" applyAlignment="1">
      <alignment horizontal="left" vertical="center"/>
    </xf>
    <xf numFmtId="0" fontId="6" fillId="0" borderId="1" xfId="2" applyFont="1" applyBorder="1" applyAlignment="1">
      <alignment horizontal="left" vertical="center" wrapText="1"/>
    </xf>
    <xf numFmtId="0" fontId="6" fillId="0" borderId="1" xfId="2" applyFont="1" applyBorder="1" applyAlignment="1">
      <alignment horizontal="center" vertical="center"/>
    </xf>
    <xf numFmtId="0" fontId="10" fillId="0" borderId="1" xfId="2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6" fillId="0" borderId="1" xfId="2" applyNumberFormat="1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2" fontId="6" fillId="2" borderId="1" xfId="2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4" fontId="6" fillId="0" borderId="1" xfId="2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6" fillId="0" borderId="4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 wrapText="1"/>
    </xf>
    <xf numFmtId="2" fontId="10" fillId="0" borderId="3" xfId="2" applyNumberFormat="1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/>
    </xf>
    <xf numFmtId="2" fontId="6" fillId="0" borderId="2" xfId="2" applyNumberFormat="1" applyFont="1" applyBorder="1" applyAlignment="1">
      <alignment horizontal="center" vertical="center"/>
    </xf>
    <xf numFmtId="2" fontId="6" fillId="0" borderId="3" xfId="2" applyNumberFormat="1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2" fontId="6" fillId="2" borderId="2" xfId="2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1" fontId="6" fillId="0" borderId="2" xfId="2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" fontId="6" fillId="0" borderId="2" xfId="2" applyNumberFormat="1" applyFont="1" applyBorder="1" applyAlignment="1">
      <alignment horizontal="right" vertical="center"/>
    </xf>
    <xf numFmtId="4" fontId="10" fillId="0" borderId="3" xfId="2" applyNumberFormat="1" applyFont="1" applyBorder="1" applyAlignment="1">
      <alignment horizontal="right" vertical="center" wrapText="1"/>
    </xf>
    <xf numFmtId="4" fontId="10" fillId="0" borderId="1" xfId="2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4" fontId="6" fillId="0" borderId="0" xfId="0" applyNumberFormat="1" applyFont="1" applyAlignment="1">
      <alignment horizontal="right" vertical="center"/>
    </xf>
    <xf numFmtId="0" fontId="6" fillId="0" borderId="1" xfId="2" applyFont="1" applyBorder="1" applyAlignment="1">
      <alignment horizontal="center" vertical="center" wrapText="1"/>
    </xf>
    <xf numFmtId="4" fontId="6" fillId="0" borderId="1" xfId="2" applyNumberFormat="1" applyFont="1" applyBorder="1" applyAlignment="1">
      <alignment horizontal="center" vertical="center"/>
    </xf>
    <xf numFmtId="0" fontId="6" fillId="0" borderId="2" xfId="2" applyFont="1" applyBorder="1" applyAlignment="1">
      <alignment horizontal="left" vertical="center" wrapText="1"/>
    </xf>
    <xf numFmtId="0" fontId="6" fillId="0" borderId="3" xfId="2" applyFont="1" applyBorder="1" applyAlignment="1">
      <alignment horizontal="left" vertical="center" wrapText="1"/>
    </xf>
    <xf numFmtId="0" fontId="17" fillId="0" borderId="3" xfId="2" applyFont="1" applyBorder="1" applyAlignment="1">
      <alignment horizontal="center" vertical="center"/>
    </xf>
    <xf numFmtId="0" fontId="10" fillId="0" borderId="3" xfId="2" applyFont="1" applyBorder="1" applyAlignment="1">
      <alignment vertical="center" wrapText="1"/>
    </xf>
    <xf numFmtId="0" fontId="15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9" fontId="6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0" fontId="2" fillId="0" borderId="3" xfId="0" applyFont="1" applyBorder="1" applyAlignment="1">
      <alignment vertical="center"/>
    </xf>
    <xf numFmtId="0" fontId="10" fillId="0" borderId="4" xfId="2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4" fontId="17" fillId="0" borderId="0" xfId="0" applyNumberFormat="1" applyFont="1" applyAlignment="1">
      <alignment horizontal="center" vertical="center"/>
    </xf>
    <xf numFmtId="0" fontId="6" fillId="0" borderId="4" xfId="2" applyFont="1" applyBorder="1" applyAlignment="1">
      <alignment horizontal="left" vertical="center" wrapText="1"/>
    </xf>
    <xf numFmtId="0" fontId="6" fillId="0" borderId="5" xfId="2" applyFont="1" applyBorder="1" applyAlignment="1">
      <alignment horizontal="left" vertical="center" wrapText="1"/>
    </xf>
    <xf numFmtId="0" fontId="6" fillId="0" borderId="6" xfId="2" applyFont="1" applyBorder="1" applyAlignment="1">
      <alignment horizontal="left" vertical="center" wrapText="1"/>
    </xf>
    <xf numFmtId="0" fontId="6" fillId="0" borderId="1" xfId="2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19" fillId="0" borderId="0" xfId="0" applyFont="1" applyAlignment="1">
      <alignment horizontal="left" vertical="center"/>
    </xf>
  </cellXfs>
  <cellStyles count="4">
    <cellStyle name="Normal" xfId="0" builtinId="0"/>
    <cellStyle name="Normal 2" xfId="3" xr:uid="{4A5FCF9E-146C-43F6-990A-CFBFE6960A58}"/>
    <cellStyle name="Normal 2 2 2" xfId="2" xr:uid="{4B1D6D71-D2FD-4939-B2FF-A9FB06466036}"/>
    <cellStyle name="Normal_DEVIZP" xfId="1" xr:uid="{4271EB3D-BB15-4157-BBB5-887E5ECFE71C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1F55E-14F8-4AB0-9212-02BBE1FD1C86}">
  <sheetPr>
    <pageSetUpPr fitToPage="1"/>
  </sheetPr>
  <dimension ref="A1:T89"/>
  <sheetViews>
    <sheetView tabSelected="1" zoomScaleNormal="100" workbookViewId="0">
      <selection sqref="A1:C2"/>
    </sheetView>
  </sheetViews>
  <sheetFormatPr defaultColWidth="9.140625" defaultRowHeight="14.25" x14ac:dyDescent="0.25"/>
  <cols>
    <col min="1" max="1" width="4.7109375" style="18" customWidth="1"/>
    <col min="2" max="2" width="10" style="6" bestFit="1" customWidth="1"/>
    <col min="3" max="3" width="55.42578125" style="53" customWidth="1"/>
    <col min="4" max="5" width="7" style="6" customWidth="1"/>
    <col min="6" max="6" width="6.85546875" style="6" customWidth="1"/>
    <col min="7" max="7" width="7.7109375" style="6" customWidth="1"/>
    <col min="8" max="8" width="7.42578125" style="6" bestFit="1" customWidth="1"/>
    <col min="9" max="9" width="10" style="6" customWidth="1"/>
    <col min="10" max="10" width="10.7109375" style="6" customWidth="1"/>
    <col min="11" max="11" width="12.5703125" style="6" customWidth="1"/>
    <col min="12" max="12" width="10.42578125" style="6" customWidth="1"/>
    <col min="13" max="13" width="7.42578125" style="6" customWidth="1"/>
    <col min="14" max="14" width="8.5703125" style="6" customWidth="1"/>
    <col min="15" max="15" width="8" style="6" customWidth="1"/>
    <col min="16" max="16" width="8.7109375" style="6" customWidth="1"/>
    <col min="17" max="17" width="10.85546875" style="6" customWidth="1"/>
    <col min="18" max="18" width="9.140625" style="18"/>
    <col min="19" max="19" width="10.7109375" style="18" bestFit="1" customWidth="1"/>
    <col min="20" max="16384" width="9.140625" style="18"/>
  </cols>
  <sheetData>
    <row r="1" spans="1:18" s="43" customFormat="1" ht="15.75" x14ac:dyDescent="0.25">
      <c r="A1" s="70" t="s">
        <v>219</v>
      </c>
      <c r="B1" s="70"/>
      <c r="C1" s="70"/>
      <c r="D1" s="51"/>
      <c r="E1" s="54"/>
      <c r="F1" s="54"/>
      <c r="G1" s="14"/>
      <c r="H1" s="55"/>
      <c r="I1" s="55"/>
      <c r="J1" s="16"/>
      <c r="K1" s="55"/>
      <c r="L1" s="55"/>
      <c r="M1" s="55"/>
      <c r="N1" s="55"/>
      <c r="O1" s="55"/>
      <c r="P1" s="55"/>
      <c r="Q1" s="16"/>
    </row>
    <row r="2" spans="1:18" s="43" customFormat="1" ht="15.75" x14ac:dyDescent="0.25">
      <c r="A2" s="68" t="s">
        <v>220</v>
      </c>
      <c r="B2" s="68"/>
      <c r="C2" s="68"/>
      <c r="D2" s="11"/>
      <c r="E2" s="55"/>
      <c r="F2" s="14"/>
      <c r="G2" s="14"/>
      <c r="H2" s="55"/>
      <c r="I2" s="55"/>
      <c r="J2" s="16"/>
      <c r="K2" s="19"/>
      <c r="L2" s="19"/>
      <c r="M2" s="62" t="s">
        <v>201</v>
      </c>
      <c r="N2" s="62"/>
      <c r="O2" s="62"/>
      <c r="P2" s="62"/>
      <c r="Q2" s="62"/>
      <c r="R2" s="52"/>
    </row>
    <row r="3" spans="1:18" s="43" customFormat="1" ht="15.75" x14ac:dyDescent="0.25">
      <c r="A3" s="68"/>
      <c r="B3" s="68"/>
      <c r="C3" s="68"/>
      <c r="D3" s="6"/>
      <c r="E3" s="14"/>
      <c r="F3" s="14"/>
      <c r="G3" s="14"/>
      <c r="H3" s="55"/>
      <c r="I3" s="55"/>
      <c r="J3" s="16"/>
      <c r="K3" s="19"/>
      <c r="L3" s="19"/>
      <c r="M3" s="63">
        <f>Q85</f>
        <v>0</v>
      </c>
      <c r="N3" s="63"/>
      <c r="O3" s="63"/>
      <c r="P3" s="63"/>
      <c r="Q3" s="63"/>
    </row>
    <row r="4" spans="1:18" x14ac:dyDescent="0.25">
      <c r="A4" s="1"/>
      <c r="C4" s="18"/>
      <c r="K4" s="7"/>
      <c r="L4" s="7"/>
      <c r="M4" s="56"/>
      <c r="N4" s="19"/>
      <c r="O4" s="19"/>
      <c r="P4" s="19"/>
      <c r="Q4" s="44"/>
    </row>
    <row r="5" spans="1:18" ht="18" x14ac:dyDescent="0.25">
      <c r="A5" s="69" t="s">
        <v>0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</row>
    <row r="6" spans="1:18" ht="18" x14ac:dyDescent="0.25">
      <c r="A6" s="69" t="s">
        <v>202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</row>
    <row r="7" spans="1:18" x14ac:dyDescent="0.25">
      <c r="A7" s="19"/>
      <c r="B7" s="7"/>
      <c r="C7" s="19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1:18" x14ac:dyDescent="0.25">
      <c r="A8" s="19"/>
      <c r="B8" s="7"/>
      <c r="C8" s="19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1:18" ht="15.75" x14ac:dyDescent="0.25">
      <c r="A9" s="21" t="s">
        <v>54</v>
      </c>
      <c r="B9" s="7"/>
      <c r="C9" s="19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1:18" x14ac:dyDescent="0.25">
      <c r="A10" s="19"/>
      <c r="B10" s="7"/>
      <c r="C10" s="19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1:18" x14ac:dyDescent="0.25">
      <c r="A11" s="67" t="s">
        <v>1</v>
      </c>
      <c r="B11" s="67" t="s">
        <v>204</v>
      </c>
      <c r="C11" s="67" t="s">
        <v>2</v>
      </c>
      <c r="D11" s="67" t="s">
        <v>61</v>
      </c>
      <c r="E11" s="67" t="s">
        <v>3</v>
      </c>
      <c r="F11" s="67" t="s">
        <v>4</v>
      </c>
      <c r="G11" s="67" t="s">
        <v>5</v>
      </c>
      <c r="H11" s="67" t="s">
        <v>6</v>
      </c>
      <c r="I11" s="67" t="s">
        <v>62</v>
      </c>
      <c r="J11" s="67" t="s">
        <v>63</v>
      </c>
      <c r="K11" s="67" t="s">
        <v>60</v>
      </c>
      <c r="L11" s="67" t="s">
        <v>59</v>
      </c>
      <c r="M11" s="67" t="s">
        <v>58</v>
      </c>
      <c r="N11" s="67" t="s">
        <v>57</v>
      </c>
      <c r="O11" s="67" t="s">
        <v>56</v>
      </c>
      <c r="P11" s="67" t="s">
        <v>55</v>
      </c>
      <c r="Q11" s="67" t="s">
        <v>217</v>
      </c>
    </row>
    <row r="12" spans="1:18" x14ac:dyDescent="0.25">
      <c r="A12" s="67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</row>
    <row r="13" spans="1:18" x14ac:dyDescent="0.25">
      <c r="A13" s="67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</row>
    <row r="14" spans="1:18" x14ac:dyDescent="0.25">
      <c r="A14" s="3">
        <v>0</v>
      </c>
      <c r="B14" s="3">
        <v>1</v>
      </c>
      <c r="C14" s="45">
        <v>2</v>
      </c>
      <c r="D14" s="3">
        <v>3</v>
      </c>
      <c r="E14" s="3">
        <v>4</v>
      </c>
      <c r="F14" s="3">
        <v>5</v>
      </c>
      <c r="G14" s="3">
        <v>6</v>
      </c>
      <c r="H14" s="3">
        <v>7</v>
      </c>
      <c r="I14" s="3">
        <v>8</v>
      </c>
      <c r="J14" s="3">
        <v>9</v>
      </c>
      <c r="K14" s="3">
        <v>10</v>
      </c>
      <c r="L14" s="3">
        <v>11</v>
      </c>
      <c r="M14" s="3">
        <v>12</v>
      </c>
      <c r="N14" s="3">
        <v>13</v>
      </c>
      <c r="O14" s="3">
        <v>14</v>
      </c>
      <c r="P14" s="3">
        <v>15</v>
      </c>
      <c r="Q14" s="3">
        <v>16</v>
      </c>
    </row>
    <row r="15" spans="1:18" ht="15" customHeight="1" x14ac:dyDescent="0.25">
      <c r="B15" s="9"/>
      <c r="C15" s="59" t="s">
        <v>70</v>
      </c>
      <c r="D15" s="3"/>
      <c r="E15" s="3"/>
      <c r="F15" s="3"/>
      <c r="G15" s="3"/>
      <c r="H15" s="3"/>
      <c r="I15" s="3"/>
      <c r="J15" s="3"/>
      <c r="K15" s="8"/>
      <c r="L15" s="8"/>
      <c r="M15" s="8"/>
      <c r="N15" s="8"/>
      <c r="O15" s="8"/>
      <c r="P15" s="8"/>
      <c r="Q15" s="8"/>
    </row>
    <row r="16" spans="1:18" x14ac:dyDescent="0.25">
      <c r="A16" s="22" t="s">
        <v>134</v>
      </c>
      <c r="B16" s="3" t="s">
        <v>81</v>
      </c>
      <c r="C16" s="2" t="s">
        <v>82</v>
      </c>
      <c r="D16" s="3" t="s">
        <v>7</v>
      </c>
      <c r="E16" s="8">
        <v>100</v>
      </c>
      <c r="F16" s="3">
        <v>1.44</v>
      </c>
      <c r="G16" s="3">
        <v>1</v>
      </c>
      <c r="H16" s="15"/>
      <c r="I16" s="8">
        <f t="shared" ref="I16:I17" si="0">F16*H16</f>
        <v>0</v>
      </c>
      <c r="J16" s="3">
        <v>0</v>
      </c>
      <c r="K16" s="8">
        <f t="shared" ref="K16:K57" si="1">I16*0.0225</f>
        <v>0</v>
      </c>
      <c r="L16" s="8">
        <f t="shared" ref="L16:L57" si="2">I16+J16+K16</f>
        <v>0</v>
      </c>
      <c r="M16" s="8">
        <f t="shared" ref="M16:M64" si="3">L16*0.06</f>
        <v>0</v>
      </c>
      <c r="N16" s="8">
        <f t="shared" ref="N16:N64" si="4">L16+M16</f>
        <v>0</v>
      </c>
      <c r="O16" s="8">
        <f t="shared" ref="O16:O64" si="5">N16*0.02</f>
        <v>0</v>
      </c>
      <c r="P16" s="8">
        <f t="shared" ref="P16:P64" si="6">N16+O16</f>
        <v>0</v>
      </c>
      <c r="Q16" s="17">
        <f t="shared" ref="Q16:Q57" si="7">P16*E16</f>
        <v>0</v>
      </c>
      <c r="R16" s="57"/>
    </row>
    <row r="17" spans="1:17" ht="22.5" x14ac:dyDescent="0.25">
      <c r="A17" s="22" t="s">
        <v>137</v>
      </c>
      <c r="B17" s="3" t="s">
        <v>9</v>
      </c>
      <c r="C17" s="2" t="s">
        <v>87</v>
      </c>
      <c r="D17" s="3" t="s">
        <v>7</v>
      </c>
      <c r="E17" s="8">
        <v>300</v>
      </c>
      <c r="F17" s="8">
        <v>0.3</v>
      </c>
      <c r="G17" s="3">
        <v>1</v>
      </c>
      <c r="H17" s="15"/>
      <c r="I17" s="8">
        <f t="shared" si="0"/>
        <v>0</v>
      </c>
      <c r="J17" s="3">
        <v>0</v>
      </c>
      <c r="K17" s="8">
        <f t="shared" si="1"/>
        <v>0</v>
      </c>
      <c r="L17" s="8">
        <f t="shared" si="2"/>
        <v>0</v>
      </c>
      <c r="M17" s="8">
        <f t="shared" si="3"/>
        <v>0</v>
      </c>
      <c r="N17" s="8">
        <f t="shared" si="4"/>
        <v>0</v>
      </c>
      <c r="O17" s="8">
        <f t="shared" si="5"/>
        <v>0</v>
      </c>
      <c r="P17" s="8">
        <f t="shared" si="6"/>
        <v>0</v>
      </c>
      <c r="Q17" s="17">
        <f t="shared" si="7"/>
        <v>0</v>
      </c>
    </row>
    <row r="18" spans="1:17" x14ac:dyDescent="0.25">
      <c r="A18" s="22" t="s">
        <v>138</v>
      </c>
      <c r="B18" s="3" t="s">
        <v>83</v>
      </c>
      <c r="C18" s="2" t="s">
        <v>84</v>
      </c>
      <c r="D18" s="3" t="s">
        <v>7</v>
      </c>
      <c r="E18" s="8">
        <v>50</v>
      </c>
      <c r="F18" s="3">
        <v>1.3</v>
      </c>
      <c r="G18" s="3">
        <v>7</v>
      </c>
      <c r="H18" s="15"/>
      <c r="I18" s="8">
        <f>F18*H18</f>
        <v>0</v>
      </c>
      <c r="J18" s="3">
        <v>0</v>
      </c>
      <c r="K18" s="8">
        <f t="shared" si="1"/>
        <v>0</v>
      </c>
      <c r="L18" s="8">
        <f t="shared" si="2"/>
        <v>0</v>
      </c>
      <c r="M18" s="8">
        <f t="shared" si="3"/>
        <v>0</v>
      </c>
      <c r="N18" s="8">
        <f t="shared" si="4"/>
        <v>0</v>
      </c>
      <c r="O18" s="8">
        <f t="shared" si="5"/>
        <v>0</v>
      </c>
      <c r="P18" s="8">
        <f t="shared" si="6"/>
        <v>0</v>
      </c>
      <c r="Q18" s="17">
        <f t="shared" si="7"/>
        <v>0</v>
      </c>
    </row>
    <row r="19" spans="1:17" x14ac:dyDescent="0.25">
      <c r="A19" s="22" t="s">
        <v>139</v>
      </c>
      <c r="B19" s="3" t="s">
        <v>8</v>
      </c>
      <c r="C19" s="2" t="s">
        <v>64</v>
      </c>
      <c r="D19" s="3" t="s">
        <v>7</v>
      </c>
      <c r="E19" s="8">
        <v>50</v>
      </c>
      <c r="F19" s="8">
        <v>0.2</v>
      </c>
      <c r="G19" s="3">
        <v>7</v>
      </c>
      <c r="H19" s="15"/>
      <c r="I19" s="8">
        <f t="shared" ref="I19:I70" si="8">F19*H19</f>
        <v>0</v>
      </c>
      <c r="J19" s="3">
        <v>0</v>
      </c>
      <c r="K19" s="8">
        <f t="shared" si="1"/>
        <v>0</v>
      </c>
      <c r="L19" s="8">
        <f t="shared" si="2"/>
        <v>0</v>
      </c>
      <c r="M19" s="8">
        <f t="shared" si="3"/>
        <v>0</v>
      </c>
      <c r="N19" s="8">
        <f t="shared" si="4"/>
        <v>0</v>
      </c>
      <c r="O19" s="8">
        <f t="shared" si="5"/>
        <v>0</v>
      </c>
      <c r="P19" s="8">
        <f t="shared" si="6"/>
        <v>0</v>
      </c>
      <c r="Q19" s="17">
        <f t="shared" si="7"/>
        <v>0</v>
      </c>
    </row>
    <row r="20" spans="1:17" ht="22.5" x14ac:dyDescent="0.25">
      <c r="A20" s="22" t="s">
        <v>142</v>
      </c>
      <c r="B20" s="3" t="s">
        <v>10</v>
      </c>
      <c r="C20" s="2" t="s">
        <v>65</v>
      </c>
      <c r="D20" s="3" t="s">
        <v>11</v>
      </c>
      <c r="E20" s="8">
        <v>50</v>
      </c>
      <c r="F20" s="3">
        <v>0.54</v>
      </c>
      <c r="G20" s="3">
        <v>2</v>
      </c>
      <c r="H20" s="15"/>
      <c r="I20" s="8">
        <f t="shared" si="8"/>
        <v>0</v>
      </c>
      <c r="J20" s="3">
        <v>0</v>
      </c>
      <c r="K20" s="8">
        <f t="shared" si="1"/>
        <v>0</v>
      </c>
      <c r="L20" s="8">
        <f t="shared" si="2"/>
        <v>0</v>
      </c>
      <c r="M20" s="8">
        <f t="shared" si="3"/>
        <v>0</v>
      </c>
      <c r="N20" s="8">
        <f t="shared" si="4"/>
        <v>0</v>
      </c>
      <c r="O20" s="8">
        <f t="shared" si="5"/>
        <v>0</v>
      </c>
      <c r="P20" s="8">
        <f t="shared" si="6"/>
        <v>0</v>
      </c>
      <c r="Q20" s="17">
        <f t="shared" si="7"/>
        <v>0</v>
      </c>
    </row>
    <row r="21" spans="1:17" x14ac:dyDescent="0.25">
      <c r="A21" s="22" t="s">
        <v>136</v>
      </c>
      <c r="B21" s="3" t="s">
        <v>12</v>
      </c>
      <c r="C21" s="2" t="s">
        <v>67</v>
      </c>
      <c r="D21" s="3" t="s">
        <v>13</v>
      </c>
      <c r="E21" s="8">
        <v>5</v>
      </c>
      <c r="F21" s="3">
        <v>7.54</v>
      </c>
      <c r="G21" s="3">
        <v>1</v>
      </c>
      <c r="H21" s="15"/>
      <c r="I21" s="8">
        <f>F21*H21</f>
        <v>0</v>
      </c>
      <c r="J21" s="3">
        <v>0</v>
      </c>
      <c r="K21" s="8">
        <f t="shared" si="1"/>
        <v>0</v>
      </c>
      <c r="L21" s="8">
        <f t="shared" si="2"/>
        <v>0</v>
      </c>
      <c r="M21" s="8">
        <f t="shared" si="3"/>
        <v>0</v>
      </c>
      <c r="N21" s="8">
        <f t="shared" si="4"/>
        <v>0</v>
      </c>
      <c r="O21" s="8">
        <f t="shared" si="5"/>
        <v>0</v>
      </c>
      <c r="P21" s="8">
        <f t="shared" si="6"/>
        <v>0</v>
      </c>
      <c r="Q21" s="17">
        <f t="shared" si="7"/>
        <v>0</v>
      </c>
    </row>
    <row r="22" spans="1:17" ht="21" customHeight="1" x14ac:dyDescent="0.25">
      <c r="A22" s="22" t="s">
        <v>143</v>
      </c>
      <c r="B22" s="3" t="s">
        <v>14</v>
      </c>
      <c r="C22" s="2" t="s">
        <v>66</v>
      </c>
      <c r="D22" s="3" t="s">
        <v>15</v>
      </c>
      <c r="E22" s="8">
        <v>0.10000000149011612</v>
      </c>
      <c r="F22" s="3">
        <v>65.040000000000006</v>
      </c>
      <c r="G22" s="3">
        <v>3</v>
      </c>
      <c r="H22" s="15"/>
      <c r="I22" s="8">
        <f t="shared" si="8"/>
        <v>0</v>
      </c>
      <c r="J22" s="3">
        <v>0</v>
      </c>
      <c r="K22" s="8">
        <f t="shared" si="1"/>
        <v>0</v>
      </c>
      <c r="L22" s="8">
        <f t="shared" si="2"/>
        <v>0</v>
      </c>
      <c r="M22" s="8">
        <f t="shared" si="3"/>
        <v>0</v>
      </c>
      <c r="N22" s="8">
        <f t="shared" si="4"/>
        <v>0</v>
      </c>
      <c r="O22" s="8">
        <f t="shared" si="5"/>
        <v>0</v>
      </c>
      <c r="P22" s="8">
        <f t="shared" si="6"/>
        <v>0</v>
      </c>
      <c r="Q22" s="17">
        <f t="shared" si="7"/>
        <v>0</v>
      </c>
    </row>
    <row r="23" spans="1:17" ht="22.5" x14ac:dyDescent="0.25">
      <c r="A23" s="22" t="s">
        <v>140</v>
      </c>
      <c r="B23" s="3" t="s">
        <v>16</v>
      </c>
      <c r="C23" s="2" t="s">
        <v>88</v>
      </c>
      <c r="D23" s="3" t="s">
        <v>11</v>
      </c>
      <c r="E23" s="8">
        <v>12</v>
      </c>
      <c r="F23" s="3">
        <v>2.79</v>
      </c>
      <c r="G23" s="3">
        <v>2</v>
      </c>
      <c r="H23" s="15"/>
      <c r="I23" s="8">
        <f t="shared" si="8"/>
        <v>0</v>
      </c>
      <c r="J23" s="3">
        <v>0</v>
      </c>
      <c r="K23" s="8">
        <f t="shared" si="1"/>
        <v>0</v>
      </c>
      <c r="L23" s="8">
        <f t="shared" si="2"/>
        <v>0</v>
      </c>
      <c r="M23" s="8">
        <f t="shared" si="3"/>
        <v>0</v>
      </c>
      <c r="N23" s="8">
        <f t="shared" si="4"/>
        <v>0</v>
      </c>
      <c r="O23" s="8">
        <f t="shared" si="5"/>
        <v>0</v>
      </c>
      <c r="P23" s="8">
        <f t="shared" si="6"/>
        <v>0</v>
      </c>
      <c r="Q23" s="17">
        <f t="shared" si="7"/>
        <v>0</v>
      </c>
    </row>
    <row r="24" spans="1:17" ht="22.5" x14ac:dyDescent="0.25">
      <c r="A24" s="22" t="s">
        <v>141</v>
      </c>
      <c r="B24" s="3" t="s">
        <v>17</v>
      </c>
      <c r="C24" s="2" t="s">
        <v>68</v>
      </c>
      <c r="D24" s="3" t="s">
        <v>11</v>
      </c>
      <c r="E24" s="8">
        <v>40</v>
      </c>
      <c r="F24" s="33">
        <v>5.78</v>
      </c>
      <c r="G24" s="34">
        <v>3</v>
      </c>
      <c r="H24" s="15"/>
      <c r="I24" s="8">
        <f t="shared" si="8"/>
        <v>0</v>
      </c>
      <c r="J24" s="3">
        <v>0</v>
      </c>
      <c r="K24" s="8">
        <f t="shared" si="1"/>
        <v>0</v>
      </c>
      <c r="L24" s="8">
        <f t="shared" si="2"/>
        <v>0</v>
      </c>
      <c r="M24" s="8">
        <f t="shared" si="3"/>
        <v>0</v>
      </c>
      <c r="N24" s="8">
        <f t="shared" si="4"/>
        <v>0</v>
      </c>
      <c r="O24" s="8">
        <f t="shared" si="5"/>
        <v>0</v>
      </c>
      <c r="P24" s="8">
        <f t="shared" si="6"/>
        <v>0</v>
      </c>
      <c r="Q24" s="17">
        <f t="shared" si="7"/>
        <v>0</v>
      </c>
    </row>
    <row r="25" spans="1:17" x14ac:dyDescent="0.25">
      <c r="A25" s="22" t="s">
        <v>144</v>
      </c>
      <c r="B25" s="3" t="s">
        <v>18</v>
      </c>
      <c r="C25" s="2" t="s">
        <v>86</v>
      </c>
      <c r="D25" s="3" t="s">
        <v>11</v>
      </c>
      <c r="E25" s="8">
        <v>40</v>
      </c>
      <c r="F25" s="3">
        <v>7.23</v>
      </c>
      <c r="G25" s="3">
        <v>3</v>
      </c>
      <c r="H25" s="15"/>
      <c r="I25" s="8">
        <f t="shared" si="8"/>
        <v>0</v>
      </c>
      <c r="J25" s="3">
        <v>0</v>
      </c>
      <c r="K25" s="8">
        <f t="shared" si="1"/>
        <v>0</v>
      </c>
      <c r="L25" s="8">
        <f t="shared" si="2"/>
        <v>0</v>
      </c>
      <c r="M25" s="8">
        <f t="shared" si="3"/>
        <v>0</v>
      </c>
      <c r="N25" s="8">
        <f t="shared" si="4"/>
        <v>0</v>
      </c>
      <c r="O25" s="8">
        <f t="shared" si="5"/>
        <v>0</v>
      </c>
      <c r="P25" s="8">
        <f t="shared" si="6"/>
        <v>0</v>
      </c>
      <c r="Q25" s="17">
        <f t="shared" si="7"/>
        <v>0</v>
      </c>
    </row>
    <row r="26" spans="1:17" ht="22.5" x14ac:dyDescent="0.25">
      <c r="A26" s="22" t="s">
        <v>145</v>
      </c>
      <c r="B26" s="3" t="s">
        <v>85</v>
      </c>
      <c r="C26" s="2" t="s">
        <v>205</v>
      </c>
      <c r="D26" s="3" t="s">
        <v>11</v>
      </c>
      <c r="E26" s="8">
        <v>6</v>
      </c>
      <c r="F26" s="8">
        <v>8.6</v>
      </c>
      <c r="G26" s="3">
        <v>7</v>
      </c>
      <c r="H26" s="15"/>
      <c r="I26" s="8">
        <f t="shared" si="8"/>
        <v>0</v>
      </c>
      <c r="J26" s="3">
        <v>0</v>
      </c>
      <c r="K26" s="8">
        <f t="shared" si="1"/>
        <v>0</v>
      </c>
      <c r="L26" s="8">
        <f t="shared" si="2"/>
        <v>0</v>
      </c>
      <c r="M26" s="8">
        <f t="shared" si="3"/>
        <v>0</v>
      </c>
      <c r="N26" s="8">
        <f t="shared" si="4"/>
        <v>0</v>
      </c>
      <c r="O26" s="8">
        <f t="shared" si="5"/>
        <v>0</v>
      </c>
      <c r="P26" s="8">
        <f t="shared" si="6"/>
        <v>0</v>
      </c>
      <c r="Q26" s="17">
        <f t="shared" si="7"/>
        <v>0</v>
      </c>
    </row>
    <row r="27" spans="1:17" x14ac:dyDescent="0.25">
      <c r="A27" s="22" t="s">
        <v>146</v>
      </c>
      <c r="B27" s="3" t="s">
        <v>19</v>
      </c>
      <c r="C27" s="2" t="s">
        <v>69</v>
      </c>
      <c r="D27" s="3" t="s">
        <v>11</v>
      </c>
      <c r="E27" s="8">
        <v>10</v>
      </c>
      <c r="F27" s="3">
        <v>7.41</v>
      </c>
      <c r="G27" s="3">
        <v>5</v>
      </c>
      <c r="H27" s="15"/>
      <c r="I27" s="8">
        <f t="shared" si="8"/>
        <v>0</v>
      </c>
      <c r="J27" s="3">
        <v>0</v>
      </c>
      <c r="K27" s="8">
        <f t="shared" si="1"/>
        <v>0</v>
      </c>
      <c r="L27" s="8">
        <f t="shared" si="2"/>
        <v>0</v>
      </c>
      <c r="M27" s="8">
        <f t="shared" si="3"/>
        <v>0</v>
      </c>
      <c r="N27" s="8">
        <f t="shared" si="4"/>
        <v>0</v>
      </c>
      <c r="O27" s="8">
        <f t="shared" si="5"/>
        <v>0</v>
      </c>
      <c r="P27" s="8">
        <f t="shared" si="6"/>
        <v>0</v>
      </c>
      <c r="Q27" s="17">
        <f t="shared" si="7"/>
        <v>0</v>
      </c>
    </row>
    <row r="28" spans="1:17" ht="22.5" x14ac:dyDescent="0.25">
      <c r="A28" s="22" t="s">
        <v>135</v>
      </c>
      <c r="B28" s="3" t="s">
        <v>20</v>
      </c>
      <c r="C28" s="2" t="s">
        <v>206</v>
      </c>
      <c r="D28" s="3" t="s">
        <v>11</v>
      </c>
      <c r="E28" s="8">
        <v>10</v>
      </c>
      <c r="F28" s="3">
        <v>7.31</v>
      </c>
      <c r="G28" s="3">
        <v>5</v>
      </c>
      <c r="H28" s="15"/>
      <c r="I28" s="8">
        <f t="shared" si="8"/>
        <v>0</v>
      </c>
      <c r="J28" s="3">
        <v>0</v>
      </c>
      <c r="K28" s="8">
        <f t="shared" si="1"/>
        <v>0</v>
      </c>
      <c r="L28" s="8">
        <f t="shared" si="2"/>
        <v>0</v>
      </c>
      <c r="M28" s="8">
        <f t="shared" si="3"/>
        <v>0</v>
      </c>
      <c r="N28" s="8">
        <f t="shared" si="4"/>
        <v>0</v>
      </c>
      <c r="O28" s="8">
        <f t="shared" si="5"/>
        <v>0</v>
      </c>
      <c r="P28" s="8">
        <f t="shared" si="6"/>
        <v>0</v>
      </c>
      <c r="Q28" s="17">
        <f t="shared" si="7"/>
        <v>0</v>
      </c>
    </row>
    <row r="29" spans="1:17" ht="22.5" x14ac:dyDescent="0.25">
      <c r="A29" s="22" t="s">
        <v>147</v>
      </c>
      <c r="B29" s="3" t="s">
        <v>21</v>
      </c>
      <c r="C29" s="2" t="s">
        <v>207</v>
      </c>
      <c r="D29" s="3" t="s">
        <v>11</v>
      </c>
      <c r="E29" s="8">
        <v>10</v>
      </c>
      <c r="F29" s="3">
        <v>6.07</v>
      </c>
      <c r="G29" s="3">
        <v>5</v>
      </c>
      <c r="H29" s="15"/>
      <c r="I29" s="8">
        <f t="shared" si="8"/>
        <v>0</v>
      </c>
      <c r="J29" s="3">
        <v>0</v>
      </c>
      <c r="K29" s="8">
        <f t="shared" si="1"/>
        <v>0</v>
      </c>
      <c r="L29" s="8">
        <f t="shared" si="2"/>
        <v>0</v>
      </c>
      <c r="M29" s="8">
        <f t="shared" si="3"/>
        <v>0</v>
      </c>
      <c r="N29" s="8">
        <f t="shared" si="4"/>
        <v>0</v>
      </c>
      <c r="O29" s="8">
        <f t="shared" si="5"/>
        <v>0</v>
      </c>
      <c r="P29" s="8">
        <f t="shared" si="6"/>
        <v>0</v>
      </c>
      <c r="Q29" s="17">
        <f t="shared" si="7"/>
        <v>0</v>
      </c>
    </row>
    <row r="30" spans="1:17" ht="22.5" customHeight="1" x14ac:dyDescent="0.25">
      <c r="A30" s="22" t="s">
        <v>148</v>
      </c>
      <c r="B30" s="3" t="s">
        <v>22</v>
      </c>
      <c r="C30" s="2" t="s">
        <v>208</v>
      </c>
      <c r="D30" s="3" t="s">
        <v>11</v>
      </c>
      <c r="E30" s="8">
        <v>11</v>
      </c>
      <c r="F30" s="8">
        <v>1.7</v>
      </c>
      <c r="G30" s="3">
        <v>3</v>
      </c>
      <c r="H30" s="15"/>
      <c r="I30" s="8">
        <f t="shared" si="8"/>
        <v>0</v>
      </c>
      <c r="J30" s="3">
        <v>0</v>
      </c>
      <c r="K30" s="8">
        <f t="shared" si="1"/>
        <v>0</v>
      </c>
      <c r="L30" s="8">
        <f t="shared" si="2"/>
        <v>0</v>
      </c>
      <c r="M30" s="8">
        <f t="shared" si="3"/>
        <v>0</v>
      </c>
      <c r="N30" s="8">
        <f t="shared" si="4"/>
        <v>0</v>
      </c>
      <c r="O30" s="8">
        <f t="shared" si="5"/>
        <v>0</v>
      </c>
      <c r="P30" s="8">
        <f t="shared" si="6"/>
        <v>0</v>
      </c>
      <c r="Q30" s="17">
        <f t="shared" si="7"/>
        <v>0</v>
      </c>
    </row>
    <row r="31" spans="1:17" ht="22.5" x14ac:dyDescent="0.25">
      <c r="A31" s="22" t="s">
        <v>149</v>
      </c>
      <c r="B31" s="3" t="s">
        <v>89</v>
      </c>
      <c r="C31" s="2" t="s">
        <v>209</v>
      </c>
      <c r="D31" s="3" t="s">
        <v>11</v>
      </c>
      <c r="E31" s="8">
        <v>11</v>
      </c>
      <c r="F31" s="8">
        <v>1.44</v>
      </c>
      <c r="G31" s="35">
        <v>3</v>
      </c>
      <c r="H31" s="15"/>
      <c r="I31" s="8">
        <f t="shared" si="8"/>
        <v>0</v>
      </c>
      <c r="J31" s="3">
        <v>0</v>
      </c>
      <c r="K31" s="8">
        <f t="shared" si="1"/>
        <v>0</v>
      </c>
      <c r="L31" s="8">
        <f t="shared" si="2"/>
        <v>0</v>
      </c>
      <c r="M31" s="8">
        <f t="shared" si="3"/>
        <v>0</v>
      </c>
      <c r="N31" s="8">
        <f t="shared" si="4"/>
        <v>0</v>
      </c>
      <c r="O31" s="8">
        <f t="shared" si="5"/>
        <v>0</v>
      </c>
      <c r="P31" s="8">
        <f t="shared" si="6"/>
        <v>0</v>
      </c>
      <c r="Q31" s="17">
        <f t="shared" si="7"/>
        <v>0</v>
      </c>
    </row>
    <row r="32" spans="1:17" ht="22.5" customHeight="1" x14ac:dyDescent="0.25">
      <c r="A32" s="22" t="s">
        <v>150</v>
      </c>
      <c r="B32" s="3" t="s">
        <v>23</v>
      </c>
      <c r="C32" s="2" t="s">
        <v>90</v>
      </c>
      <c r="D32" s="3" t="s">
        <v>11</v>
      </c>
      <c r="E32" s="8">
        <v>15.05</v>
      </c>
      <c r="F32" s="3">
        <v>17.78</v>
      </c>
      <c r="G32" s="35">
        <v>5</v>
      </c>
      <c r="H32" s="15"/>
      <c r="I32" s="8">
        <f>F32*H32</f>
        <v>0</v>
      </c>
      <c r="J32" s="3">
        <v>0</v>
      </c>
      <c r="K32" s="8">
        <f t="shared" si="1"/>
        <v>0</v>
      </c>
      <c r="L32" s="8">
        <f t="shared" si="2"/>
        <v>0</v>
      </c>
      <c r="M32" s="8">
        <f t="shared" si="3"/>
        <v>0</v>
      </c>
      <c r="N32" s="8">
        <f t="shared" si="4"/>
        <v>0</v>
      </c>
      <c r="O32" s="8">
        <f t="shared" si="5"/>
        <v>0</v>
      </c>
      <c r="P32" s="8">
        <f t="shared" si="6"/>
        <v>0</v>
      </c>
      <c r="Q32" s="17">
        <f t="shared" si="7"/>
        <v>0</v>
      </c>
    </row>
    <row r="33" spans="1:17" ht="22.5" customHeight="1" x14ac:dyDescent="0.25">
      <c r="A33" s="22" t="s">
        <v>151</v>
      </c>
      <c r="B33" s="3" t="s">
        <v>24</v>
      </c>
      <c r="C33" s="2" t="s">
        <v>91</v>
      </c>
      <c r="D33" s="3" t="s">
        <v>11</v>
      </c>
      <c r="E33" s="8">
        <v>15.05</v>
      </c>
      <c r="F33" s="3">
        <v>15.38</v>
      </c>
      <c r="G33" s="35">
        <v>5</v>
      </c>
      <c r="H33" s="15"/>
      <c r="I33" s="8">
        <f t="shared" si="8"/>
        <v>0</v>
      </c>
      <c r="J33" s="3">
        <v>0</v>
      </c>
      <c r="K33" s="8">
        <f t="shared" si="1"/>
        <v>0</v>
      </c>
      <c r="L33" s="8">
        <f t="shared" si="2"/>
        <v>0</v>
      </c>
      <c r="M33" s="8">
        <f t="shared" si="3"/>
        <v>0</v>
      </c>
      <c r="N33" s="8">
        <f t="shared" si="4"/>
        <v>0</v>
      </c>
      <c r="O33" s="8">
        <f t="shared" si="5"/>
        <v>0</v>
      </c>
      <c r="P33" s="8">
        <f t="shared" si="6"/>
        <v>0</v>
      </c>
      <c r="Q33" s="17">
        <f t="shared" si="7"/>
        <v>0</v>
      </c>
    </row>
    <row r="34" spans="1:17" ht="22.5" customHeight="1" x14ac:dyDescent="0.25">
      <c r="A34" s="22" t="s">
        <v>152</v>
      </c>
      <c r="B34" s="3" t="s">
        <v>25</v>
      </c>
      <c r="C34" s="2" t="s">
        <v>92</v>
      </c>
      <c r="D34" s="3" t="s">
        <v>11</v>
      </c>
      <c r="E34" s="8">
        <v>15.05</v>
      </c>
      <c r="F34" s="3">
        <v>13.11</v>
      </c>
      <c r="G34" s="35">
        <v>5</v>
      </c>
      <c r="H34" s="15"/>
      <c r="I34" s="8">
        <f t="shared" si="8"/>
        <v>0</v>
      </c>
      <c r="J34" s="3">
        <v>0</v>
      </c>
      <c r="K34" s="8">
        <f t="shared" si="1"/>
        <v>0</v>
      </c>
      <c r="L34" s="8">
        <f t="shared" si="2"/>
        <v>0</v>
      </c>
      <c r="M34" s="8">
        <f t="shared" si="3"/>
        <v>0</v>
      </c>
      <c r="N34" s="8">
        <f t="shared" si="4"/>
        <v>0</v>
      </c>
      <c r="O34" s="8">
        <f t="shared" si="5"/>
        <v>0</v>
      </c>
      <c r="P34" s="8">
        <f t="shared" si="6"/>
        <v>0</v>
      </c>
      <c r="Q34" s="17">
        <f t="shared" si="7"/>
        <v>0</v>
      </c>
    </row>
    <row r="35" spans="1:17" ht="22.5" customHeight="1" x14ac:dyDescent="0.25">
      <c r="A35" s="22" t="s">
        <v>153</v>
      </c>
      <c r="B35" s="3" t="s">
        <v>26</v>
      </c>
      <c r="C35" s="2" t="s">
        <v>93</v>
      </c>
      <c r="D35" s="3" t="s">
        <v>11</v>
      </c>
      <c r="E35" s="8">
        <v>15.05</v>
      </c>
      <c r="F35" s="3">
        <v>11.43</v>
      </c>
      <c r="G35" s="35">
        <v>5</v>
      </c>
      <c r="H35" s="15"/>
      <c r="I35" s="8">
        <f t="shared" si="8"/>
        <v>0</v>
      </c>
      <c r="J35" s="3">
        <v>0</v>
      </c>
      <c r="K35" s="8">
        <f t="shared" si="1"/>
        <v>0</v>
      </c>
      <c r="L35" s="8">
        <f t="shared" si="2"/>
        <v>0</v>
      </c>
      <c r="M35" s="8">
        <f t="shared" si="3"/>
        <v>0</v>
      </c>
      <c r="N35" s="8">
        <f t="shared" si="4"/>
        <v>0</v>
      </c>
      <c r="O35" s="8">
        <f t="shared" si="5"/>
        <v>0</v>
      </c>
      <c r="P35" s="8">
        <f t="shared" si="6"/>
        <v>0</v>
      </c>
      <c r="Q35" s="17">
        <f t="shared" si="7"/>
        <v>0</v>
      </c>
    </row>
    <row r="36" spans="1:17" ht="22.5" customHeight="1" x14ac:dyDescent="0.25">
      <c r="A36" s="22" t="s">
        <v>154</v>
      </c>
      <c r="B36" s="25" t="s">
        <v>26</v>
      </c>
      <c r="C36" s="47" t="s">
        <v>94</v>
      </c>
      <c r="D36" s="25" t="s">
        <v>11</v>
      </c>
      <c r="E36" s="26">
        <v>15.05</v>
      </c>
      <c r="F36" s="25">
        <v>11.43</v>
      </c>
      <c r="G36" s="36">
        <v>5</v>
      </c>
      <c r="H36" s="29"/>
      <c r="I36" s="26">
        <f t="shared" si="8"/>
        <v>0</v>
      </c>
      <c r="J36" s="25">
        <v>0</v>
      </c>
      <c r="K36" s="26">
        <f t="shared" si="1"/>
        <v>0</v>
      </c>
      <c r="L36" s="26">
        <f t="shared" si="2"/>
        <v>0</v>
      </c>
      <c r="M36" s="26">
        <f t="shared" si="3"/>
        <v>0</v>
      </c>
      <c r="N36" s="26">
        <f t="shared" si="4"/>
        <v>0</v>
      </c>
      <c r="O36" s="26">
        <f t="shared" si="5"/>
        <v>0</v>
      </c>
      <c r="P36" s="26">
        <f t="shared" si="6"/>
        <v>0</v>
      </c>
      <c r="Q36" s="40">
        <f t="shared" si="7"/>
        <v>0</v>
      </c>
    </row>
    <row r="37" spans="1:17" ht="24.75" customHeight="1" x14ac:dyDescent="0.25">
      <c r="A37" s="22" t="s">
        <v>155</v>
      </c>
      <c r="B37" s="3" t="s">
        <v>47</v>
      </c>
      <c r="C37" s="2" t="s">
        <v>95</v>
      </c>
      <c r="D37" s="3" t="s">
        <v>11</v>
      </c>
      <c r="E37" s="8">
        <v>11</v>
      </c>
      <c r="F37" s="3">
        <v>11.76</v>
      </c>
      <c r="G37" s="35">
        <v>5</v>
      </c>
      <c r="H37" s="15"/>
      <c r="I37" s="8">
        <f t="shared" si="8"/>
        <v>0</v>
      </c>
      <c r="J37" s="3">
        <v>0</v>
      </c>
      <c r="K37" s="8">
        <f t="shared" si="1"/>
        <v>0</v>
      </c>
      <c r="L37" s="8">
        <f t="shared" si="2"/>
        <v>0</v>
      </c>
      <c r="M37" s="8">
        <f t="shared" si="3"/>
        <v>0</v>
      </c>
      <c r="N37" s="8">
        <f t="shared" si="4"/>
        <v>0</v>
      </c>
      <c r="O37" s="8">
        <f t="shared" si="5"/>
        <v>0</v>
      </c>
      <c r="P37" s="8">
        <f t="shared" si="6"/>
        <v>0</v>
      </c>
      <c r="Q37" s="17">
        <f t="shared" si="7"/>
        <v>0</v>
      </c>
    </row>
    <row r="38" spans="1:17" ht="21.75" customHeight="1" x14ac:dyDescent="0.25">
      <c r="A38" s="22" t="s">
        <v>156</v>
      </c>
      <c r="B38" s="3" t="s">
        <v>48</v>
      </c>
      <c r="C38" s="2" t="s">
        <v>96</v>
      </c>
      <c r="D38" s="3" t="s">
        <v>11</v>
      </c>
      <c r="E38" s="8">
        <v>11</v>
      </c>
      <c r="F38" s="3">
        <v>8.89</v>
      </c>
      <c r="G38" s="35">
        <v>5</v>
      </c>
      <c r="H38" s="15"/>
      <c r="I38" s="8">
        <f t="shared" si="8"/>
        <v>0</v>
      </c>
      <c r="J38" s="3">
        <v>0</v>
      </c>
      <c r="K38" s="8">
        <f t="shared" si="1"/>
        <v>0</v>
      </c>
      <c r="L38" s="8">
        <f t="shared" si="2"/>
        <v>0</v>
      </c>
      <c r="M38" s="8">
        <f t="shared" si="3"/>
        <v>0</v>
      </c>
      <c r="N38" s="8">
        <f t="shared" si="4"/>
        <v>0</v>
      </c>
      <c r="O38" s="8">
        <f t="shared" si="5"/>
        <v>0</v>
      </c>
      <c r="P38" s="8">
        <f t="shared" si="6"/>
        <v>0</v>
      </c>
      <c r="Q38" s="17">
        <f t="shared" si="7"/>
        <v>0</v>
      </c>
    </row>
    <row r="39" spans="1:17" ht="22.5" customHeight="1" x14ac:dyDescent="0.25">
      <c r="A39" s="22" t="s">
        <v>157</v>
      </c>
      <c r="B39" s="3" t="s">
        <v>49</v>
      </c>
      <c r="C39" s="2" t="s">
        <v>97</v>
      </c>
      <c r="D39" s="3" t="s">
        <v>11</v>
      </c>
      <c r="E39" s="8">
        <v>11</v>
      </c>
      <c r="F39" s="3">
        <v>5.67</v>
      </c>
      <c r="G39" s="35">
        <v>5</v>
      </c>
      <c r="H39" s="15"/>
      <c r="I39" s="8">
        <f t="shared" si="8"/>
        <v>0</v>
      </c>
      <c r="J39" s="3">
        <v>0</v>
      </c>
      <c r="K39" s="8">
        <f t="shared" si="1"/>
        <v>0</v>
      </c>
      <c r="L39" s="8">
        <f t="shared" si="2"/>
        <v>0</v>
      </c>
      <c r="M39" s="8">
        <f t="shared" si="3"/>
        <v>0</v>
      </c>
      <c r="N39" s="8">
        <f t="shared" si="4"/>
        <v>0</v>
      </c>
      <c r="O39" s="8">
        <f t="shared" si="5"/>
        <v>0</v>
      </c>
      <c r="P39" s="8">
        <f t="shared" si="6"/>
        <v>0</v>
      </c>
      <c r="Q39" s="17">
        <f t="shared" si="7"/>
        <v>0</v>
      </c>
    </row>
    <row r="40" spans="1:17" ht="22.5" customHeight="1" x14ac:dyDescent="0.25">
      <c r="A40" s="22" t="s">
        <v>158</v>
      </c>
      <c r="B40" s="3" t="s">
        <v>50</v>
      </c>
      <c r="C40" s="2" t="s">
        <v>98</v>
      </c>
      <c r="D40" s="3" t="s">
        <v>11</v>
      </c>
      <c r="E40" s="8">
        <v>11</v>
      </c>
      <c r="F40" s="3">
        <v>4.04</v>
      </c>
      <c r="G40" s="35">
        <v>5</v>
      </c>
      <c r="H40" s="15"/>
      <c r="I40" s="8">
        <f t="shared" si="8"/>
        <v>0</v>
      </c>
      <c r="J40" s="3">
        <v>0</v>
      </c>
      <c r="K40" s="8">
        <f t="shared" si="1"/>
        <v>0</v>
      </c>
      <c r="L40" s="8">
        <f t="shared" si="2"/>
        <v>0</v>
      </c>
      <c r="M40" s="8">
        <f t="shared" si="3"/>
        <v>0</v>
      </c>
      <c r="N40" s="8">
        <f t="shared" si="4"/>
        <v>0</v>
      </c>
      <c r="O40" s="8">
        <f t="shared" si="5"/>
        <v>0</v>
      </c>
      <c r="P40" s="8">
        <f t="shared" si="6"/>
        <v>0</v>
      </c>
      <c r="Q40" s="17">
        <f t="shared" si="7"/>
        <v>0</v>
      </c>
    </row>
    <row r="41" spans="1:17" ht="22.5" customHeight="1" x14ac:dyDescent="0.25">
      <c r="A41" s="22" t="s">
        <v>159</v>
      </c>
      <c r="B41" s="25" t="s">
        <v>50</v>
      </c>
      <c r="C41" s="47" t="s">
        <v>99</v>
      </c>
      <c r="D41" s="25" t="s">
        <v>11</v>
      </c>
      <c r="E41" s="26">
        <v>11</v>
      </c>
      <c r="F41" s="3">
        <v>4.04</v>
      </c>
      <c r="G41" s="35">
        <v>5</v>
      </c>
      <c r="H41" s="15"/>
      <c r="I41" s="8">
        <f t="shared" si="8"/>
        <v>0</v>
      </c>
      <c r="J41" s="3">
        <v>0</v>
      </c>
      <c r="K41" s="8">
        <f t="shared" si="1"/>
        <v>0</v>
      </c>
      <c r="L41" s="8">
        <f t="shared" si="2"/>
        <v>0</v>
      </c>
      <c r="M41" s="8">
        <f t="shared" si="3"/>
        <v>0</v>
      </c>
      <c r="N41" s="8">
        <f t="shared" si="4"/>
        <v>0</v>
      </c>
      <c r="O41" s="8">
        <f t="shared" si="5"/>
        <v>0</v>
      </c>
      <c r="P41" s="8">
        <f t="shared" si="6"/>
        <v>0</v>
      </c>
      <c r="Q41" s="17">
        <f t="shared" si="7"/>
        <v>0</v>
      </c>
    </row>
    <row r="42" spans="1:17" x14ac:dyDescent="0.25">
      <c r="A42" s="22" t="s">
        <v>160</v>
      </c>
      <c r="B42" s="25" t="s">
        <v>27</v>
      </c>
      <c r="C42" s="47" t="s">
        <v>102</v>
      </c>
      <c r="D42" s="25" t="s">
        <v>28</v>
      </c>
      <c r="E42" s="38">
        <v>500</v>
      </c>
      <c r="F42" s="37">
        <v>0.19</v>
      </c>
      <c r="G42" s="3">
        <v>4</v>
      </c>
      <c r="H42" s="15"/>
      <c r="I42" s="8">
        <f t="shared" si="8"/>
        <v>0</v>
      </c>
      <c r="J42" s="3">
        <v>0</v>
      </c>
      <c r="K42" s="8">
        <f t="shared" si="1"/>
        <v>0</v>
      </c>
      <c r="L42" s="8">
        <f t="shared" si="2"/>
        <v>0</v>
      </c>
      <c r="M42" s="8">
        <f t="shared" si="3"/>
        <v>0</v>
      </c>
      <c r="N42" s="8">
        <f t="shared" si="4"/>
        <v>0</v>
      </c>
      <c r="O42" s="8">
        <f t="shared" si="5"/>
        <v>0</v>
      </c>
      <c r="P42" s="8">
        <f t="shared" si="6"/>
        <v>0</v>
      </c>
      <c r="Q42" s="17">
        <f t="shared" si="7"/>
        <v>0</v>
      </c>
    </row>
    <row r="43" spans="1:17" ht="22.5" x14ac:dyDescent="0.25">
      <c r="A43" s="22" t="s">
        <v>161</v>
      </c>
      <c r="B43" s="3" t="s">
        <v>29</v>
      </c>
      <c r="C43" s="2" t="s">
        <v>100</v>
      </c>
      <c r="D43" s="3" t="s">
        <v>11</v>
      </c>
      <c r="E43" s="8">
        <v>13</v>
      </c>
      <c r="F43" s="35">
        <v>7.34</v>
      </c>
      <c r="G43" s="3">
        <v>4</v>
      </c>
      <c r="H43" s="15"/>
      <c r="I43" s="8">
        <f t="shared" si="8"/>
        <v>0</v>
      </c>
      <c r="J43" s="3">
        <v>0</v>
      </c>
      <c r="K43" s="8">
        <f t="shared" si="1"/>
        <v>0</v>
      </c>
      <c r="L43" s="8">
        <f t="shared" si="2"/>
        <v>0</v>
      </c>
      <c r="M43" s="8">
        <f t="shared" si="3"/>
        <v>0</v>
      </c>
      <c r="N43" s="8">
        <f t="shared" si="4"/>
        <v>0</v>
      </c>
      <c r="O43" s="8">
        <f t="shared" si="5"/>
        <v>0</v>
      </c>
      <c r="P43" s="8">
        <f t="shared" si="6"/>
        <v>0</v>
      </c>
      <c r="Q43" s="17">
        <f t="shared" si="7"/>
        <v>0</v>
      </c>
    </row>
    <row r="44" spans="1:17" x14ac:dyDescent="0.25">
      <c r="A44" s="22" t="s">
        <v>162</v>
      </c>
      <c r="B44" s="3" t="s">
        <v>30</v>
      </c>
      <c r="C44" s="2" t="s">
        <v>101</v>
      </c>
      <c r="D44" s="3" t="s">
        <v>11</v>
      </c>
      <c r="E44" s="8">
        <v>13</v>
      </c>
      <c r="F44" s="35">
        <v>3.04</v>
      </c>
      <c r="G44" s="3">
        <v>4</v>
      </c>
      <c r="H44" s="15"/>
      <c r="I44" s="8">
        <f t="shared" si="8"/>
        <v>0</v>
      </c>
      <c r="J44" s="3">
        <v>0</v>
      </c>
      <c r="K44" s="8">
        <f t="shared" si="1"/>
        <v>0</v>
      </c>
      <c r="L44" s="8">
        <f t="shared" si="2"/>
        <v>0</v>
      </c>
      <c r="M44" s="8">
        <f t="shared" si="3"/>
        <v>0</v>
      </c>
      <c r="N44" s="8">
        <f t="shared" si="4"/>
        <v>0</v>
      </c>
      <c r="O44" s="8">
        <f t="shared" si="5"/>
        <v>0</v>
      </c>
      <c r="P44" s="8">
        <f t="shared" si="6"/>
        <v>0</v>
      </c>
      <c r="Q44" s="17">
        <f t="shared" si="7"/>
        <v>0</v>
      </c>
    </row>
    <row r="45" spans="1:17" x14ac:dyDescent="0.25">
      <c r="A45" s="22" t="s">
        <v>163</v>
      </c>
      <c r="B45" s="3" t="s">
        <v>103</v>
      </c>
      <c r="C45" s="2" t="s">
        <v>104</v>
      </c>
      <c r="D45" s="3" t="s">
        <v>11</v>
      </c>
      <c r="E45" s="8">
        <v>6</v>
      </c>
      <c r="F45" s="35">
        <v>4.62</v>
      </c>
      <c r="G45" s="3">
        <v>2</v>
      </c>
      <c r="H45" s="15"/>
      <c r="I45" s="8">
        <f t="shared" si="8"/>
        <v>0</v>
      </c>
      <c r="J45" s="3">
        <v>0</v>
      </c>
      <c r="K45" s="8">
        <f t="shared" si="1"/>
        <v>0</v>
      </c>
      <c r="L45" s="8">
        <f t="shared" si="2"/>
        <v>0</v>
      </c>
      <c r="M45" s="8">
        <f t="shared" si="3"/>
        <v>0</v>
      </c>
      <c r="N45" s="8">
        <f t="shared" si="4"/>
        <v>0</v>
      </c>
      <c r="O45" s="8">
        <f t="shared" si="5"/>
        <v>0</v>
      </c>
      <c r="P45" s="8">
        <f t="shared" si="6"/>
        <v>0</v>
      </c>
      <c r="Q45" s="17">
        <f t="shared" si="7"/>
        <v>0</v>
      </c>
    </row>
    <row r="46" spans="1:17" ht="22.5" x14ac:dyDescent="0.25">
      <c r="A46" s="22" t="s">
        <v>164</v>
      </c>
      <c r="B46" s="3" t="s">
        <v>31</v>
      </c>
      <c r="C46" s="2" t="s">
        <v>105</v>
      </c>
      <c r="D46" s="3" t="s">
        <v>11</v>
      </c>
      <c r="E46" s="8">
        <v>13</v>
      </c>
      <c r="F46" s="35">
        <v>4.3499999999999996</v>
      </c>
      <c r="G46" s="3">
        <v>3</v>
      </c>
      <c r="H46" s="15"/>
      <c r="I46" s="8">
        <f t="shared" si="8"/>
        <v>0</v>
      </c>
      <c r="J46" s="3">
        <v>0</v>
      </c>
      <c r="K46" s="8">
        <f t="shared" si="1"/>
        <v>0</v>
      </c>
      <c r="L46" s="8">
        <f t="shared" si="2"/>
        <v>0</v>
      </c>
      <c r="M46" s="8">
        <f t="shared" si="3"/>
        <v>0</v>
      </c>
      <c r="N46" s="8">
        <f t="shared" si="4"/>
        <v>0</v>
      </c>
      <c r="O46" s="8">
        <f t="shared" si="5"/>
        <v>0</v>
      </c>
      <c r="P46" s="8">
        <f t="shared" si="6"/>
        <v>0</v>
      </c>
      <c r="Q46" s="17">
        <f t="shared" si="7"/>
        <v>0</v>
      </c>
    </row>
    <row r="47" spans="1:17" ht="22.5" x14ac:dyDescent="0.25">
      <c r="A47" s="22" t="s">
        <v>165</v>
      </c>
      <c r="B47" s="28" t="s">
        <v>106</v>
      </c>
      <c r="C47" s="48" t="s">
        <v>210</v>
      </c>
      <c r="D47" s="28" t="s">
        <v>13</v>
      </c>
      <c r="E47" s="27">
        <v>15</v>
      </c>
      <c r="F47" s="35">
        <v>5.25</v>
      </c>
      <c r="G47" s="3">
        <v>1</v>
      </c>
      <c r="H47" s="15"/>
      <c r="I47" s="8">
        <f t="shared" si="8"/>
        <v>0</v>
      </c>
      <c r="J47" s="3">
        <v>0</v>
      </c>
      <c r="K47" s="8">
        <f t="shared" si="1"/>
        <v>0</v>
      </c>
      <c r="L47" s="8">
        <f t="shared" si="2"/>
        <v>0</v>
      </c>
      <c r="M47" s="8">
        <f t="shared" si="3"/>
        <v>0</v>
      </c>
      <c r="N47" s="8">
        <f t="shared" si="4"/>
        <v>0</v>
      </c>
      <c r="O47" s="8">
        <f t="shared" si="5"/>
        <v>0</v>
      </c>
      <c r="P47" s="8">
        <f t="shared" si="6"/>
        <v>0</v>
      </c>
      <c r="Q47" s="17">
        <f t="shared" si="7"/>
        <v>0</v>
      </c>
    </row>
    <row r="48" spans="1:17" ht="21" customHeight="1" x14ac:dyDescent="0.25">
      <c r="A48" s="22" t="s">
        <v>166</v>
      </c>
      <c r="B48" s="3" t="s">
        <v>107</v>
      </c>
      <c r="C48" s="2" t="s">
        <v>211</v>
      </c>
      <c r="D48" s="3" t="s">
        <v>13</v>
      </c>
      <c r="E48" s="8">
        <v>15</v>
      </c>
      <c r="F48" s="3">
        <v>4.26</v>
      </c>
      <c r="G48" s="3">
        <v>1</v>
      </c>
      <c r="H48" s="15"/>
      <c r="I48" s="8">
        <f t="shared" si="8"/>
        <v>0</v>
      </c>
      <c r="J48" s="3">
        <v>0</v>
      </c>
      <c r="K48" s="8">
        <f t="shared" si="1"/>
        <v>0</v>
      </c>
      <c r="L48" s="8">
        <f t="shared" si="2"/>
        <v>0</v>
      </c>
      <c r="M48" s="8">
        <f t="shared" si="3"/>
        <v>0</v>
      </c>
      <c r="N48" s="8">
        <f t="shared" si="4"/>
        <v>0</v>
      </c>
      <c r="O48" s="8">
        <f t="shared" si="5"/>
        <v>0</v>
      </c>
      <c r="P48" s="8">
        <f t="shared" si="6"/>
        <v>0</v>
      </c>
      <c r="Q48" s="17">
        <f t="shared" si="7"/>
        <v>0</v>
      </c>
    </row>
    <row r="49" spans="1:20" ht="22.5" x14ac:dyDescent="0.25">
      <c r="A49" s="22" t="s">
        <v>167</v>
      </c>
      <c r="B49" s="3" t="s">
        <v>34</v>
      </c>
      <c r="C49" s="2" t="s">
        <v>108</v>
      </c>
      <c r="D49" s="3" t="s">
        <v>11</v>
      </c>
      <c r="E49" s="8">
        <v>42</v>
      </c>
      <c r="F49" s="3">
        <v>5.97</v>
      </c>
      <c r="G49" s="3">
        <v>3</v>
      </c>
      <c r="H49" s="15"/>
      <c r="I49" s="8">
        <f t="shared" si="8"/>
        <v>0</v>
      </c>
      <c r="J49" s="3">
        <v>0</v>
      </c>
      <c r="K49" s="8">
        <f t="shared" si="1"/>
        <v>0</v>
      </c>
      <c r="L49" s="8">
        <f t="shared" si="2"/>
        <v>0</v>
      </c>
      <c r="M49" s="8">
        <f t="shared" si="3"/>
        <v>0</v>
      </c>
      <c r="N49" s="8">
        <f t="shared" si="4"/>
        <v>0</v>
      </c>
      <c r="O49" s="8">
        <f t="shared" si="5"/>
        <v>0</v>
      </c>
      <c r="P49" s="8">
        <f t="shared" si="6"/>
        <v>0</v>
      </c>
      <c r="Q49" s="17">
        <f t="shared" si="7"/>
        <v>0</v>
      </c>
    </row>
    <row r="50" spans="1:20" ht="22.5" x14ac:dyDescent="0.25">
      <c r="A50" s="22" t="s">
        <v>168</v>
      </c>
      <c r="B50" s="3" t="s">
        <v>33</v>
      </c>
      <c r="C50" s="2" t="s">
        <v>109</v>
      </c>
      <c r="D50" s="3" t="s">
        <v>11</v>
      </c>
      <c r="E50" s="8">
        <v>42</v>
      </c>
      <c r="F50" s="3">
        <v>3.86</v>
      </c>
      <c r="G50" s="3">
        <v>3</v>
      </c>
      <c r="H50" s="15"/>
      <c r="I50" s="8">
        <f t="shared" si="8"/>
        <v>0</v>
      </c>
      <c r="J50" s="3">
        <v>0</v>
      </c>
      <c r="K50" s="8">
        <f t="shared" si="1"/>
        <v>0</v>
      </c>
      <c r="L50" s="8">
        <f t="shared" si="2"/>
        <v>0</v>
      </c>
      <c r="M50" s="8">
        <f t="shared" si="3"/>
        <v>0</v>
      </c>
      <c r="N50" s="8">
        <f t="shared" si="4"/>
        <v>0</v>
      </c>
      <c r="O50" s="8">
        <f t="shared" si="5"/>
        <v>0</v>
      </c>
      <c r="P50" s="8">
        <f t="shared" si="6"/>
        <v>0</v>
      </c>
      <c r="Q50" s="17">
        <f t="shared" si="7"/>
        <v>0</v>
      </c>
    </row>
    <row r="51" spans="1:20" ht="22.5" x14ac:dyDescent="0.25">
      <c r="A51" s="22" t="s">
        <v>169</v>
      </c>
      <c r="B51" s="3" t="s">
        <v>32</v>
      </c>
      <c r="C51" s="2" t="s">
        <v>110</v>
      </c>
      <c r="D51" s="3" t="s">
        <v>11</v>
      </c>
      <c r="E51" s="8">
        <v>42</v>
      </c>
      <c r="F51" s="8">
        <v>3.6</v>
      </c>
      <c r="G51" s="3">
        <v>3</v>
      </c>
      <c r="H51" s="15"/>
      <c r="I51" s="8">
        <f t="shared" si="8"/>
        <v>0</v>
      </c>
      <c r="J51" s="3">
        <v>0</v>
      </c>
      <c r="K51" s="8">
        <f t="shared" si="1"/>
        <v>0</v>
      </c>
      <c r="L51" s="8">
        <f t="shared" si="2"/>
        <v>0</v>
      </c>
      <c r="M51" s="8">
        <f t="shared" si="3"/>
        <v>0</v>
      </c>
      <c r="N51" s="8">
        <f t="shared" si="4"/>
        <v>0</v>
      </c>
      <c r="O51" s="8">
        <f t="shared" si="5"/>
        <v>0</v>
      </c>
      <c r="P51" s="8">
        <f t="shared" si="6"/>
        <v>0</v>
      </c>
      <c r="Q51" s="17">
        <f t="shared" si="7"/>
        <v>0</v>
      </c>
    </row>
    <row r="52" spans="1:20" ht="22.5" x14ac:dyDescent="0.25">
      <c r="A52" s="22" t="s">
        <v>170</v>
      </c>
      <c r="B52" s="3" t="s">
        <v>32</v>
      </c>
      <c r="C52" s="2" t="s">
        <v>111</v>
      </c>
      <c r="D52" s="3" t="s">
        <v>11</v>
      </c>
      <c r="E52" s="8">
        <v>42</v>
      </c>
      <c r="F52" s="8">
        <v>3.6</v>
      </c>
      <c r="G52" s="3">
        <v>3</v>
      </c>
      <c r="H52" s="15"/>
      <c r="I52" s="8">
        <f t="shared" si="8"/>
        <v>0</v>
      </c>
      <c r="J52" s="3">
        <v>0</v>
      </c>
      <c r="K52" s="8">
        <f t="shared" si="1"/>
        <v>0</v>
      </c>
      <c r="L52" s="8">
        <f t="shared" si="2"/>
        <v>0</v>
      </c>
      <c r="M52" s="8">
        <f t="shared" si="3"/>
        <v>0</v>
      </c>
      <c r="N52" s="8">
        <f t="shared" si="4"/>
        <v>0</v>
      </c>
      <c r="O52" s="8">
        <f t="shared" si="5"/>
        <v>0</v>
      </c>
      <c r="P52" s="8">
        <f t="shared" si="6"/>
        <v>0</v>
      </c>
      <c r="Q52" s="17">
        <f t="shared" si="7"/>
        <v>0</v>
      </c>
    </row>
    <row r="53" spans="1:20" ht="33.75" x14ac:dyDescent="0.25">
      <c r="A53" s="22" t="s">
        <v>171</v>
      </c>
      <c r="B53" s="3" t="s">
        <v>112</v>
      </c>
      <c r="C53" s="2" t="s">
        <v>113</v>
      </c>
      <c r="D53" s="3" t="s">
        <v>11</v>
      </c>
      <c r="E53" s="8">
        <v>6</v>
      </c>
      <c r="F53" s="3">
        <v>9.8800000000000008</v>
      </c>
      <c r="G53" s="3">
        <v>5</v>
      </c>
      <c r="H53" s="15"/>
      <c r="I53" s="8">
        <f>F53*H53</f>
        <v>0</v>
      </c>
      <c r="J53" s="3">
        <v>0</v>
      </c>
      <c r="K53" s="8">
        <f t="shared" si="1"/>
        <v>0</v>
      </c>
      <c r="L53" s="8">
        <f t="shared" si="2"/>
        <v>0</v>
      </c>
      <c r="M53" s="8">
        <f t="shared" si="3"/>
        <v>0</v>
      </c>
      <c r="N53" s="8">
        <f t="shared" si="4"/>
        <v>0</v>
      </c>
      <c r="O53" s="8">
        <f t="shared" si="5"/>
        <v>0</v>
      </c>
      <c r="P53" s="8">
        <f t="shared" si="6"/>
        <v>0</v>
      </c>
      <c r="Q53" s="17">
        <f t="shared" si="7"/>
        <v>0</v>
      </c>
    </row>
    <row r="54" spans="1:20" ht="33.75" x14ac:dyDescent="0.25">
      <c r="A54" s="22" t="s">
        <v>172</v>
      </c>
      <c r="B54" s="3" t="s">
        <v>35</v>
      </c>
      <c r="C54" s="2" t="s">
        <v>212</v>
      </c>
      <c r="D54" s="3" t="s">
        <v>11</v>
      </c>
      <c r="E54" s="8">
        <v>6</v>
      </c>
      <c r="F54" s="3">
        <v>6.61</v>
      </c>
      <c r="G54" s="3">
        <v>5</v>
      </c>
      <c r="H54" s="15"/>
      <c r="I54" s="8">
        <f t="shared" si="8"/>
        <v>0</v>
      </c>
      <c r="J54" s="3">
        <v>0</v>
      </c>
      <c r="K54" s="8">
        <f t="shared" si="1"/>
        <v>0</v>
      </c>
      <c r="L54" s="8">
        <f t="shared" si="2"/>
        <v>0</v>
      </c>
      <c r="M54" s="8">
        <f t="shared" si="3"/>
        <v>0</v>
      </c>
      <c r="N54" s="8">
        <f t="shared" si="4"/>
        <v>0</v>
      </c>
      <c r="O54" s="8">
        <f t="shared" si="5"/>
        <v>0</v>
      </c>
      <c r="P54" s="8">
        <f t="shared" si="6"/>
        <v>0</v>
      </c>
      <c r="Q54" s="17">
        <f t="shared" si="7"/>
        <v>0</v>
      </c>
    </row>
    <row r="55" spans="1:20" ht="33.75" x14ac:dyDescent="0.25">
      <c r="A55" s="22" t="s">
        <v>173</v>
      </c>
      <c r="B55" s="3" t="s">
        <v>36</v>
      </c>
      <c r="C55" s="2" t="s">
        <v>114</v>
      </c>
      <c r="D55" s="3" t="s">
        <v>11</v>
      </c>
      <c r="E55" s="8">
        <v>6</v>
      </c>
      <c r="F55" s="3">
        <v>5.23</v>
      </c>
      <c r="G55" s="3">
        <v>5</v>
      </c>
      <c r="H55" s="15"/>
      <c r="I55" s="8">
        <f t="shared" si="8"/>
        <v>0</v>
      </c>
      <c r="J55" s="3">
        <v>0</v>
      </c>
      <c r="K55" s="8">
        <f t="shared" si="1"/>
        <v>0</v>
      </c>
      <c r="L55" s="8">
        <f t="shared" si="2"/>
        <v>0</v>
      </c>
      <c r="M55" s="8">
        <f t="shared" si="3"/>
        <v>0</v>
      </c>
      <c r="N55" s="8">
        <f t="shared" si="4"/>
        <v>0</v>
      </c>
      <c r="O55" s="8">
        <f t="shared" si="5"/>
        <v>0</v>
      </c>
      <c r="P55" s="8">
        <f t="shared" si="6"/>
        <v>0</v>
      </c>
      <c r="Q55" s="17">
        <f t="shared" si="7"/>
        <v>0</v>
      </c>
      <c r="S55" s="57"/>
      <c r="T55" s="57"/>
    </row>
    <row r="56" spans="1:20" ht="33.75" x14ac:dyDescent="0.25">
      <c r="A56" s="22" t="s">
        <v>174</v>
      </c>
      <c r="B56" s="3" t="s">
        <v>37</v>
      </c>
      <c r="C56" s="2" t="s">
        <v>213</v>
      </c>
      <c r="D56" s="3" t="s">
        <v>11</v>
      </c>
      <c r="E56" s="8">
        <v>6</v>
      </c>
      <c r="F56" s="3">
        <v>4.26</v>
      </c>
      <c r="G56" s="3">
        <v>5</v>
      </c>
      <c r="H56" s="15"/>
      <c r="I56" s="8">
        <f t="shared" si="8"/>
        <v>0</v>
      </c>
      <c r="J56" s="3">
        <v>0</v>
      </c>
      <c r="K56" s="8">
        <f t="shared" si="1"/>
        <v>0</v>
      </c>
      <c r="L56" s="8">
        <f t="shared" si="2"/>
        <v>0</v>
      </c>
      <c r="M56" s="8">
        <f t="shared" si="3"/>
        <v>0</v>
      </c>
      <c r="N56" s="8">
        <f t="shared" si="4"/>
        <v>0</v>
      </c>
      <c r="O56" s="8">
        <f t="shared" si="5"/>
        <v>0</v>
      </c>
      <c r="P56" s="8">
        <f t="shared" si="6"/>
        <v>0</v>
      </c>
      <c r="Q56" s="17">
        <f t="shared" si="7"/>
        <v>0</v>
      </c>
      <c r="S56" s="57"/>
    </row>
    <row r="57" spans="1:20" ht="33.75" x14ac:dyDescent="0.25">
      <c r="A57" s="22" t="s">
        <v>175</v>
      </c>
      <c r="B57" s="3" t="s">
        <v>37</v>
      </c>
      <c r="C57" s="2" t="s">
        <v>214</v>
      </c>
      <c r="D57" s="3" t="s">
        <v>11</v>
      </c>
      <c r="E57" s="8">
        <v>6</v>
      </c>
      <c r="F57" s="3">
        <v>4.26</v>
      </c>
      <c r="G57" s="3">
        <v>5</v>
      </c>
      <c r="H57" s="15"/>
      <c r="I57" s="8">
        <f t="shared" si="8"/>
        <v>0</v>
      </c>
      <c r="J57" s="3">
        <v>0</v>
      </c>
      <c r="K57" s="8">
        <f t="shared" si="1"/>
        <v>0</v>
      </c>
      <c r="L57" s="8">
        <f t="shared" si="2"/>
        <v>0</v>
      </c>
      <c r="M57" s="8">
        <f t="shared" si="3"/>
        <v>0</v>
      </c>
      <c r="N57" s="8">
        <f t="shared" si="4"/>
        <v>0</v>
      </c>
      <c r="O57" s="8">
        <f t="shared" si="5"/>
        <v>0</v>
      </c>
      <c r="P57" s="8">
        <f t="shared" si="6"/>
        <v>0</v>
      </c>
      <c r="Q57" s="17">
        <f t="shared" si="7"/>
        <v>0</v>
      </c>
    </row>
    <row r="58" spans="1:20" ht="24.75" customHeight="1" x14ac:dyDescent="0.25">
      <c r="A58" s="58"/>
      <c r="B58" s="49"/>
      <c r="C58" s="50" t="s">
        <v>132</v>
      </c>
      <c r="D58" s="23"/>
      <c r="E58" s="23"/>
      <c r="F58" s="23"/>
      <c r="G58" s="23"/>
      <c r="H58" s="23"/>
      <c r="I58" s="24"/>
      <c r="J58" s="23"/>
      <c r="K58" s="23"/>
      <c r="L58" s="23"/>
      <c r="M58" s="23"/>
      <c r="N58" s="23"/>
      <c r="O58" s="23"/>
      <c r="P58" s="23"/>
      <c r="Q58" s="41"/>
    </row>
    <row r="59" spans="1:20" s="55" customFormat="1" ht="11.25" x14ac:dyDescent="0.25">
      <c r="A59" s="22" t="s">
        <v>176</v>
      </c>
      <c r="B59" s="3" t="s">
        <v>115</v>
      </c>
      <c r="C59" s="2" t="s">
        <v>116</v>
      </c>
      <c r="D59" s="3" t="s">
        <v>11</v>
      </c>
      <c r="E59" s="46">
        <v>54</v>
      </c>
      <c r="F59" s="3">
        <v>0.28000000000000003</v>
      </c>
      <c r="G59" s="3">
        <v>4</v>
      </c>
      <c r="H59" s="15"/>
      <c r="I59" s="8">
        <f t="shared" ref="I59:I61" si="9">F59*H59</f>
        <v>0</v>
      </c>
      <c r="J59" s="3">
        <v>0</v>
      </c>
      <c r="K59" s="8">
        <f t="shared" ref="K59:K77" si="10">I59*0.0225</f>
        <v>0</v>
      </c>
      <c r="L59" s="8">
        <f t="shared" ref="L59:L77" si="11">I59+J59+K59</f>
        <v>0</v>
      </c>
      <c r="M59" s="8">
        <f t="shared" ref="M59:M61" si="12">L59*0.06</f>
        <v>0</v>
      </c>
      <c r="N59" s="8">
        <f t="shared" ref="N59:N61" si="13">L59+M59</f>
        <v>0</v>
      </c>
      <c r="O59" s="8">
        <f t="shared" ref="O59:O61" si="14">N59*0.02</f>
        <v>0</v>
      </c>
      <c r="P59" s="8">
        <f t="shared" ref="P59:P61" si="15">N59+O59</f>
        <v>0</v>
      </c>
      <c r="Q59" s="17">
        <f t="shared" ref="Q59:Q77" si="16">P59*E59</f>
        <v>0</v>
      </c>
    </row>
    <row r="60" spans="1:20" s="55" customFormat="1" ht="11.25" x14ac:dyDescent="0.25">
      <c r="A60" s="22" t="s">
        <v>177</v>
      </c>
      <c r="B60" s="3" t="s">
        <v>53</v>
      </c>
      <c r="C60" s="2" t="s">
        <v>117</v>
      </c>
      <c r="D60" s="3" t="s">
        <v>11</v>
      </c>
      <c r="E60" s="46">
        <v>251</v>
      </c>
      <c r="F60" s="3">
        <v>0.47</v>
      </c>
      <c r="G60" s="3">
        <v>4</v>
      </c>
      <c r="H60" s="15"/>
      <c r="I60" s="8">
        <f t="shared" si="9"/>
        <v>0</v>
      </c>
      <c r="J60" s="3">
        <v>0</v>
      </c>
      <c r="K60" s="8">
        <f t="shared" si="10"/>
        <v>0</v>
      </c>
      <c r="L60" s="8">
        <f t="shared" si="11"/>
        <v>0</v>
      </c>
      <c r="M60" s="8">
        <f t="shared" si="12"/>
        <v>0</v>
      </c>
      <c r="N60" s="8">
        <f t="shared" si="13"/>
        <v>0</v>
      </c>
      <c r="O60" s="8">
        <f t="shared" si="14"/>
        <v>0</v>
      </c>
      <c r="P60" s="8">
        <f t="shared" si="15"/>
        <v>0</v>
      </c>
      <c r="Q60" s="17">
        <f t="shared" si="16"/>
        <v>0</v>
      </c>
    </row>
    <row r="61" spans="1:20" s="55" customFormat="1" ht="11.25" x14ac:dyDescent="0.25">
      <c r="A61" s="22" t="s">
        <v>178</v>
      </c>
      <c r="B61" s="3" t="s">
        <v>51</v>
      </c>
      <c r="C61" s="2" t="s">
        <v>71</v>
      </c>
      <c r="D61" s="3" t="s">
        <v>11</v>
      </c>
      <c r="E61" s="46">
        <v>1544</v>
      </c>
      <c r="F61" s="3">
        <v>0.64</v>
      </c>
      <c r="G61" s="3">
        <v>4</v>
      </c>
      <c r="H61" s="15"/>
      <c r="I61" s="8">
        <f t="shared" si="9"/>
        <v>0</v>
      </c>
      <c r="J61" s="3">
        <v>0</v>
      </c>
      <c r="K61" s="8">
        <f t="shared" si="10"/>
        <v>0</v>
      </c>
      <c r="L61" s="8">
        <f t="shared" si="11"/>
        <v>0</v>
      </c>
      <c r="M61" s="8">
        <f t="shared" si="12"/>
        <v>0</v>
      </c>
      <c r="N61" s="8">
        <f t="shared" si="13"/>
        <v>0</v>
      </c>
      <c r="O61" s="8">
        <f t="shared" si="14"/>
        <v>0</v>
      </c>
      <c r="P61" s="8">
        <f t="shared" si="15"/>
        <v>0</v>
      </c>
      <c r="Q61" s="17">
        <f t="shared" si="16"/>
        <v>0</v>
      </c>
    </row>
    <row r="62" spans="1:20" ht="22.5" x14ac:dyDescent="0.25">
      <c r="A62" s="22" t="s">
        <v>179</v>
      </c>
      <c r="B62" s="3" t="s">
        <v>38</v>
      </c>
      <c r="C62" s="2" t="s">
        <v>72</v>
      </c>
      <c r="D62" s="3" t="s">
        <v>15</v>
      </c>
      <c r="E62" s="46">
        <v>18.61</v>
      </c>
      <c r="F62" s="3">
        <v>23.39</v>
      </c>
      <c r="G62" s="3">
        <v>4</v>
      </c>
      <c r="H62" s="15"/>
      <c r="I62" s="8">
        <f t="shared" si="8"/>
        <v>0</v>
      </c>
      <c r="J62" s="3">
        <v>0</v>
      </c>
      <c r="K62" s="8">
        <f t="shared" si="10"/>
        <v>0</v>
      </c>
      <c r="L62" s="8">
        <f t="shared" si="11"/>
        <v>0</v>
      </c>
      <c r="M62" s="8">
        <f t="shared" si="3"/>
        <v>0</v>
      </c>
      <c r="N62" s="8">
        <f t="shared" si="4"/>
        <v>0</v>
      </c>
      <c r="O62" s="8">
        <f t="shared" si="5"/>
        <v>0</v>
      </c>
      <c r="P62" s="8">
        <f t="shared" si="6"/>
        <v>0</v>
      </c>
      <c r="Q62" s="17">
        <f t="shared" si="16"/>
        <v>0</v>
      </c>
    </row>
    <row r="63" spans="1:20" ht="22.5" x14ac:dyDescent="0.25">
      <c r="A63" s="22" t="s">
        <v>180</v>
      </c>
      <c r="B63" s="3" t="s">
        <v>118</v>
      </c>
      <c r="C63" s="2" t="s">
        <v>119</v>
      </c>
      <c r="D63" s="3" t="s">
        <v>11</v>
      </c>
      <c r="E63" s="46">
        <v>563</v>
      </c>
      <c r="F63" s="8">
        <v>0.5</v>
      </c>
      <c r="G63" s="3">
        <v>5</v>
      </c>
      <c r="H63" s="15"/>
      <c r="I63" s="8">
        <f t="shared" si="8"/>
        <v>0</v>
      </c>
      <c r="J63" s="3">
        <v>0</v>
      </c>
      <c r="K63" s="8">
        <f t="shared" si="10"/>
        <v>0</v>
      </c>
      <c r="L63" s="8">
        <f t="shared" si="11"/>
        <v>0</v>
      </c>
      <c r="M63" s="8">
        <f t="shared" si="3"/>
        <v>0</v>
      </c>
      <c r="N63" s="8">
        <f t="shared" si="4"/>
        <v>0</v>
      </c>
      <c r="O63" s="8">
        <f t="shared" si="5"/>
        <v>0</v>
      </c>
      <c r="P63" s="8">
        <f t="shared" si="6"/>
        <v>0</v>
      </c>
      <c r="Q63" s="17">
        <f t="shared" si="16"/>
        <v>0</v>
      </c>
    </row>
    <row r="64" spans="1:20" ht="22.5" x14ac:dyDescent="0.25">
      <c r="A64" s="22" t="s">
        <v>181</v>
      </c>
      <c r="B64" s="3" t="s">
        <v>39</v>
      </c>
      <c r="C64" s="2" t="s">
        <v>73</v>
      </c>
      <c r="D64" s="3" t="s">
        <v>11</v>
      </c>
      <c r="E64" s="46">
        <v>2144</v>
      </c>
      <c r="F64" s="3">
        <v>0.62</v>
      </c>
      <c r="G64" s="3">
        <v>5</v>
      </c>
      <c r="H64" s="15"/>
      <c r="I64" s="8">
        <f t="shared" si="8"/>
        <v>0</v>
      </c>
      <c r="J64" s="3">
        <v>0</v>
      </c>
      <c r="K64" s="8">
        <f t="shared" si="10"/>
        <v>0</v>
      </c>
      <c r="L64" s="8">
        <f t="shared" si="11"/>
        <v>0</v>
      </c>
      <c r="M64" s="8">
        <f t="shared" si="3"/>
        <v>0</v>
      </c>
      <c r="N64" s="8">
        <f t="shared" si="4"/>
        <v>0</v>
      </c>
      <c r="O64" s="8">
        <f t="shared" si="5"/>
        <v>0</v>
      </c>
      <c r="P64" s="8">
        <f t="shared" si="6"/>
        <v>0</v>
      </c>
      <c r="Q64" s="17">
        <f t="shared" si="16"/>
        <v>0</v>
      </c>
    </row>
    <row r="65" spans="1:17" ht="22.5" x14ac:dyDescent="0.25">
      <c r="A65" s="22" t="s">
        <v>182</v>
      </c>
      <c r="B65" s="3" t="s">
        <v>40</v>
      </c>
      <c r="C65" s="2" t="s">
        <v>74</v>
      </c>
      <c r="D65" s="3" t="s">
        <v>11</v>
      </c>
      <c r="E65" s="46">
        <v>800</v>
      </c>
      <c r="F65" s="3">
        <v>1.06</v>
      </c>
      <c r="G65" s="3">
        <v>5</v>
      </c>
      <c r="H65" s="15"/>
      <c r="I65" s="8">
        <f t="shared" si="8"/>
        <v>0</v>
      </c>
      <c r="J65" s="3">
        <v>0</v>
      </c>
      <c r="K65" s="8">
        <f t="shared" si="10"/>
        <v>0</v>
      </c>
      <c r="L65" s="8">
        <f t="shared" si="11"/>
        <v>0</v>
      </c>
      <c r="M65" s="8">
        <f t="shared" ref="M65:M84" si="17">L65*0.06</f>
        <v>0</v>
      </c>
      <c r="N65" s="8">
        <f t="shared" ref="N65:N84" si="18">L65+M65</f>
        <v>0</v>
      </c>
      <c r="O65" s="8">
        <f t="shared" ref="O65:O84" si="19">N65*0.02</f>
        <v>0</v>
      </c>
      <c r="P65" s="8">
        <f t="shared" ref="P65:P84" si="20">N65+O65</f>
        <v>0</v>
      </c>
      <c r="Q65" s="17">
        <f t="shared" si="16"/>
        <v>0</v>
      </c>
    </row>
    <row r="66" spans="1:17" ht="22.5" x14ac:dyDescent="0.25">
      <c r="A66" s="22" t="s">
        <v>183</v>
      </c>
      <c r="B66" s="3" t="s">
        <v>120</v>
      </c>
      <c r="C66" s="2" t="s">
        <v>122</v>
      </c>
      <c r="D66" s="3" t="s">
        <v>11</v>
      </c>
      <c r="E66" s="46">
        <v>622</v>
      </c>
      <c r="F66" s="3">
        <v>0.16</v>
      </c>
      <c r="G66" s="3">
        <v>5</v>
      </c>
      <c r="H66" s="15"/>
      <c r="I66" s="8">
        <f t="shared" si="8"/>
        <v>0</v>
      </c>
      <c r="J66" s="3">
        <v>0</v>
      </c>
      <c r="K66" s="8">
        <f t="shared" si="10"/>
        <v>0</v>
      </c>
      <c r="L66" s="8">
        <f t="shared" si="11"/>
        <v>0</v>
      </c>
      <c r="M66" s="8">
        <f t="shared" si="17"/>
        <v>0</v>
      </c>
      <c r="N66" s="8">
        <f t="shared" si="18"/>
        <v>0</v>
      </c>
      <c r="O66" s="8">
        <f t="shared" si="19"/>
        <v>0</v>
      </c>
      <c r="P66" s="8">
        <f t="shared" si="20"/>
        <v>0</v>
      </c>
      <c r="Q66" s="17">
        <f t="shared" si="16"/>
        <v>0</v>
      </c>
    </row>
    <row r="67" spans="1:17" ht="22.5" x14ac:dyDescent="0.25">
      <c r="A67" s="22" t="s">
        <v>184</v>
      </c>
      <c r="B67" s="3" t="s">
        <v>121</v>
      </c>
      <c r="C67" s="2" t="s">
        <v>123</v>
      </c>
      <c r="D67" s="3" t="s">
        <v>11</v>
      </c>
      <c r="E67" s="46">
        <v>1160</v>
      </c>
      <c r="F67" s="3">
        <v>0.19</v>
      </c>
      <c r="G67" s="3">
        <v>5</v>
      </c>
      <c r="H67" s="15"/>
      <c r="I67" s="8">
        <f t="shared" si="8"/>
        <v>0</v>
      </c>
      <c r="J67" s="3">
        <v>0</v>
      </c>
      <c r="K67" s="8">
        <f t="shared" si="10"/>
        <v>0</v>
      </c>
      <c r="L67" s="8">
        <f t="shared" si="11"/>
        <v>0</v>
      </c>
      <c r="M67" s="8">
        <f t="shared" si="17"/>
        <v>0</v>
      </c>
      <c r="N67" s="8">
        <f t="shared" si="18"/>
        <v>0</v>
      </c>
      <c r="O67" s="8">
        <f t="shared" si="19"/>
        <v>0</v>
      </c>
      <c r="P67" s="8">
        <f t="shared" si="20"/>
        <v>0</v>
      </c>
      <c r="Q67" s="17">
        <f t="shared" si="16"/>
        <v>0</v>
      </c>
    </row>
    <row r="68" spans="1:17" ht="22.5" x14ac:dyDescent="0.25">
      <c r="A68" s="22" t="s">
        <v>185</v>
      </c>
      <c r="B68" s="3" t="s">
        <v>124</v>
      </c>
      <c r="C68" s="2" t="s">
        <v>126</v>
      </c>
      <c r="D68" s="3" t="s">
        <v>11</v>
      </c>
      <c r="E68" s="46">
        <v>1041</v>
      </c>
      <c r="F68" s="3">
        <v>0.2</v>
      </c>
      <c r="G68" s="3">
        <v>5</v>
      </c>
      <c r="H68" s="15"/>
      <c r="I68" s="8">
        <f t="shared" si="8"/>
        <v>0</v>
      </c>
      <c r="J68" s="3">
        <v>0</v>
      </c>
      <c r="K68" s="8">
        <f t="shared" si="10"/>
        <v>0</v>
      </c>
      <c r="L68" s="8">
        <f t="shared" si="11"/>
        <v>0</v>
      </c>
      <c r="M68" s="8">
        <f t="shared" si="17"/>
        <v>0</v>
      </c>
      <c r="N68" s="8">
        <f t="shared" si="18"/>
        <v>0</v>
      </c>
      <c r="O68" s="8">
        <f t="shared" si="19"/>
        <v>0</v>
      </c>
      <c r="P68" s="8">
        <f t="shared" si="20"/>
        <v>0</v>
      </c>
      <c r="Q68" s="17">
        <f t="shared" si="16"/>
        <v>0</v>
      </c>
    </row>
    <row r="69" spans="1:17" ht="22.5" x14ac:dyDescent="0.25">
      <c r="A69" s="22" t="s">
        <v>186</v>
      </c>
      <c r="B69" s="3" t="s">
        <v>41</v>
      </c>
      <c r="C69" s="2" t="s">
        <v>75</v>
      </c>
      <c r="D69" s="3" t="s">
        <v>11</v>
      </c>
      <c r="E69" s="46">
        <v>3977</v>
      </c>
      <c r="F69" s="3">
        <v>0.24</v>
      </c>
      <c r="G69" s="3">
        <v>5</v>
      </c>
      <c r="H69" s="15"/>
      <c r="I69" s="8">
        <f t="shared" si="8"/>
        <v>0</v>
      </c>
      <c r="J69" s="3">
        <v>0</v>
      </c>
      <c r="K69" s="8">
        <f t="shared" si="10"/>
        <v>0</v>
      </c>
      <c r="L69" s="8">
        <f t="shared" si="11"/>
        <v>0</v>
      </c>
      <c r="M69" s="8">
        <f t="shared" si="17"/>
        <v>0</v>
      </c>
      <c r="N69" s="8">
        <f t="shared" si="18"/>
        <v>0</v>
      </c>
      <c r="O69" s="8">
        <f t="shared" si="19"/>
        <v>0</v>
      </c>
      <c r="P69" s="8">
        <f t="shared" si="20"/>
        <v>0</v>
      </c>
      <c r="Q69" s="17">
        <f t="shared" si="16"/>
        <v>0</v>
      </c>
    </row>
    <row r="70" spans="1:17" ht="22.5" x14ac:dyDescent="0.25">
      <c r="A70" s="22" t="s">
        <v>187</v>
      </c>
      <c r="B70" s="3" t="s">
        <v>125</v>
      </c>
      <c r="C70" s="2" t="s">
        <v>127</v>
      </c>
      <c r="D70" s="3" t="s">
        <v>11</v>
      </c>
      <c r="E70" s="46">
        <v>137</v>
      </c>
      <c r="F70" s="3">
        <v>0.28000000000000003</v>
      </c>
      <c r="G70" s="3">
        <v>5</v>
      </c>
      <c r="H70" s="15"/>
      <c r="I70" s="8">
        <f t="shared" si="8"/>
        <v>0</v>
      </c>
      <c r="J70" s="3">
        <v>0</v>
      </c>
      <c r="K70" s="8">
        <f t="shared" si="10"/>
        <v>0</v>
      </c>
      <c r="L70" s="8">
        <f t="shared" si="11"/>
        <v>0</v>
      </c>
      <c r="M70" s="8">
        <f t="shared" si="17"/>
        <v>0</v>
      </c>
      <c r="N70" s="8">
        <f t="shared" si="18"/>
        <v>0</v>
      </c>
      <c r="O70" s="8">
        <f t="shared" si="19"/>
        <v>0</v>
      </c>
      <c r="P70" s="8">
        <f t="shared" si="20"/>
        <v>0</v>
      </c>
      <c r="Q70" s="17">
        <f t="shared" si="16"/>
        <v>0</v>
      </c>
    </row>
    <row r="71" spans="1:17" ht="22.5" x14ac:dyDescent="0.25">
      <c r="A71" s="22" t="s">
        <v>188</v>
      </c>
      <c r="B71" s="3" t="s">
        <v>42</v>
      </c>
      <c r="C71" s="2" t="s">
        <v>76</v>
      </c>
      <c r="D71" s="3" t="s">
        <v>11</v>
      </c>
      <c r="E71" s="46">
        <v>520</v>
      </c>
      <c r="F71" s="3">
        <v>0.37</v>
      </c>
      <c r="G71" s="3">
        <v>5</v>
      </c>
      <c r="H71" s="15"/>
      <c r="I71" s="8">
        <f t="shared" ref="I71:I84" si="21">F71*H71</f>
        <v>0</v>
      </c>
      <c r="J71" s="3">
        <v>0</v>
      </c>
      <c r="K71" s="8">
        <f t="shared" si="10"/>
        <v>0</v>
      </c>
      <c r="L71" s="8">
        <f t="shared" si="11"/>
        <v>0</v>
      </c>
      <c r="M71" s="8">
        <f t="shared" si="17"/>
        <v>0</v>
      </c>
      <c r="N71" s="8">
        <f t="shared" si="18"/>
        <v>0</v>
      </c>
      <c r="O71" s="8">
        <f t="shared" si="19"/>
        <v>0</v>
      </c>
      <c r="P71" s="8">
        <f t="shared" si="20"/>
        <v>0</v>
      </c>
      <c r="Q71" s="17">
        <f t="shared" si="16"/>
        <v>0</v>
      </c>
    </row>
    <row r="72" spans="1:17" ht="22.5" x14ac:dyDescent="0.25">
      <c r="A72" s="22" t="s">
        <v>189</v>
      </c>
      <c r="B72" s="3" t="s">
        <v>128</v>
      </c>
      <c r="C72" s="2" t="s">
        <v>129</v>
      </c>
      <c r="D72" s="3" t="s">
        <v>11</v>
      </c>
      <c r="E72" s="46">
        <v>20</v>
      </c>
      <c r="F72" s="3">
        <v>0.43</v>
      </c>
      <c r="G72" s="3">
        <v>5</v>
      </c>
      <c r="H72" s="15"/>
      <c r="I72" s="8">
        <f t="shared" si="21"/>
        <v>0</v>
      </c>
      <c r="J72" s="3">
        <v>0</v>
      </c>
      <c r="K72" s="8">
        <f t="shared" si="10"/>
        <v>0</v>
      </c>
      <c r="L72" s="8">
        <f t="shared" si="11"/>
        <v>0</v>
      </c>
      <c r="M72" s="8">
        <f t="shared" si="17"/>
        <v>0</v>
      </c>
      <c r="N72" s="8">
        <f t="shared" si="18"/>
        <v>0</v>
      </c>
      <c r="O72" s="8">
        <f t="shared" si="19"/>
        <v>0</v>
      </c>
      <c r="P72" s="8">
        <f t="shared" si="20"/>
        <v>0</v>
      </c>
      <c r="Q72" s="17">
        <f t="shared" si="16"/>
        <v>0</v>
      </c>
    </row>
    <row r="73" spans="1:17" ht="22.5" x14ac:dyDescent="0.25">
      <c r="A73" s="22" t="s">
        <v>190</v>
      </c>
      <c r="B73" s="3" t="s">
        <v>43</v>
      </c>
      <c r="C73" s="2" t="s">
        <v>77</v>
      </c>
      <c r="D73" s="3" t="s">
        <v>11</v>
      </c>
      <c r="E73" s="46">
        <v>2919</v>
      </c>
      <c r="F73" s="3">
        <v>1.1599999999999999</v>
      </c>
      <c r="G73" s="3">
        <v>5</v>
      </c>
      <c r="H73" s="15"/>
      <c r="I73" s="8">
        <f t="shared" si="21"/>
        <v>0</v>
      </c>
      <c r="J73" s="3">
        <v>0</v>
      </c>
      <c r="K73" s="8">
        <f t="shared" si="10"/>
        <v>0</v>
      </c>
      <c r="L73" s="8">
        <f t="shared" si="11"/>
        <v>0</v>
      </c>
      <c r="M73" s="8">
        <f t="shared" si="17"/>
        <v>0</v>
      </c>
      <c r="N73" s="8">
        <f t="shared" si="18"/>
        <v>0</v>
      </c>
      <c r="O73" s="8">
        <f t="shared" si="19"/>
        <v>0</v>
      </c>
      <c r="P73" s="8">
        <f t="shared" si="20"/>
        <v>0</v>
      </c>
      <c r="Q73" s="17">
        <f t="shared" si="16"/>
        <v>0</v>
      </c>
    </row>
    <row r="74" spans="1:17" ht="22.5" x14ac:dyDescent="0.25">
      <c r="A74" s="22" t="s">
        <v>191</v>
      </c>
      <c r="B74" s="3" t="s">
        <v>44</v>
      </c>
      <c r="C74" s="2" t="s">
        <v>78</v>
      </c>
      <c r="D74" s="3" t="s">
        <v>11</v>
      </c>
      <c r="E74" s="46">
        <v>10</v>
      </c>
      <c r="F74" s="3">
        <v>1.54</v>
      </c>
      <c r="G74" s="3">
        <v>5</v>
      </c>
      <c r="H74" s="15"/>
      <c r="I74" s="8">
        <f t="shared" si="21"/>
        <v>0</v>
      </c>
      <c r="J74" s="3">
        <v>0</v>
      </c>
      <c r="K74" s="8">
        <f t="shared" si="10"/>
        <v>0</v>
      </c>
      <c r="L74" s="8">
        <f t="shared" si="11"/>
        <v>0</v>
      </c>
      <c r="M74" s="8">
        <f t="shared" si="17"/>
        <v>0</v>
      </c>
      <c r="N74" s="8">
        <f t="shared" si="18"/>
        <v>0</v>
      </c>
      <c r="O74" s="8">
        <f t="shared" si="19"/>
        <v>0</v>
      </c>
      <c r="P74" s="8">
        <f t="shared" si="20"/>
        <v>0</v>
      </c>
      <c r="Q74" s="17">
        <f t="shared" si="16"/>
        <v>0</v>
      </c>
    </row>
    <row r="75" spans="1:17" ht="22.5" x14ac:dyDescent="0.25">
      <c r="A75" s="22" t="s">
        <v>192</v>
      </c>
      <c r="B75" s="3" t="s">
        <v>45</v>
      </c>
      <c r="C75" s="2" t="s">
        <v>79</v>
      </c>
      <c r="D75" s="3" t="s">
        <v>11</v>
      </c>
      <c r="E75" s="46">
        <v>909</v>
      </c>
      <c r="F75" s="3">
        <v>0.47</v>
      </c>
      <c r="G75" s="3">
        <v>5</v>
      </c>
      <c r="H75" s="15"/>
      <c r="I75" s="8">
        <f t="shared" si="21"/>
        <v>0</v>
      </c>
      <c r="J75" s="3">
        <v>0</v>
      </c>
      <c r="K75" s="8">
        <f t="shared" si="10"/>
        <v>0</v>
      </c>
      <c r="L75" s="8">
        <f t="shared" si="11"/>
        <v>0</v>
      </c>
      <c r="M75" s="8">
        <f t="shared" si="17"/>
        <v>0</v>
      </c>
      <c r="N75" s="8">
        <f t="shared" si="18"/>
        <v>0</v>
      </c>
      <c r="O75" s="8">
        <f t="shared" si="19"/>
        <v>0</v>
      </c>
      <c r="P75" s="8">
        <f t="shared" si="20"/>
        <v>0</v>
      </c>
      <c r="Q75" s="17">
        <f t="shared" si="16"/>
        <v>0</v>
      </c>
    </row>
    <row r="76" spans="1:17" ht="22.5" x14ac:dyDescent="0.25">
      <c r="A76" s="22" t="s">
        <v>193</v>
      </c>
      <c r="B76" s="3" t="s">
        <v>130</v>
      </c>
      <c r="C76" s="2" t="s">
        <v>131</v>
      </c>
      <c r="D76" s="3" t="s">
        <v>11</v>
      </c>
      <c r="E76" s="46">
        <v>1392</v>
      </c>
      <c r="F76" s="3">
        <v>0.56000000000000005</v>
      </c>
      <c r="G76" s="3">
        <v>5</v>
      </c>
      <c r="H76" s="15"/>
      <c r="I76" s="8">
        <f t="shared" si="21"/>
        <v>0</v>
      </c>
      <c r="J76" s="3">
        <v>0</v>
      </c>
      <c r="K76" s="8">
        <f t="shared" si="10"/>
        <v>0</v>
      </c>
      <c r="L76" s="8">
        <f t="shared" si="11"/>
        <v>0</v>
      </c>
      <c r="M76" s="8">
        <f t="shared" si="17"/>
        <v>0</v>
      </c>
      <c r="N76" s="8">
        <f t="shared" si="18"/>
        <v>0</v>
      </c>
      <c r="O76" s="8">
        <f t="shared" si="19"/>
        <v>0</v>
      </c>
      <c r="P76" s="8">
        <f t="shared" si="20"/>
        <v>0</v>
      </c>
      <c r="Q76" s="17">
        <f t="shared" si="16"/>
        <v>0</v>
      </c>
    </row>
    <row r="77" spans="1:17" ht="22.5" x14ac:dyDescent="0.25">
      <c r="A77" s="22" t="s">
        <v>194</v>
      </c>
      <c r="B77" s="3" t="s">
        <v>52</v>
      </c>
      <c r="C77" s="2" t="s">
        <v>80</v>
      </c>
      <c r="D77" s="3" t="s">
        <v>11</v>
      </c>
      <c r="E77" s="46">
        <v>374</v>
      </c>
      <c r="F77" s="3">
        <v>1.26</v>
      </c>
      <c r="G77" s="3">
        <v>5</v>
      </c>
      <c r="H77" s="15"/>
      <c r="I77" s="8">
        <f t="shared" si="21"/>
        <v>0</v>
      </c>
      <c r="J77" s="3">
        <v>0</v>
      </c>
      <c r="K77" s="8">
        <f t="shared" si="10"/>
        <v>0</v>
      </c>
      <c r="L77" s="8">
        <f t="shared" si="11"/>
        <v>0</v>
      </c>
      <c r="M77" s="8">
        <f t="shared" si="17"/>
        <v>0</v>
      </c>
      <c r="N77" s="8">
        <f t="shared" si="18"/>
        <v>0</v>
      </c>
      <c r="O77" s="8">
        <f t="shared" si="19"/>
        <v>0</v>
      </c>
      <c r="P77" s="8">
        <f t="shared" si="20"/>
        <v>0</v>
      </c>
      <c r="Q77" s="17">
        <f t="shared" si="16"/>
        <v>0</v>
      </c>
    </row>
    <row r="78" spans="1:17" ht="25.5" x14ac:dyDescent="0.25">
      <c r="A78" s="22"/>
      <c r="B78" s="3"/>
      <c r="C78" s="4" t="s">
        <v>203</v>
      </c>
      <c r="D78" s="3"/>
      <c r="E78" s="3"/>
      <c r="F78" s="3"/>
      <c r="G78" s="3"/>
      <c r="H78" s="8"/>
      <c r="I78" s="8"/>
      <c r="J78" s="3"/>
      <c r="K78" s="8"/>
      <c r="L78" s="8"/>
      <c r="M78" s="8"/>
      <c r="N78" s="8"/>
      <c r="O78" s="8"/>
      <c r="P78" s="8"/>
      <c r="Q78" s="42"/>
    </row>
    <row r="79" spans="1:17" s="55" customFormat="1" ht="11.25" x14ac:dyDescent="0.25">
      <c r="A79" s="22" t="s">
        <v>195</v>
      </c>
      <c r="B79" s="3" t="s">
        <v>53</v>
      </c>
      <c r="C79" s="2" t="s">
        <v>216</v>
      </c>
      <c r="D79" s="3" t="s">
        <v>11</v>
      </c>
      <c r="E79" s="8">
        <v>909</v>
      </c>
      <c r="F79" s="3">
        <v>0.47</v>
      </c>
      <c r="G79" s="3">
        <v>4</v>
      </c>
      <c r="H79" s="15"/>
      <c r="I79" s="8">
        <f t="shared" ref="I79:I80" si="22">F79*H79</f>
        <v>0</v>
      </c>
      <c r="J79" s="3">
        <v>0</v>
      </c>
      <c r="K79" s="8">
        <f t="shared" ref="K79:K84" si="23">I79*0.0225</f>
        <v>0</v>
      </c>
      <c r="L79" s="8">
        <f t="shared" ref="L79:L84" si="24">I79+J79+K79</f>
        <v>0</v>
      </c>
      <c r="M79" s="8">
        <f t="shared" ref="M79:M80" si="25">L79*0.06</f>
        <v>0</v>
      </c>
      <c r="N79" s="8">
        <f t="shared" ref="N79:N80" si="26">L79+M79</f>
        <v>0</v>
      </c>
      <c r="O79" s="8">
        <f t="shared" ref="O79:O80" si="27">N79*0.02</f>
        <v>0</v>
      </c>
      <c r="P79" s="8">
        <f t="shared" ref="P79:P80" si="28">N79+O79</f>
        <v>0</v>
      </c>
      <c r="Q79" s="17">
        <f t="shared" ref="Q79:Q84" si="29">P79*E79</f>
        <v>0</v>
      </c>
    </row>
    <row r="80" spans="1:17" s="55" customFormat="1" ht="11.25" x14ac:dyDescent="0.25">
      <c r="A80" s="22" t="s">
        <v>196</v>
      </c>
      <c r="B80" s="3" t="s">
        <v>51</v>
      </c>
      <c r="C80" s="2" t="s">
        <v>215</v>
      </c>
      <c r="D80" s="3" t="s">
        <v>11</v>
      </c>
      <c r="E80" s="8">
        <v>84</v>
      </c>
      <c r="F80" s="3">
        <v>0.64</v>
      </c>
      <c r="G80" s="3">
        <v>4</v>
      </c>
      <c r="H80" s="15"/>
      <c r="I80" s="8">
        <f t="shared" si="22"/>
        <v>0</v>
      </c>
      <c r="J80" s="3">
        <v>0</v>
      </c>
      <c r="K80" s="8">
        <f t="shared" si="23"/>
        <v>0</v>
      </c>
      <c r="L80" s="8">
        <f t="shared" si="24"/>
        <v>0</v>
      </c>
      <c r="M80" s="8">
        <f t="shared" si="25"/>
        <v>0</v>
      </c>
      <c r="N80" s="8">
        <f t="shared" si="26"/>
        <v>0</v>
      </c>
      <c r="O80" s="8">
        <f t="shared" si="27"/>
        <v>0</v>
      </c>
      <c r="P80" s="8">
        <f t="shared" si="28"/>
        <v>0</v>
      </c>
      <c r="Q80" s="17">
        <f t="shared" si="29"/>
        <v>0</v>
      </c>
    </row>
    <row r="81" spans="1:19" s="55" customFormat="1" ht="22.5" x14ac:dyDescent="0.25">
      <c r="A81" s="22" t="s">
        <v>197</v>
      </c>
      <c r="B81" s="3" t="s">
        <v>39</v>
      </c>
      <c r="C81" s="2" t="s">
        <v>73</v>
      </c>
      <c r="D81" s="3" t="s">
        <v>11</v>
      </c>
      <c r="E81" s="46">
        <v>2626</v>
      </c>
      <c r="F81" s="3">
        <v>0.62</v>
      </c>
      <c r="G81" s="3">
        <v>5</v>
      </c>
      <c r="H81" s="15"/>
      <c r="I81" s="8">
        <f>F81*H81</f>
        <v>0</v>
      </c>
      <c r="J81" s="3">
        <v>0</v>
      </c>
      <c r="K81" s="8">
        <f t="shared" si="23"/>
        <v>0</v>
      </c>
      <c r="L81" s="8">
        <f t="shared" si="24"/>
        <v>0</v>
      </c>
      <c r="M81" s="8">
        <f>L81*0.06</f>
        <v>0</v>
      </c>
      <c r="N81" s="8">
        <f>L81+M81</f>
        <v>0</v>
      </c>
      <c r="O81" s="8">
        <f>N81*0.02</f>
        <v>0</v>
      </c>
      <c r="P81" s="8">
        <f>N81+O81</f>
        <v>0</v>
      </c>
      <c r="Q81" s="17">
        <f t="shared" si="29"/>
        <v>0</v>
      </c>
    </row>
    <row r="82" spans="1:19" s="55" customFormat="1" ht="22.5" x14ac:dyDescent="0.25">
      <c r="A82" s="22" t="s">
        <v>198</v>
      </c>
      <c r="B82" s="3" t="s">
        <v>43</v>
      </c>
      <c r="C82" s="2" t="s">
        <v>77</v>
      </c>
      <c r="D82" s="3" t="s">
        <v>11</v>
      </c>
      <c r="E82" s="8">
        <v>52</v>
      </c>
      <c r="F82" s="3">
        <v>1.1599999999999999</v>
      </c>
      <c r="G82" s="3">
        <v>5</v>
      </c>
      <c r="H82" s="15"/>
      <c r="I82" s="8">
        <f t="shared" si="21"/>
        <v>0</v>
      </c>
      <c r="J82" s="3">
        <v>0</v>
      </c>
      <c r="K82" s="8">
        <f t="shared" si="23"/>
        <v>0</v>
      </c>
      <c r="L82" s="8">
        <f t="shared" si="24"/>
        <v>0</v>
      </c>
      <c r="M82" s="8">
        <f t="shared" si="17"/>
        <v>0</v>
      </c>
      <c r="N82" s="8">
        <f t="shared" si="18"/>
        <v>0</v>
      </c>
      <c r="O82" s="8">
        <f t="shared" si="19"/>
        <v>0</v>
      </c>
      <c r="P82" s="8">
        <f t="shared" si="20"/>
        <v>0</v>
      </c>
      <c r="Q82" s="17">
        <f t="shared" si="29"/>
        <v>0</v>
      </c>
    </row>
    <row r="83" spans="1:19" ht="25.5" x14ac:dyDescent="0.25">
      <c r="A83" s="22"/>
      <c r="B83" s="3"/>
      <c r="C83" s="4" t="s">
        <v>133</v>
      </c>
      <c r="D83" s="3"/>
      <c r="E83" s="3"/>
      <c r="F83" s="3"/>
      <c r="G83" s="3"/>
      <c r="H83" s="15"/>
      <c r="I83" s="8"/>
      <c r="J83" s="3"/>
      <c r="K83" s="8"/>
      <c r="L83" s="8"/>
      <c r="M83" s="8"/>
      <c r="N83" s="8"/>
      <c r="O83" s="8"/>
      <c r="P83" s="8"/>
      <c r="Q83" s="17"/>
    </row>
    <row r="84" spans="1:19" ht="22.5" x14ac:dyDescent="0.25">
      <c r="A84" s="22" t="s">
        <v>199</v>
      </c>
      <c r="B84" s="3" t="s">
        <v>52</v>
      </c>
      <c r="C84" s="2" t="s">
        <v>80</v>
      </c>
      <c r="D84" s="3" t="s">
        <v>11</v>
      </c>
      <c r="E84" s="8">
        <v>30</v>
      </c>
      <c r="F84" s="3">
        <v>1.26</v>
      </c>
      <c r="G84" s="3">
        <v>5</v>
      </c>
      <c r="H84" s="15"/>
      <c r="I84" s="8">
        <f t="shared" si="21"/>
        <v>0</v>
      </c>
      <c r="J84" s="3">
        <v>0</v>
      </c>
      <c r="K84" s="8">
        <f t="shared" si="23"/>
        <v>0</v>
      </c>
      <c r="L84" s="8">
        <f t="shared" si="24"/>
        <v>0</v>
      </c>
      <c r="M84" s="8">
        <f t="shared" si="17"/>
        <v>0</v>
      </c>
      <c r="N84" s="8">
        <f t="shared" si="18"/>
        <v>0</v>
      </c>
      <c r="O84" s="8">
        <f t="shared" si="19"/>
        <v>0</v>
      </c>
      <c r="P84" s="8">
        <f t="shared" si="20"/>
        <v>0</v>
      </c>
      <c r="Q84" s="17">
        <f t="shared" si="29"/>
        <v>0</v>
      </c>
    </row>
    <row r="85" spans="1:19" s="19" customFormat="1" ht="11.25" x14ac:dyDescent="0.25">
      <c r="A85" s="64" t="s">
        <v>200</v>
      </c>
      <c r="B85" s="65"/>
      <c r="C85" s="65"/>
      <c r="D85" s="66"/>
      <c r="E85" s="3" t="s">
        <v>46</v>
      </c>
      <c r="F85" s="3"/>
      <c r="G85" s="3"/>
      <c r="H85" s="3"/>
      <c r="I85" s="3" t="s">
        <v>46</v>
      </c>
      <c r="J85" s="3" t="s">
        <v>46</v>
      </c>
      <c r="K85" s="3" t="s">
        <v>46</v>
      </c>
      <c r="L85" s="3" t="s">
        <v>46</v>
      </c>
      <c r="M85" s="3" t="s">
        <v>46</v>
      </c>
      <c r="N85" s="3" t="s">
        <v>46</v>
      </c>
      <c r="O85" s="3" t="s">
        <v>46</v>
      </c>
      <c r="P85" s="3" t="s">
        <v>46</v>
      </c>
      <c r="Q85" s="17">
        <f>SUM(Q16:Q57)+SUM(Q59:Q77)+SUM(Q79:Q82)+Q84</f>
        <v>0</v>
      </c>
      <c r="S85" s="5"/>
    </row>
    <row r="87" spans="1:19" s="43" customFormat="1" x14ac:dyDescent="0.25">
      <c r="A87" s="10"/>
      <c r="B87" s="12"/>
      <c r="D87" s="30"/>
      <c r="E87" s="30"/>
      <c r="F87" s="30"/>
      <c r="G87" s="30"/>
      <c r="H87" s="6"/>
      <c r="I87" s="30"/>
      <c r="K87" s="32"/>
      <c r="L87" s="32"/>
      <c r="M87" s="20"/>
      <c r="N87" s="20"/>
      <c r="O87" s="20"/>
      <c r="P87" s="20"/>
      <c r="Q87" s="20"/>
    </row>
    <row r="88" spans="1:19" s="20" customFormat="1" ht="15" customHeight="1" x14ac:dyDescent="0.25">
      <c r="A88" s="13"/>
      <c r="B88" s="13"/>
      <c r="C88" s="39" t="s">
        <v>218</v>
      </c>
      <c r="D88" s="32"/>
      <c r="E88" s="32"/>
      <c r="F88" s="32"/>
      <c r="G88" s="32"/>
      <c r="H88" s="32"/>
      <c r="I88" s="32"/>
      <c r="K88" s="31"/>
      <c r="L88" s="31"/>
      <c r="M88" s="60"/>
      <c r="N88" s="60"/>
      <c r="O88" s="60"/>
    </row>
    <row r="89" spans="1:19" s="6" customFormat="1" x14ac:dyDescent="0.25">
      <c r="A89" s="7"/>
      <c r="B89" s="7"/>
      <c r="C89" s="30"/>
      <c r="D89" s="7"/>
      <c r="E89" s="7"/>
      <c r="F89" s="7"/>
      <c r="G89" s="7"/>
      <c r="H89" s="7"/>
      <c r="I89" s="7"/>
      <c r="K89" s="32"/>
      <c r="L89" s="32"/>
      <c r="M89" s="61"/>
      <c r="N89" s="61"/>
      <c r="O89" s="61"/>
    </row>
  </sheetData>
  <mergeCells count="27">
    <mergeCell ref="A1:C1"/>
    <mergeCell ref="A5:Q5"/>
    <mergeCell ref="A6:Q6"/>
    <mergeCell ref="A11:A13"/>
    <mergeCell ref="B11:B13"/>
    <mergeCell ref="C11:C13"/>
    <mergeCell ref="D11:D13"/>
    <mergeCell ref="E11:E13"/>
    <mergeCell ref="F11:F13"/>
    <mergeCell ref="G11:G13"/>
    <mergeCell ref="H11:H13"/>
    <mergeCell ref="M88:O88"/>
    <mergeCell ref="M89:O89"/>
    <mergeCell ref="M2:Q2"/>
    <mergeCell ref="M3:Q3"/>
    <mergeCell ref="A85:D85"/>
    <mergeCell ref="O11:O13"/>
    <mergeCell ref="P11:P13"/>
    <mergeCell ref="Q11:Q13"/>
    <mergeCell ref="I11:I13"/>
    <mergeCell ref="J11:J13"/>
    <mergeCell ref="K11:K13"/>
    <mergeCell ref="L11:L13"/>
    <mergeCell ref="M11:M13"/>
    <mergeCell ref="N11:N13"/>
    <mergeCell ref="A2:C2"/>
    <mergeCell ref="A3:C3"/>
  </mergeCells>
  <phoneticPr fontId="16" type="noConversion"/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Lotul 1</vt:lpstr>
      <vt:lpstr>'Lotul 1'!Zona_de_imprimat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Gontea Gheorghe</dc:creator>
  <cp:lastModifiedBy>Iosif PREDA</cp:lastModifiedBy>
  <cp:lastPrinted>2024-12-20T09:38:40Z</cp:lastPrinted>
  <dcterms:created xsi:type="dcterms:W3CDTF">2015-06-05T18:17:20Z</dcterms:created>
  <dcterms:modified xsi:type="dcterms:W3CDTF">2026-01-15T09:30:26Z</dcterms:modified>
</cp:coreProperties>
</file>