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Lucru\ACHIZITII\LEGEA98\SERVICII SILVICE\2026\OS BRASOV\"/>
    </mc:Choice>
  </mc:AlternateContent>
  <xr:revisionPtr revIDLastSave="0" documentId="13_ncr:1_{4505DBA8-A877-43DE-A265-A7998D5A2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ul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" l="1"/>
  <c r="K53" i="3" s="1"/>
  <c r="I41" i="3"/>
  <c r="K41" i="3" s="1"/>
  <c r="L53" i="3" l="1"/>
  <c r="M53" i="3" s="1"/>
  <c r="N53" i="3"/>
  <c r="O53" i="3"/>
  <c r="P53" i="3" s="1"/>
  <c r="Q53" i="3" s="1"/>
  <c r="L41" i="3"/>
  <c r="M41" i="3" l="1"/>
  <c r="N41" i="3" s="1"/>
  <c r="I38" i="3"/>
  <c r="K38" i="3" s="1"/>
  <c r="I24" i="3"/>
  <c r="I25" i="3"/>
  <c r="K25" i="3" s="1"/>
  <c r="I26" i="3"/>
  <c r="K26" i="3" s="1"/>
  <c r="I27" i="3"/>
  <c r="K27" i="3" s="1"/>
  <c r="I28" i="3"/>
  <c r="K28" i="3" s="1"/>
  <c r="I29" i="3"/>
  <c r="K29" i="3" s="1"/>
  <c r="L29" i="3" s="1"/>
  <c r="I30" i="3"/>
  <c r="K30" i="3" s="1"/>
  <c r="I31" i="3"/>
  <c r="K31" i="3" s="1"/>
  <c r="L31" i="3" s="1"/>
  <c r="I17" i="3"/>
  <c r="K17" i="3" s="1"/>
  <c r="L17" i="3" s="1"/>
  <c r="I18" i="3"/>
  <c r="K18" i="3" s="1"/>
  <c r="I19" i="3"/>
  <c r="K19" i="3" s="1"/>
  <c r="I20" i="3"/>
  <c r="K20" i="3" s="1"/>
  <c r="I21" i="3"/>
  <c r="K21" i="3" s="1"/>
  <c r="I47" i="3"/>
  <c r="K47" i="3" s="1"/>
  <c r="O41" i="3" l="1"/>
  <c r="P41" i="3" s="1"/>
  <c r="Q41" i="3" s="1"/>
  <c r="L38" i="3"/>
  <c r="M38" i="3" s="1"/>
  <c r="L28" i="3"/>
  <c r="L30" i="3"/>
  <c r="L26" i="3"/>
  <c r="M26" i="3" s="1"/>
  <c r="N26" i="3" s="1"/>
  <c r="K24" i="3"/>
  <c r="L24" i="3" s="1"/>
  <c r="L27" i="3"/>
  <c r="L25" i="3"/>
  <c r="M31" i="3"/>
  <c r="N31" i="3" s="1"/>
  <c r="M29" i="3"/>
  <c r="N29" i="3" s="1"/>
  <c r="L21" i="3"/>
  <c r="M21" i="3" s="1"/>
  <c r="N21" i="3" s="1"/>
  <c r="O21" i="3" s="1"/>
  <c r="P21" i="3" s="1"/>
  <c r="Q21" i="3" s="1"/>
  <c r="L20" i="3"/>
  <c r="L19" i="3"/>
  <c r="M19" i="3" s="1"/>
  <c r="N19" i="3" s="1"/>
  <c r="L18" i="3"/>
  <c r="M17" i="3"/>
  <c r="N17" i="3" s="1"/>
  <c r="L47" i="3"/>
  <c r="N38" i="3" l="1"/>
  <c r="O38" i="3" s="1"/>
  <c r="P38" i="3" s="1"/>
  <c r="Q38" i="3" s="1"/>
  <c r="M28" i="3"/>
  <c r="N28" i="3" s="1"/>
  <c r="M24" i="3"/>
  <c r="N24" i="3"/>
  <c r="O24" i="3" s="1"/>
  <c r="P24" i="3" s="1"/>
  <c r="Q24" i="3" s="1"/>
  <c r="M30" i="3"/>
  <c r="N30" i="3" s="1"/>
  <c r="M27" i="3"/>
  <c r="N27" i="3" s="1"/>
  <c r="O27" i="3" s="1"/>
  <c r="P27" i="3" s="1"/>
  <c r="Q27" i="3" s="1"/>
  <c r="O26" i="3"/>
  <c r="P26" i="3" s="1"/>
  <c r="Q26" i="3" s="1"/>
  <c r="M25" i="3"/>
  <c r="N25" i="3" s="1"/>
  <c r="O31" i="3"/>
  <c r="P31" i="3" s="1"/>
  <c r="Q31" i="3" s="1"/>
  <c r="O29" i="3"/>
  <c r="P29" i="3" s="1"/>
  <c r="Q29" i="3" s="1"/>
  <c r="M20" i="3"/>
  <c r="N20" i="3" s="1"/>
  <c r="M18" i="3"/>
  <c r="N18" i="3" s="1"/>
  <c r="O17" i="3"/>
  <c r="P17" i="3" s="1"/>
  <c r="Q17" i="3" s="1"/>
  <c r="O19" i="3"/>
  <c r="P19" i="3" s="1"/>
  <c r="Q19" i="3" s="1"/>
  <c r="M47" i="3"/>
  <c r="N47" i="3" s="1"/>
  <c r="O28" i="3" l="1"/>
  <c r="P28" i="3" s="1"/>
  <c r="Q28" i="3" s="1"/>
  <c r="O30" i="3"/>
  <c r="P30" i="3" s="1"/>
  <c r="Q30" i="3" s="1"/>
  <c r="O25" i="3"/>
  <c r="P25" i="3" s="1"/>
  <c r="Q25" i="3" s="1"/>
  <c r="O20" i="3"/>
  <c r="P20" i="3" s="1"/>
  <c r="Q20" i="3" s="1"/>
  <c r="O18" i="3"/>
  <c r="P18" i="3" s="1"/>
  <c r="Q18" i="3" s="1"/>
  <c r="O47" i="3"/>
  <c r="P47" i="3" s="1"/>
  <c r="Q47" i="3" s="1"/>
  <c r="I45" i="3" l="1"/>
  <c r="K45" i="3" s="1"/>
  <c r="L45" i="3" s="1"/>
  <c r="I44" i="3"/>
  <c r="K44" i="3" s="1"/>
  <c r="L44" i="3" s="1"/>
  <c r="I34" i="3"/>
  <c r="M45" i="3" l="1"/>
  <c r="N45" i="3" s="1"/>
  <c r="M44" i="3"/>
  <c r="N44" i="3" s="1"/>
  <c r="K34" i="3"/>
  <c r="I22" i="3"/>
  <c r="K22" i="3" s="1"/>
  <c r="L22" i="3" s="1"/>
  <c r="I16" i="3"/>
  <c r="K16" i="3" s="1"/>
  <c r="I23" i="3"/>
  <c r="K23" i="3" s="1"/>
  <c r="L23" i="3" s="1"/>
  <c r="M23" i="3" s="1"/>
  <c r="I32" i="3"/>
  <c r="K32" i="3" s="1"/>
  <c r="I33" i="3"/>
  <c r="K33" i="3" s="1"/>
  <c r="L33" i="3" s="1"/>
  <c r="I35" i="3"/>
  <c r="K35" i="3" s="1"/>
  <c r="I36" i="3"/>
  <c r="K36" i="3" s="1"/>
  <c r="I37" i="3"/>
  <c r="K37" i="3" s="1"/>
  <c r="L37" i="3" s="1"/>
  <c r="I39" i="3"/>
  <c r="K39" i="3" s="1"/>
  <c r="I40" i="3"/>
  <c r="K40" i="3" s="1"/>
  <c r="I43" i="3"/>
  <c r="K43" i="3" s="1"/>
  <c r="I46" i="3"/>
  <c r="K46" i="3" s="1"/>
  <c r="I48" i="3"/>
  <c r="K48" i="3" s="1"/>
  <c r="I49" i="3"/>
  <c r="K49" i="3" s="1"/>
  <c r="I50" i="3"/>
  <c r="K50" i="3" s="1"/>
  <c r="I51" i="3"/>
  <c r="K51" i="3" s="1"/>
  <c r="I52" i="3"/>
  <c r="K52" i="3" s="1"/>
  <c r="O44" i="3" l="1"/>
  <c r="P44" i="3" s="1"/>
  <c r="Q44" i="3" s="1"/>
  <c r="O45" i="3"/>
  <c r="P45" i="3" s="1"/>
  <c r="Q45" i="3" s="1"/>
  <c r="M22" i="3"/>
  <c r="N22" i="3" s="1"/>
  <c r="L32" i="3"/>
  <c r="M32" i="3" s="1"/>
  <c r="N32" i="3" s="1"/>
  <c r="L43" i="3"/>
  <c r="M43" i="3" s="1"/>
  <c r="N43" i="3" s="1"/>
  <c r="L39" i="3"/>
  <c r="M39" i="3" s="1"/>
  <c r="L36" i="3"/>
  <c r="L16" i="3"/>
  <c r="M16" i="3" s="1"/>
  <c r="L40" i="3"/>
  <c r="M40" i="3" s="1"/>
  <c r="L34" i="3"/>
  <c r="M34" i="3" s="1"/>
  <c r="L52" i="3"/>
  <c r="L50" i="3"/>
  <c r="L48" i="3"/>
  <c r="L35" i="3"/>
  <c r="M35" i="3" s="1"/>
  <c r="M37" i="3"/>
  <c r="N37" i="3" s="1"/>
  <c r="M33" i="3"/>
  <c r="N33" i="3" s="1"/>
  <c r="N23" i="3"/>
  <c r="L51" i="3"/>
  <c r="L49" i="3"/>
  <c r="L46" i="3"/>
  <c r="N35" i="3" l="1"/>
  <c r="O35" i="3" s="1"/>
  <c r="P35" i="3" s="1"/>
  <c r="Q35" i="3" s="1"/>
  <c r="O22" i="3"/>
  <c r="P22" i="3" s="1"/>
  <c r="Q22" i="3" s="1"/>
  <c r="N40" i="3"/>
  <c r="O40" i="3" s="1"/>
  <c r="P40" i="3" s="1"/>
  <c r="Q40" i="3" s="1"/>
  <c r="N39" i="3"/>
  <c r="N16" i="3"/>
  <c r="O16" i="3" s="1"/>
  <c r="M52" i="3"/>
  <c r="N52" i="3" s="1"/>
  <c r="O52" i="3" s="1"/>
  <c r="P52" i="3" s="1"/>
  <c r="Q52" i="3" s="1"/>
  <c r="M36" i="3"/>
  <c r="N36" i="3" s="1"/>
  <c r="M48" i="3"/>
  <c r="N48" i="3" s="1"/>
  <c r="O48" i="3" s="1"/>
  <c r="P48" i="3" s="1"/>
  <c r="Q48" i="3" s="1"/>
  <c r="N34" i="3"/>
  <c r="O34" i="3" s="1"/>
  <c r="P34" i="3" s="1"/>
  <c r="Q34" i="3" s="1"/>
  <c r="M50" i="3"/>
  <c r="N50" i="3" s="1"/>
  <c r="O50" i="3" s="1"/>
  <c r="P50" i="3" s="1"/>
  <c r="Q50" i="3" s="1"/>
  <c r="O37" i="3"/>
  <c r="P37" i="3" s="1"/>
  <c r="Q37" i="3" s="1"/>
  <c r="O33" i="3"/>
  <c r="P33" i="3" s="1"/>
  <c r="Q33" i="3" s="1"/>
  <c r="O43" i="3"/>
  <c r="P43" i="3" s="1"/>
  <c r="Q43" i="3" s="1"/>
  <c r="O32" i="3"/>
  <c r="P32" i="3" s="1"/>
  <c r="Q32" i="3" s="1"/>
  <c r="M51" i="3"/>
  <c r="N51" i="3" s="1"/>
  <c r="M46" i="3"/>
  <c r="N46" i="3" s="1"/>
  <c r="O23" i="3"/>
  <c r="P23" i="3" s="1"/>
  <c r="Q23" i="3" s="1"/>
  <c r="M49" i="3"/>
  <c r="N49" i="3" s="1"/>
  <c r="O39" i="3" l="1"/>
  <c r="P39" i="3" s="1"/>
  <c r="Q39" i="3" s="1"/>
  <c r="P16" i="3"/>
  <c r="Q16" i="3" s="1"/>
  <c r="O36" i="3"/>
  <c r="P36" i="3" s="1"/>
  <c r="Q36" i="3" s="1"/>
  <c r="O46" i="3"/>
  <c r="P46" i="3" s="1"/>
  <c r="Q46" i="3" s="1"/>
  <c r="O51" i="3"/>
  <c r="P51" i="3" s="1"/>
  <c r="Q51" i="3" s="1"/>
  <c r="O49" i="3"/>
  <c r="P49" i="3" s="1"/>
  <c r="Q49" i="3" s="1"/>
  <c r="Q54" i="3" l="1"/>
  <c r="M3" i="3" s="1"/>
</calcChain>
</file>

<file path=xl/sharedStrings.xml><?xml version="1.0" encoding="utf-8"?>
<sst xmlns="http://schemas.openxmlformats.org/spreadsheetml/2006/main" count="216" uniqueCount="127">
  <si>
    <t>DEVIZ - LISTĂ DE CANTITĂȚI</t>
  </si>
  <si>
    <t>Nr.
crt.</t>
  </si>
  <si>
    <t>Simbol
norma</t>
  </si>
  <si>
    <t>Denumire
 lucrare</t>
  </si>
  <si>
    <t>Cantitate pentru acordul cadru</t>
  </si>
  <si>
    <t>Norma de timp ore-om/U.M</t>
  </si>
  <si>
    <t>Grila de încadrare</t>
  </si>
  <si>
    <t>Tarif orar</t>
  </si>
  <si>
    <t>Pret unitar
material
-utilaj lei/U.M.</t>
  </si>
  <si>
    <t>mii buc.</t>
  </si>
  <si>
    <t>x</t>
  </si>
  <si>
    <t>STAT</t>
  </si>
  <si>
    <t>C.23.I.c.2</t>
  </si>
  <si>
    <t>C.23.I.d.2</t>
  </si>
  <si>
    <t>C.23.I.d.3</t>
  </si>
  <si>
    <t>C.23.I.d.6</t>
  </si>
  <si>
    <t>C.70.I.b</t>
  </si>
  <si>
    <t>C.73.I.b.1</t>
  </si>
  <si>
    <t>C.73.I.b.2</t>
  </si>
  <si>
    <t>C.73.I.c.1</t>
  </si>
  <si>
    <t>C.73.I.c.2</t>
  </si>
  <si>
    <t>C.23.I.c.3</t>
  </si>
  <si>
    <t>Lotul nr. 2 O.S. Brașov</t>
  </si>
  <si>
    <t>Total III
 (col.13+ col. 14)             -lei-</t>
  </si>
  <si>
    <t>Profit (2% din col.13)               -lei-</t>
  </si>
  <si>
    <t>Total II
 (col.11+ col. 12)                 -lei-</t>
  </si>
  <si>
    <t>Cheltuieli indirecte (6% din col.11)                     -lei-</t>
  </si>
  <si>
    <t>Total I
 (col.8+ col.9+ col.10)
 -lei-</t>
  </si>
  <si>
    <t>Contrib. asig. pentru muncă (2,25% din col 8) -lei-</t>
  </si>
  <si>
    <t>Pret unitar
manope
ră lei/U.M.  (col.5x col.7)             -lei-</t>
  </si>
  <si>
    <t>U.M.               Unitate de măsură</t>
  </si>
  <si>
    <t>C.20.II.b.1</t>
  </si>
  <si>
    <t>C.24.I.a.1</t>
  </si>
  <si>
    <t>C.24.I.b.2</t>
  </si>
  <si>
    <t>C.73.I.b.3</t>
  </si>
  <si>
    <t>PRIMĂRIA PREDEAL</t>
  </si>
  <si>
    <t>10 m</t>
  </si>
  <si>
    <t>4;5</t>
  </si>
  <si>
    <t>lucrări grele</t>
  </si>
  <si>
    <t>Săparea șanturilor pentru depozitarea puieților - condiții ușoare, adâncime 30 cm, lățime 30 cm</t>
  </si>
  <si>
    <t>Transportul puieților prin purtare directă - talie mică, panta 21-30%, distanța 250(201-300) m</t>
  </si>
  <si>
    <t>Transportul puieților prin purtare directă - talie mică, panta peste 30%, distanța 150(101-200) m</t>
  </si>
  <si>
    <t>Transportul puieților prin purtare directă - talie mică, panta peste 30%, distanța 250(201-300) m</t>
  </si>
  <si>
    <t>Transportul puieților prin purtare directă - talie mică, panta peste 30%, distanța 600(501-700) m</t>
  </si>
  <si>
    <t>Punerea puieților la șant - rășinoase de 1-3 ani</t>
  </si>
  <si>
    <t>Punerea puieților la șant - foioase de 1-2 ani</t>
  </si>
  <si>
    <t>Plantarea puieților în vetre, în teren nepregătit destinat reîmpăduririi - condiții mijlocii, execută vetrele, sapă gropile și plantează puieții</t>
  </si>
  <si>
    <t>Completarea puieților lipsă la lucrările de împădurire (plantații sau semănături directe) - condiții mijlocii, gropi de 30x30x30 cm, 11-20% completari</t>
  </si>
  <si>
    <t>Completarea puieților lipsă la lucrările de împădurire (plantații sau semănături directe) - condiții mijlocii, gropi de 30x30x30 cm, 21-30% completari</t>
  </si>
  <si>
    <t>Completarea puieților lipsă la lucrările de împădurire (plantații sau semănături directe) - condiții grele, gropi de 30x30x30 cm, până la 10% completări</t>
  </si>
  <si>
    <t>Completarea puieților lipsă la lucrările de împădurire (plantații sau semănături directe) - condiții mijlocii, gropi de 30x30x30 cm, până la 10% completări</t>
  </si>
  <si>
    <t>Completarea puieților lipsă la lucrările de împădurire (plantații sau semănături directe) - condiții grele, gropi de 30x30x30 cm, 11-20% completări</t>
  </si>
  <si>
    <t>C.23.I.b.1</t>
  </si>
  <si>
    <t>Transportul puieților prin purtare directă - talie mică, panta 21-30%, distanța 150(101-200) m</t>
  </si>
  <si>
    <t>Completarea puieților lipsă la lucrările de împădurire (plantații sau semănături directe) - condiții mijlocii, gropi de 30x30x30 cm, 11-20% completări</t>
  </si>
  <si>
    <t>Completarea puieților lipsă la lucrările de împădurire (plantații sau semănături directe) - condiții mijlocii, gropi de 30x30x30 cm, 21-30% completări</t>
  </si>
  <si>
    <t>Săparea șanturilor pentru depozitarea puieților - condiții mijlocii, adâncime 30, lățime 30 cm</t>
  </si>
  <si>
    <t>C.23.I.a.1</t>
  </si>
  <si>
    <t>Transportul puieților prin purtare directă - talie mică, panta 0-10%, distanța 75(51-100) m</t>
  </si>
  <si>
    <t>C.23.I.c.4</t>
  </si>
  <si>
    <t>C.23.I.c.8</t>
  </si>
  <si>
    <t>Transportul puieților prin purtare directă - talie mică, panta 21-30%, distanța 1000(901-1000) m</t>
  </si>
  <si>
    <t>C.23.I.d.8</t>
  </si>
  <si>
    <t>C.23.I.a.13</t>
  </si>
  <si>
    <t>C.23.I.a.6</t>
  </si>
  <si>
    <t>C.23.I.b.2</t>
  </si>
  <si>
    <t>C.23.I.c.1</t>
  </si>
  <si>
    <t>C.23.I.c.9</t>
  </si>
  <si>
    <t>C.23.I.d.1</t>
  </si>
  <si>
    <t>C.73.I.b.4</t>
  </si>
  <si>
    <t>Completarea puietilor lipsa la lucrarile de impadurire (plantatii sau semanaturi directe) - conditii mijlocii, gropi de 30x30x30 cm, peste 30% completari</t>
  </si>
  <si>
    <t>1.</t>
  </si>
  <si>
    <t>13.</t>
  </si>
  <si>
    <t>6.</t>
  </si>
  <si>
    <t>2.</t>
  </si>
  <si>
    <t>3.</t>
  </si>
  <si>
    <t>4.</t>
  </si>
  <si>
    <t>8.</t>
  </si>
  <si>
    <t>9.</t>
  </si>
  <si>
    <t>5.</t>
  </si>
  <si>
    <t>7.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</si>
  <si>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</si>
  <si>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</si>
  <si>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</si>
  <si>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</si>
  <si>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</si>
  <si>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</si>
  <si>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</si>
  <si>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</si>
  <si>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</si>
  <si>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</si>
  <si>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</si>
  <si>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</si>
  <si>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</si>
  <si>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</si>
  <si>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</si>
  <si>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</si>
  <si>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</si>
  <si>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</si>
  <si>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</si>
  <si>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</si>
  <si>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</si>
  <si>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</si>
  <si>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</si>
  <si>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</si>
  <si>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</si>
  <si>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</si>
  <si>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</si>
  <si>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r>
      <rPr>
        <b/>
        <sz val="8"/>
        <rFont val="Arial"/>
        <family val="2"/>
      </rPr>
      <t>TOTAL</t>
    </r>
    <r>
      <rPr>
        <sz val="8"/>
        <rFont val="Arial"/>
        <family val="2"/>
      </rPr>
      <t xml:space="preserve"> Contract (lei) fără T.V.A. (sumă coloana 16)</t>
    </r>
  </si>
  <si>
    <t>VALOARE TOTALĂ LOT 2 (lei fără T.V.A.)</t>
  </si>
  <si>
    <t>Impăduriri și completări curente în anul 2026</t>
  </si>
  <si>
    <t>Valoare totală   (col.15 x col.4)             -lei-</t>
  </si>
  <si>
    <t>Transportul puieților prin purtare directă - talie mică, panta 0-10%, distanța 2000(1901-2100) m</t>
  </si>
  <si>
    <t>Transportul puieților prin purtare directă - talie mică, panta 0-10%, distanța 600(501-700) m</t>
  </si>
  <si>
    <t>Transportul puieților prin purtare directă - talie mică, panta 11-20%, distanța 75(51-100) m</t>
  </si>
  <si>
    <t>Transportul puieților prin purtare directă - talie mică, panta 11-20%, distanța 150(101-200) m</t>
  </si>
  <si>
    <t>Transportul puieților prin purtare directă - talie mică, panta 21-30%, distanța 75(51-100) m</t>
  </si>
  <si>
    <t>Transportul puieților prin purtare directă - talie mică, panta 21-30%, distanța 350(301-400) m</t>
  </si>
  <si>
    <t>Transportul puieților prin purtare directă - talie mică, panta 21-30%, distanța 1000(901-1100) m</t>
  </si>
  <si>
    <t>Transportul puieților prin purtare directă - talie mică, panta 21-30%, distanța 1200(1101-1300) m</t>
  </si>
  <si>
    <t>Transportul puieților prin purtare directă - talie mică, panta peste 30%, distanța 75(51-100) m</t>
  </si>
  <si>
    <t>Transportul puieților prin purtare directă - talie mică, panta peste 30%, distanța 1000(901-1100) m</t>
  </si>
  <si>
    <t>E.10.d</t>
  </si>
  <si>
    <t>Tratarea manuală a puieților sau gropilor de plantat cu substanțe chimice</t>
  </si>
  <si>
    <t>OPERATOR ECONOMIC</t>
  </si>
  <si>
    <t>DENUMIREA OPERATORULUI ECONOMIC</t>
  </si>
  <si>
    <t>S.C.    S.R.L. /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</si>
</sst>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8"/>
      <name val="Arial"/>
      <family val="2"/>
    </font>
    <font>
      <sz val="9.85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name val="Times New Roman"/>
      <family val="1"/>
      <charset val="238"/>
    </font>
    <font>
      <b/>
      <sz val="11"/>
      <name val="Arial"/>
      <family val="2"/>
    </font>
    <font>
      <b/>
      <sz val="10"/>
      <color theme="1"/>
      <name val="Arial"/>
      <family val="2"/>
    </font>
    <font>
      <sz val="8.0500000000000007"/>
      <color indexed="8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1" xfId="2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1" xfId="2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11" fillId="0" borderId="1" xfId="2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4">
    <cellStyle name="Normal" xfId="0" builtinId="0"/>
    <cellStyle name="Normal 2" xfId="3" xr:uid="{4A5FCF9E-146C-43F6-990A-CFBFE6960A58}"/>
    <cellStyle name="Normal 2 2 2" xfId="2" xr:uid="{4B1D6D71-D2FD-4939-B2FF-A9FB06466036}"/>
    <cellStyle name="Normal_DEVIZP" xfId="1" xr:uid="{4271EB3D-BB15-4157-BBB5-887E5ECFE71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81DF-01B0-4444-8328-E57356727F17}">
  <sheetPr>
    <pageSetUpPr fitToPage="1"/>
  </sheetPr>
  <dimension ref="A1:S61"/>
  <sheetViews>
    <sheetView tabSelected="1" topLeftCell="A27" zoomScale="90" zoomScaleNormal="90" workbookViewId="0">
      <selection sqref="A1:C2"/>
    </sheetView>
  </sheetViews>
  <sheetFormatPr defaultColWidth="9.140625" defaultRowHeight="12.75" customHeight="1" x14ac:dyDescent="0.25"/>
  <cols>
    <col min="1" max="1" width="4.7109375" style="22" customWidth="1"/>
    <col min="2" max="2" width="11" style="22" customWidth="1"/>
    <col min="3" max="3" width="59.140625" style="32" customWidth="1"/>
    <col min="4" max="4" width="9.140625" style="32"/>
    <col min="5" max="5" width="9.140625" style="41"/>
    <col min="6" max="6" width="7.5703125" style="41" customWidth="1"/>
    <col min="7" max="7" width="9.140625" style="41"/>
    <col min="8" max="8" width="7.5703125" style="41" customWidth="1"/>
    <col min="9" max="9" width="10" style="41" customWidth="1"/>
    <col min="10" max="10" width="9.28515625" style="41" customWidth="1"/>
    <col min="11" max="14" width="9.140625" style="41"/>
    <col min="15" max="15" width="8.140625" style="41" customWidth="1"/>
    <col min="16" max="16" width="8.42578125" style="41" customWidth="1"/>
    <col min="17" max="17" width="10.7109375" style="16" customWidth="1"/>
    <col min="18" max="16384" width="9.140625" style="32"/>
  </cols>
  <sheetData>
    <row r="1" spans="1:17" ht="15.75" x14ac:dyDescent="0.25">
      <c r="A1" s="60" t="s">
        <v>125</v>
      </c>
      <c r="B1" s="60"/>
      <c r="C1" s="60"/>
      <c r="D1" s="35"/>
      <c r="E1" s="40"/>
      <c r="F1" s="40"/>
      <c r="G1" s="10"/>
      <c r="J1" s="16"/>
    </row>
    <row r="2" spans="1:17" ht="15.75" x14ac:dyDescent="0.25">
      <c r="A2" s="50" t="s">
        <v>126</v>
      </c>
      <c r="B2" s="50"/>
      <c r="C2" s="50"/>
      <c r="D2" s="8"/>
      <c r="F2" s="10"/>
      <c r="G2" s="10"/>
      <c r="J2" s="16"/>
      <c r="K2" s="21"/>
      <c r="L2" s="21"/>
      <c r="M2" s="58" t="s">
        <v>109</v>
      </c>
      <c r="N2" s="58"/>
      <c r="O2" s="58"/>
      <c r="P2" s="58"/>
      <c r="Q2" s="58"/>
    </row>
    <row r="3" spans="1:17" ht="15.75" x14ac:dyDescent="0.25">
      <c r="A3" s="50"/>
      <c r="B3" s="50"/>
      <c r="C3" s="50"/>
      <c r="D3" s="3"/>
      <c r="E3" s="10"/>
      <c r="F3" s="10"/>
      <c r="G3" s="10"/>
      <c r="J3" s="16"/>
      <c r="K3" s="21"/>
      <c r="L3" s="21"/>
      <c r="M3" s="59">
        <f>Q54</f>
        <v>0</v>
      </c>
      <c r="N3" s="59"/>
      <c r="O3" s="59"/>
      <c r="P3" s="59"/>
      <c r="Q3" s="59"/>
    </row>
    <row r="4" spans="1:17" ht="12.75" customHeight="1" x14ac:dyDescent="0.25">
      <c r="A4" s="7"/>
      <c r="B4" s="3"/>
      <c r="C4" s="20"/>
      <c r="D4" s="3"/>
      <c r="E4" s="10"/>
      <c r="F4" s="10"/>
      <c r="G4" s="10"/>
      <c r="J4" s="16"/>
      <c r="K4" s="21"/>
      <c r="L4" s="21"/>
      <c r="M4" s="42"/>
      <c r="N4" s="21"/>
      <c r="O4" s="21"/>
      <c r="P4" s="21"/>
      <c r="Q4" s="33"/>
    </row>
    <row r="5" spans="1:17" ht="18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8.75" x14ac:dyDescent="0.25">
      <c r="A6" s="51" t="s">
        <v>110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2.75" customHeight="1" x14ac:dyDescent="0.25">
      <c r="A7" s="4"/>
      <c r="B7" s="4"/>
      <c r="C7" s="21"/>
      <c r="D7" s="4"/>
      <c r="E7" s="4"/>
      <c r="F7" s="4"/>
      <c r="G7" s="4"/>
      <c r="H7" s="21"/>
      <c r="I7" s="21"/>
      <c r="J7" s="17"/>
      <c r="K7" s="21"/>
      <c r="L7" s="21"/>
      <c r="M7" s="21"/>
      <c r="N7" s="21"/>
      <c r="O7" s="21"/>
      <c r="P7" s="21"/>
      <c r="Q7" s="17"/>
    </row>
    <row r="8" spans="1:17" ht="12.75" customHeight="1" x14ac:dyDescent="0.25">
      <c r="A8" s="4"/>
      <c r="B8" s="4"/>
      <c r="C8" s="21"/>
      <c r="D8" s="4"/>
      <c r="E8" s="4"/>
      <c r="F8" s="4"/>
      <c r="G8" s="4"/>
      <c r="H8" s="21"/>
      <c r="I8" s="21"/>
      <c r="J8" s="17"/>
      <c r="K8" s="21"/>
      <c r="L8" s="21"/>
      <c r="M8" s="21"/>
      <c r="N8" s="21"/>
      <c r="O8" s="21"/>
      <c r="P8" s="21"/>
      <c r="Q8" s="17"/>
    </row>
    <row r="9" spans="1:17" ht="15.75" x14ac:dyDescent="0.25">
      <c r="A9" s="36" t="s">
        <v>22</v>
      </c>
      <c r="B9" s="23"/>
      <c r="C9" s="23"/>
      <c r="D9" s="4"/>
      <c r="E9" s="4"/>
      <c r="F9" s="4"/>
      <c r="G9" s="4"/>
      <c r="H9" s="21"/>
      <c r="I9" s="21"/>
      <c r="J9" s="17"/>
      <c r="K9" s="21"/>
      <c r="L9" s="21"/>
      <c r="M9" s="21"/>
      <c r="N9" s="21"/>
      <c r="O9" s="21"/>
      <c r="P9" s="21"/>
      <c r="Q9" s="17"/>
    </row>
    <row r="10" spans="1:17" x14ac:dyDescent="0.25">
      <c r="A10" s="4"/>
      <c r="B10" s="4"/>
      <c r="C10" s="21"/>
      <c r="D10" s="4"/>
      <c r="E10" s="4"/>
      <c r="F10" s="4"/>
      <c r="G10" s="4"/>
      <c r="H10" s="21"/>
      <c r="I10" s="21"/>
      <c r="J10" s="17"/>
      <c r="K10" s="21"/>
      <c r="L10" s="21"/>
      <c r="M10" s="21"/>
      <c r="N10" s="21"/>
      <c r="O10" s="21"/>
      <c r="P10" s="21"/>
      <c r="Q10" s="17"/>
    </row>
    <row r="11" spans="1:17" ht="18" customHeight="1" x14ac:dyDescent="0.25">
      <c r="A11" s="52" t="s">
        <v>1</v>
      </c>
      <c r="B11" s="52" t="s">
        <v>2</v>
      </c>
      <c r="C11" s="53" t="s">
        <v>3</v>
      </c>
      <c r="D11" s="52" t="s">
        <v>30</v>
      </c>
      <c r="E11" s="52" t="s">
        <v>4</v>
      </c>
      <c r="F11" s="52" t="s">
        <v>5</v>
      </c>
      <c r="G11" s="52" t="s">
        <v>6</v>
      </c>
      <c r="H11" s="52" t="s">
        <v>7</v>
      </c>
      <c r="I11" s="52" t="s">
        <v>29</v>
      </c>
      <c r="J11" s="52" t="s">
        <v>8</v>
      </c>
      <c r="K11" s="52" t="s">
        <v>28</v>
      </c>
      <c r="L11" s="52" t="s">
        <v>27</v>
      </c>
      <c r="M11" s="52" t="s">
        <v>26</v>
      </c>
      <c r="N11" s="52" t="s">
        <v>25</v>
      </c>
      <c r="O11" s="52" t="s">
        <v>24</v>
      </c>
      <c r="P11" s="52" t="s">
        <v>23</v>
      </c>
      <c r="Q11" s="52" t="s">
        <v>111</v>
      </c>
    </row>
    <row r="12" spans="1:17" ht="15" customHeight="1" x14ac:dyDescent="0.25">
      <c r="A12" s="52"/>
      <c r="B12" s="52"/>
      <c r="C12" s="54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x14ac:dyDescent="0.25">
      <c r="A13" s="52"/>
      <c r="B13" s="52"/>
      <c r="C13" s="55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s="22" customFormat="1" x14ac:dyDescent="0.25">
      <c r="A14" s="1">
        <v>0</v>
      </c>
      <c r="B14" s="1">
        <v>1</v>
      </c>
      <c r="C14" s="34">
        <v>2</v>
      </c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1">
        <v>15</v>
      </c>
      <c r="Q14" s="1">
        <v>16</v>
      </c>
    </row>
    <row r="15" spans="1:17" ht="12.75" customHeight="1" x14ac:dyDescent="0.25">
      <c r="A15" s="13"/>
      <c r="B15" s="37"/>
      <c r="C15" s="6" t="s">
        <v>11</v>
      </c>
      <c r="D15" s="37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8"/>
    </row>
    <row r="16" spans="1:17" ht="22.5" x14ac:dyDescent="0.25">
      <c r="A16" s="24" t="s">
        <v>71</v>
      </c>
      <c r="B16" s="31" t="s">
        <v>31</v>
      </c>
      <c r="C16" s="38" t="s">
        <v>39</v>
      </c>
      <c r="D16" s="11" t="s">
        <v>36</v>
      </c>
      <c r="E16" s="11">
        <v>20.74</v>
      </c>
      <c r="F16" s="11">
        <v>0.84</v>
      </c>
      <c r="G16" s="11">
        <v>2</v>
      </c>
      <c r="H16" s="15"/>
      <c r="I16" s="14">
        <f t="shared" ref="I16:I53" si="0">F16*H16</f>
        <v>0</v>
      </c>
      <c r="J16" s="1">
        <v>0</v>
      </c>
      <c r="K16" s="5">
        <f t="shared" ref="K16:K53" si="1">I16*0.0225</f>
        <v>0</v>
      </c>
      <c r="L16" s="5">
        <f t="shared" ref="L16:L53" si="2">I16+J16+K16</f>
        <v>0</v>
      </c>
      <c r="M16" s="5">
        <f t="shared" ref="M16:M53" si="3">L16*0.06</f>
        <v>0</v>
      </c>
      <c r="N16" s="5">
        <f t="shared" ref="N16:N53" si="4">L16+M16</f>
        <v>0</v>
      </c>
      <c r="O16" s="5">
        <f t="shared" ref="O16:O53" si="5">N16*0.02</f>
        <v>0</v>
      </c>
      <c r="P16" s="5">
        <f t="shared" ref="P16:P53" si="6">N16+O16</f>
        <v>0</v>
      </c>
      <c r="Q16" s="19">
        <f t="shared" ref="Q16:Q53" si="7">P16*E16</f>
        <v>0</v>
      </c>
    </row>
    <row r="17" spans="1:17" ht="22.5" x14ac:dyDescent="0.25">
      <c r="A17" s="24" t="s">
        <v>74</v>
      </c>
      <c r="B17" s="31" t="s">
        <v>63</v>
      </c>
      <c r="C17" s="38" t="s">
        <v>112</v>
      </c>
      <c r="D17" s="11" t="s">
        <v>9</v>
      </c>
      <c r="E17" s="12">
        <v>1.9999999552965164E-2</v>
      </c>
      <c r="F17" s="11">
        <v>2.35</v>
      </c>
      <c r="G17" s="11" t="s">
        <v>38</v>
      </c>
      <c r="H17" s="15"/>
      <c r="I17" s="14">
        <f t="shared" si="0"/>
        <v>0</v>
      </c>
      <c r="J17" s="1">
        <v>0</v>
      </c>
      <c r="K17" s="5">
        <f t="shared" ref="K17:K21" si="8">I17*0.0225</f>
        <v>0</v>
      </c>
      <c r="L17" s="5">
        <f t="shared" ref="L17:L21" si="9">I17+J17+K17</f>
        <v>0</v>
      </c>
      <c r="M17" s="5">
        <f t="shared" ref="M17:M21" si="10">L17*0.06</f>
        <v>0</v>
      </c>
      <c r="N17" s="5">
        <f t="shared" ref="N17:N21" si="11">L17+M17</f>
        <v>0</v>
      </c>
      <c r="O17" s="5">
        <f t="shared" ref="O17:O21" si="12">N17*0.02</f>
        <v>0</v>
      </c>
      <c r="P17" s="5">
        <f t="shared" ref="P17:P21" si="13">N17+O17</f>
        <v>0</v>
      </c>
      <c r="Q17" s="19">
        <f t="shared" ref="Q17:Q21" si="14">P17*E17</f>
        <v>0</v>
      </c>
    </row>
    <row r="18" spans="1:17" ht="22.5" x14ac:dyDescent="0.25">
      <c r="A18" s="24" t="s">
        <v>75</v>
      </c>
      <c r="B18" s="31" t="s">
        <v>64</v>
      </c>
      <c r="C18" s="38" t="s">
        <v>113</v>
      </c>
      <c r="D18" s="11" t="s">
        <v>9</v>
      </c>
      <c r="E18" s="12">
        <v>0.11999999731779099</v>
      </c>
      <c r="F18" s="11">
        <v>0.95</v>
      </c>
      <c r="G18" s="11" t="s">
        <v>38</v>
      </c>
      <c r="H18" s="15"/>
      <c r="I18" s="14">
        <f t="shared" si="0"/>
        <v>0</v>
      </c>
      <c r="J18" s="1">
        <v>0</v>
      </c>
      <c r="K18" s="5">
        <f t="shared" si="8"/>
        <v>0</v>
      </c>
      <c r="L18" s="5">
        <f t="shared" si="9"/>
        <v>0</v>
      </c>
      <c r="M18" s="5">
        <f t="shared" si="10"/>
        <v>0</v>
      </c>
      <c r="N18" s="5">
        <f t="shared" si="11"/>
        <v>0</v>
      </c>
      <c r="O18" s="5">
        <f t="shared" si="12"/>
        <v>0</v>
      </c>
      <c r="P18" s="5">
        <f t="shared" si="13"/>
        <v>0</v>
      </c>
      <c r="Q18" s="19">
        <f t="shared" si="14"/>
        <v>0</v>
      </c>
    </row>
    <row r="19" spans="1:17" ht="22.5" x14ac:dyDescent="0.25">
      <c r="A19" s="24" t="s">
        <v>76</v>
      </c>
      <c r="B19" s="31" t="s">
        <v>52</v>
      </c>
      <c r="C19" s="38" t="s">
        <v>114</v>
      </c>
      <c r="D19" s="11" t="s">
        <v>9</v>
      </c>
      <c r="E19" s="12">
        <v>0.20000000298023224</v>
      </c>
      <c r="F19" s="11">
        <v>0.46</v>
      </c>
      <c r="G19" s="11" t="s">
        <v>38</v>
      </c>
      <c r="H19" s="15"/>
      <c r="I19" s="14">
        <f t="shared" si="0"/>
        <v>0</v>
      </c>
      <c r="J19" s="1">
        <v>0</v>
      </c>
      <c r="K19" s="5">
        <f t="shared" si="8"/>
        <v>0</v>
      </c>
      <c r="L19" s="5">
        <f t="shared" si="9"/>
        <v>0</v>
      </c>
      <c r="M19" s="5">
        <f t="shared" si="10"/>
        <v>0</v>
      </c>
      <c r="N19" s="5">
        <f t="shared" si="11"/>
        <v>0</v>
      </c>
      <c r="O19" s="5">
        <f t="shared" si="12"/>
        <v>0</v>
      </c>
      <c r="P19" s="5">
        <f t="shared" si="13"/>
        <v>0</v>
      </c>
      <c r="Q19" s="19">
        <f t="shared" si="14"/>
        <v>0</v>
      </c>
    </row>
    <row r="20" spans="1:17" ht="22.5" x14ac:dyDescent="0.25">
      <c r="A20" s="24" t="s">
        <v>79</v>
      </c>
      <c r="B20" s="31" t="s">
        <v>65</v>
      </c>
      <c r="C20" s="38" t="s">
        <v>115</v>
      </c>
      <c r="D20" s="11" t="s">
        <v>9</v>
      </c>
      <c r="E20" s="12">
        <v>0.23999999463558197</v>
      </c>
      <c r="F20" s="11">
        <v>0.56000000000000005</v>
      </c>
      <c r="G20" s="11" t="s">
        <v>38</v>
      </c>
      <c r="H20" s="15"/>
      <c r="I20" s="14">
        <f t="shared" si="0"/>
        <v>0</v>
      </c>
      <c r="J20" s="1">
        <v>0</v>
      </c>
      <c r="K20" s="5">
        <f t="shared" si="8"/>
        <v>0</v>
      </c>
      <c r="L20" s="5">
        <f t="shared" si="9"/>
        <v>0</v>
      </c>
      <c r="M20" s="5">
        <f t="shared" si="10"/>
        <v>0</v>
      </c>
      <c r="N20" s="5">
        <f t="shared" si="11"/>
        <v>0</v>
      </c>
      <c r="O20" s="5">
        <f t="shared" si="12"/>
        <v>0</v>
      </c>
      <c r="P20" s="5">
        <f t="shared" si="13"/>
        <v>0</v>
      </c>
      <c r="Q20" s="19">
        <f t="shared" si="14"/>
        <v>0</v>
      </c>
    </row>
    <row r="21" spans="1:17" ht="22.5" x14ac:dyDescent="0.25">
      <c r="A21" s="24" t="s">
        <v>73</v>
      </c>
      <c r="B21" s="31" t="s">
        <v>66</v>
      </c>
      <c r="C21" s="38" t="s">
        <v>116</v>
      </c>
      <c r="D21" s="11" t="s">
        <v>9</v>
      </c>
      <c r="E21" s="12">
        <v>0.20999999344348907</v>
      </c>
      <c r="F21" s="11">
        <v>0.51</v>
      </c>
      <c r="G21" s="11" t="s">
        <v>38</v>
      </c>
      <c r="H21" s="15"/>
      <c r="I21" s="14">
        <f t="shared" si="0"/>
        <v>0</v>
      </c>
      <c r="J21" s="1">
        <v>0</v>
      </c>
      <c r="K21" s="5">
        <f t="shared" si="8"/>
        <v>0</v>
      </c>
      <c r="L21" s="5">
        <f t="shared" si="9"/>
        <v>0</v>
      </c>
      <c r="M21" s="5">
        <f t="shared" si="10"/>
        <v>0</v>
      </c>
      <c r="N21" s="5">
        <f t="shared" si="11"/>
        <v>0</v>
      </c>
      <c r="O21" s="5">
        <f t="shared" si="12"/>
        <v>0</v>
      </c>
      <c r="P21" s="5">
        <f t="shared" si="13"/>
        <v>0</v>
      </c>
      <c r="Q21" s="19">
        <f t="shared" si="14"/>
        <v>0</v>
      </c>
    </row>
    <row r="22" spans="1:17" ht="22.5" x14ac:dyDescent="0.25">
      <c r="A22" s="24" t="s">
        <v>80</v>
      </c>
      <c r="B22" s="31" t="s">
        <v>12</v>
      </c>
      <c r="C22" s="38" t="s">
        <v>40</v>
      </c>
      <c r="D22" s="11" t="s">
        <v>9</v>
      </c>
      <c r="E22" s="12">
        <v>3.369999885559082</v>
      </c>
      <c r="F22" s="11">
        <v>0.67</v>
      </c>
      <c r="G22" s="11" t="s">
        <v>38</v>
      </c>
      <c r="H22" s="15"/>
      <c r="I22" s="14">
        <f t="shared" ref="I22" si="15">F22*H22</f>
        <v>0</v>
      </c>
      <c r="J22" s="1">
        <v>0</v>
      </c>
      <c r="K22" s="5">
        <f t="shared" ref="K22" si="16">I22*0.0225</f>
        <v>0</v>
      </c>
      <c r="L22" s="5">
        <f t="shared" ref="L22" si="17">I22+J22+K22</f>
        <v>0</v>
      </c>
      <c r="M22" s="5">
        <f t="shared" ref="M22" si="18">L22*0.06</f>
        <v>0</v>
      </c>
      <c r="N22" s="5">
        <f t="shared" ref="N22" si="19">L22+M22</f>
        <v>0</v>
      </c>
      <c r="O22" s="5">
        <f t="shared" ref="O22" si="20">N22*0.02</f>
        <v>0</v>
      </c>
      <c r="P22" s="5">
        <f t="shared" ref="P22" si="21">N22+O22</f>
        <v>0</v>
      </c>
      <c r="Q22" s="19">
        <f t="shared" ref="Q22" si="22">P22*E22</f>
        <v>0</v>
      </c>
    </row>
    <row r="23" spans="1:17" ht="22.5" x14ac:dyDescent="0.25">
      <c r="A23" s="24" t="s">
        <v>77</v>
      </c>
      <c r="B23" s="31" t="s">
        <v>21</v>
      </c>
      <c r="C23" s="38" t="s">
        <v>40</v>
      </c>
      <c r="D23" s="11" t="s">
        <v>9</v>
      </c>
      <c r="E23" s="12">
        <v>16.069999694824219</v>
      </c>
      <c r="F23" s="11">
        <v>0.88</v>
      </c>
      <c r="G23" s="11" t="s">
        <v>38</v>
      </c>
      <c r="H23" s="15"/>
      <c r="I23" s="14">
        <f t="shared" si="0"/>
        <v>0</v>
      </c>
      <c r="J23" s="1">
        <v>0</v>
      </c>
      <c r="K23" s="5">
        <f t="shared" si="1"/>
        <v>0</v>
      </c>
      <c r="L23" s="5">
        <f t="shared" si="2"/>
        <v>0</v>
      </c>
      <c r="M23" s="5">
        <f t="shared" si="3"/>
        <v>0</v>
      </c>
      <c r="N23" s="5">
        <f t="shared" si="4"/>
        <v>0</v>
      </c>
      <c r="O23" s="5">
        <f t="shared" si="5"/>
        <v>0</v>
      </c>
      <c r="P23" s="5">
        <f t="shared" si="6"/>
        <v>0</v>
      </c>
      <c r="Q23" s="19">
        <f t="shared" si="7"/>
        <v>0</v>
      </c>
    </row>
    <row r="24" spans="1:17" ht="22.5" x14ac:dyDescent="0.25">
      <c r="A24" s="24" t="s">
        <v>78</v>
      </c>
      <c r="B24" s="31" t="s">
        <v>59</v>
      </c>
      <c r="C24" s="38" t="s">
        <v>117</v>
      </c>
      <c r="D24" s="11" t="s">
        <v>9</v>
      </c>
      <c r="E24" s="12">
        <v>2.2000000476837158</v>
      </c>
      <c r="F24" s="11">
        <v>1.0900000000000001</v>
      </c>
      <c r="G24" s="11" t="s">
        <v>38</v>
      </c>
      <c r="H24" s="15"/>
      <c r="I24" s="14">
        <f t="shared" si="0"/>
        <v>0</v>
      </c>
      <c r="J24" s="1">
        <v>0</v>
      </c>
      <c r="K24" s="5">
        <f t="shared" ref="K24:K31" si="23">I24*0.0225</f>
        <v>0</v>
      </c>
      <c r="L24" s="5">
        <f t="shared" ref="L24:L31" si="24">I24+J24+K24</f>
        <v>0</v>
      </c>
      <c r="M24" s="5">
        <f t="shared" ref="M24:M31" si="25">L24*0.06</f>
        <v>0</v>
      </c>
      <c r="N24" s="5">
        <f t="shared" ref="N24:N31" si="26">L24+M24</f>
        <v>0</v>
      </c>
      <c r="O24" s="5">
        <f t="shared" ref="O24:O31" si="27">N24*0.02</f>
        <v>0</v>
      </c>
      <c r="P24" s="5">
        <f t="shared" ref="P24:P31" si="28">N24+O24</f>
        <v>0</v>
      </c>
      <c r="Q24" s="19">
        <f t="shared" ref="Q24:Q31" si="29">P24*E24</f>
        <v>0</v>
      </c>
    </row>
    <row r="25" spans="1:17" ht="22.5" x14ac:dyDescent="0.25">
      <c r="A25" s="24" t="s">
        <v>81</v>
      </c>
      <c r="B25" s="31" t="s">
        <v>60</v>
      </c>
      <c r="C25" s="38" t="s">
        <v>118</v>
      </c>
      <c r="D25" s="11" t="s">
        <v>9</v>
      </c>
      <c r="E25" s="12">
        <v>3.9999999105930328E-2</v>
      </c>
      <c r="F25" s="11">
        <v>2.4500000000000002</v>
      </c>
      <c r="G25" s="11" t="s">
        <v>38</v>
      </c>
      <c r="H25" s="15"/>
      <c r="I25" s="14">
        <f t="shared" si="0"/>
        <v>0</v>
      </c>
      <c r="J25" s="1">
        <v>0</v>
      </c>
      <c r="K25" s="5">
        <f t="shared" si="23"/>
        <v>0</v>
      </c>
      <c r="L25" s="5">
        <f t="shared" si="24"/>
        <v>0</v>
      </c>
      <c r="M25" s="5">
        <f t="shared" si="25"/>
        <v>0</v>
      </c>
      <c r="N25" s="5">
        <f t="shared" si="26"/>
        <v>0</v>
      </c>
      <c r="O25" s="5">
        <f t="shared" si="27"/>
        <v>0</v>
      </c>
      <c r="P25" s="5">
        <f t="shared" si="28"/>
        <v>0</v>
      </c>
      <c r="Q25" s="19">
        <f t="shared" si="29"/>
        <v>0</v>
      </c>
    </row>
    <row r="26" spans="1:17" ht="22.5" x14ac:dyDescent="0.25">
      <c r="A26" s="24" t="s">
        <v>82</v>
      </c>
      <c r="B26" s="31" t="s">
        <v>67</v>
      </c>
      <c r="C26" s="38" t="s">
        <v>119</v>
      </c>
      <c r="D26" s="11" t="s">
        <v>9</v>
      </c>
      <c r="E26" s="12">
        <v>18.649999618530273</v>
      </c>
      <c r="F26" s="11">
        <v>2.87</v>
      </c>
      <c r="G26" s="11" t="s">
        <v>38</v>
      </c>
      <c r="H26" s="15"/>
      <c r="I26" s="14">
        <f t="shared" si="0"/>
        <v>0</v>
      </c>
      <c r="J26" s="1">
        <v>0</v>
      </c>
      <c r="K26" s="5">
        <f t="shared" si="23"/>
        <v>0</v>
      </c>
      <c r="L26" s="5">
        <f t="shared" si="24"/>
        <v>0</v>
      </c>
      <c r="M26" s="5">
        <f t="shared" si="25"/>
        <v>0</v>
      </c>
      <c r="N26" s="5">
        <f t="shared" si="26"/>
        <v>0</v>
      </c>
      <c r="O26" s="5">
        <f t="shared" si="27"/>
        <v>0</v>
      </c>
      <c r="P26" s="5">
        <f t="shared" si="28"/>
        <v>0</v>
      </c>
      <c r="Q26" s="19">
        <f t="shared" si="29"/>
        <v>0</v>
      </c>
    </row>
    <row r="27" spans="1:17" ht="22.5" x14ac:dyDescent="0.25">
      <c r="A27" s="24" t="s">
        <v>83</v>
      </c>
      <c r="B27" s="31" t="s">
        <v>68</v>
      </c>
      <c r="C27" s="38" t="s">
        <v>120</v>
      </c>
      <c r="D27" s="11" t="s">
        <v>9</v>
      </c>
      <c r="E27" s="12">
        <v>0.14000000059604645</v>
      </c>
      <c r="F27" s="11">
        <v>0.56000000000000005</v>
      </c>
      <c r="G27" s="11" t="s">
        <v>38</v>
      </c>
      <c r="H27" s="15"/>
      <c r="I27" s="14">
        <f t="shared" si="0"/>
        <v>0</v>
      </c>
      <c r="J27" s="1">
        <v>0</v>
      </c>
      <c r="K27" s="5">
        <f t="shared" si="23"/>
        <v>0</v>
      </c>
      <c r="L27" s="5">
        <f t="shared" si="24"/>
        <v>0</v>
      </c>
      <c r="M27" s="5">
        <f t="shared" si="25"/>
        <v>0</v>
      </c>
      <c r="N27" s="5">
        <f t="shared" si="26"/>
        <v>0</v>
      </c>
      <c r="O27" s="5">
        <f t="shared" si="27"/>
        <v>0</v>
      </c>
      <c r="P27" s="5">
        <f t="shared" si="28"/>
        <v>0</v>
      </c>
      <c r="Q27" s="19">
        <f t="shared" si="29"/>
        <v>0</v>
      </c>
    </row>
    <row r="28" spans="1:17" ht="22.5" x14ac:dyDescent="0.25">
      <c r="A28" s="24" t="s">
        <v>72</v>
      </c>
      <c r="B28" s="31" t="s">
        <v>13</v>
      </c>
      <c r="C28" s="38" t="s">
        <v>41</v>
      </c>
      <c r="D28" s="11" t="s">
        <v>9</v>
      </c>
      <c r="E28" s="12">
        <v>0.37999999523162842</v>
      </c>
      <c r="F28" s="11">
        <v>0.77</v>
      </c>
      <c r="G28" s="11" t="s">
        <v>38</v>
      </c>
      <c r="H28" s="15"/>
      <c r="I28" s="14">
        <f t="shared" si="0"/>
        <v>0</v>
      </c>
      <c r="J28" s="1">
        <v>0</v>
      </c>
      <c r="K28" s="5">
        <f t="shared" si="23"/>
        <v>0</v>
      </c>
      <c r="L28" s="5">
        <f t="shared" si="24"/>
        <v>0</v>
      </c>
      <c r="M28" s="5">
        <f t="shared" si="25"/>
        <v>0</v>
      </c>
      <c r="N28" s="5">
        <f t="shared" si="26"/>
        <v>0</v>
      </c>
      <c r="O28" s="5">
        <f t="shared" si="27"/>
        <v>0</v>
      </c>
      <c r="P28" s="5">
        <f t="shared" si="28"/>
        <v>0</v>
      </c>
      <c r="Q28" s="19">
        <f t="shared" si="29"/>
        <v>0</v>
      </c>
    </row>
    <row r="29" spans="1:17" ht="22.5" x14ac:dyDescent="0.25">
      <c r="A29" s="24" t="s">
        <v>84</v>
      </c>
      <c r="B29" s="31" t="s">
        <v>14</v>
      </c>
      <c r="C29" s="38" t="s">
        <v>42</v>
      </c>
      <c r="D29" s="11" t="s">
        <v>9</v>
      </c>
      <c r="E29" s="12">
        <v>2.1700000762939453</v>
      </c>
      <c r="F29" s="11">
        <v>1.05</v>
      </c>
      <c r="G29" s="11" t="s">
        <v>38</v>
      </c>
      <c r="H29" s="15"/>
      <c r="I29" s="14">
        <f t="shared" si="0"/>
        <v>0</v>
      </c>
      <c r="J29" s="1">
        <v>0</v>
      </c>
      <c r="K29" s="5">
        <f t="shared" si="23"/>
        <v>0</v>
      </c>
      <c r="L29" s="5">
        <f t="shared" si="24"/>
        <v>0</v>
      </c>
      <c r="M29" s="5">
        <f t="shared" si="25"/>
        <v>0</v>
      </c>
      <c r="N29" s="5">
        <f t="shared" si="26"/>
        <v>0</v>
      </c>
      <c r="O29" s="5">
        <f t="shared" si="27"/>
        <v>0</v>
      </c>
      <c r="P29" s="5">
        <f t="shared" si="28"/>
        <v>0</v>
      </c>
      <c r="Q29" s="19">
        <f t="shared" si="29"/>
        <v>0</v>
      </c>
    </row>
    <row r="30" spans="1:17" ht="22.5" x14ac:dyDescent="0.25">
      <c r="A30" s="24" t="s">
        <v>85</v>
      </c>
      <c r="B30" s="31" t="s">
        <v>15</v>
      </c>
      <c r="C30" s="38" t="s">
        <v>43</v>
      </c>
      <c r="D30" s="11" t="s">
        <v>9</v>
      </c>
      <c r="E30" s="12">
        <v>8.0399999618530273</v>
      </c>
      <c r="F30" s="11">
        <v>2.0299999999999998</v>
      </c>
      <c r="G30" s="11" t="s">
        <v>38</v>
      </c>
      <c r="H30" s="15"/>
      <c r="I30" s="14">
        <f t="shared" si="0"/>
        <v>0</v>
      </c>
      <c r="J30" s="1">
        <v>0</v>
      </c>
      <c r="K30" s="5">
        <f t="shared" si="23"/>
        <v>0</v>
      </c>
      <c r="L30" s="5">
        <f t="shared" si="24"/>
        <v>0</v>
      </c>
      <c r="M30" s="5">
        <f t="shared" si="25"/>
        <v>0</v>
      </c>
      <c r="N30" s="5">
        <f t="shared" si="26"/>
        <v>0</v>
      </c>
      <c r="O30" s="5">
        <f t="shared" si="27"/>
        <v>0</v>
      </c>
      <c r="P30" s="5">
        <f t="shared" si="28"/>
        <v>0</v>
      </c>
      <c r="Q30" s="19">
        <f t="shared" si="29"/>
        <v>0</v>
      </c>
    </row>
    <row r="31" spans="1:17" ht="22.5" x14ac:dyDescent="0.25">
      <c r="A31" s="24" t="s">
        <v>86</v>
      </c>
      <c r="B31" s="31" t="s">
        <v>62</v>
      </c>
      <c r="C31" s="38" t="s">
        <v>121</v>
      </c>
      <c r="D31" s="11" t="s">
        <v>9</v>
      </c>
      <c r="E31" s="12">
        <v>9.9999997764825821E-3</v>
      </c>
      <c r="F31" s="11">
        <v>3.15</v>
      </c>
      <c r="G31" s="11" t="s">
        <v>38</v>
      </c>
      <c r="H31" s="15"/>
      <c r="I31" s="14">
        <f t="shared" si="0"/>
        <v>0</v>
      </c>
      <c r="J31" s="1">
        <v>0</v>
      </c>
      <c r="K31" s="5">
        <f t="shared" si="23"/>
        <v>0</v>
      </c>
      <c r="L31" s="5">
        <f t="shared" si="24"/>
        <v>0</v>
      </c>
      <c r="M31" s="5">
        <f t="shared" si="25"/>
        <v>0</v>
      </c>
      <c r="N31" s="5">
        <f t="shared" si="26"/>
        <v>0</v>
      </c>
      <c r="O31" s="5">
        <f t="shared" si="27"/>
        <v>0</v>
      </c>
      <c r="P31" s="5">
        <f t="shared" si="28"/>
        <v>0</v>
      </c>
      <c r="Q31" s="19">
        <f t="shared" si="29"/>
        <v>0</v>
      </c>
    </row>
    <row r="32" spans="1:17" x14ac:dyDescent="0.25">
      <c r="A32" s="24" t="s">
        <v>87</v>
      </c>
      <c r="B32" s="31" t="s">
        <v>32</v>
      </c>
      <c r="C32" s="38" t="s">
        <v>44</v>
      </c>
      <c r="D32" s="11" t="s">
        <v>9</v>
      </c>
      <c r="E32" s="12">
        <v>39.619998931884766</v>
      </c>
      <c r="F32" s="11">
        <v>0.14000000000000001</v>
      </c>
      <c r="G32" s="11">
        <v>3</v>
      </c>
      <c r="H32" s="15"/>
      <c r="I32" s="14">
        <f t="shared" si="0"/>
        <v>0</v>
      </c>
      <c r="J32" s="1">
        <v>0</v>
      </c>
      <c r="K32" s="5">
        <f t="shared" si="1"/>
        <v>0</v>
      </c>
      <c r="L32" s="5">
        <f t="shared" si="2"/>
        <v>0</v>
      </c>
      <c r="M32" s="5">
        <f t="shared" si="3"/>
        <v>0</v>
      </c>
      <c r="N32" s="5">
        <f t="shared" si="4"/>
        <v>0</v>
      </c>
      <c r="O32" s="5">
        <f t="shared" si="5"/>
        <v>0</v>
      </c>
      <c r="P32" s="5">
        <f t="shared" si="6"/>
        <v>0</v>
      </c>
      <c r="Q32" s="19">
        <f t="shared" si="7"/>
        <v>0</v>
      </c>
    </row>
    <row r="33" spans="1:17" ht="12.75" customHeight="1" x14ac:dyDescent="0.25">
      <c r="A33" s="24" t="s">
        <v>88</v>
      </c>
      <c r="B33" s="31" t="s">
        <v>33</v>
      </c>
      <c r="C33" s="38" t="s">
        <v>45</v>
      </c>
      <c r="D33" s="11" t="s">
        <v>9</v>
      </c>
      <c r="E33" s="12">
        <v>12.239999771118164</v>
      </c>
      <c r="F33" s="11">
        <v>0.16</v>
      </c>
      <c r="G33" s="11">
        <v>3</v>
      </c>
      <c r="H33" s="15"/>
      <c r="I33" s="14">
        <f t="shared" si="0"/>
        <v>0</v>
      </c>
      <c r="J33" s="1">
        <v>0</v>
      </c>
      <c r="K33" s="5">
        <f t="shared" si="1"/>
        <v>0</v>
      </c>
      <c r="L33" s="5">
        <f t="shared" si="2"/>
        <v>0</v>
      </c>
      <c r="M33" s="5">
        <f t="shared" si="3"/>
        <v>0</v>
      </c>
      <c r="N33" s="5">
        <f t="shared" si="4"/>
        <v>0</v>
      </c>
      <c r="O33" s="5">
        <f t="shared" si="5"/>
        <v>0</v>
      </c>
      <c r="P33" s="5">
        <f t="shared" si="6"/>
        <v>0</v>
      </c>
      <c r="Q33" s="19">
        <f t="shared" si="7"/>
        <v>0</v>
      </c>
    </row>
    <row r="34" spans="1:17" ht="22.5" x14ac:dyDescent="0.25">
      <c r="A34" s="24" t="s">
        <v>89</v>
      </c>
      <c r="B34" s="31" t="s">
        <v>16</v>
      </c>
      <c r="C34" s="38" t="s">
        <v>46</v>
      </c>
      <c r="D34" s="11" t="s">
        <v>9</v>
      </c>
      <c r="E34" s="12">
        <v>26.5</v>
      </c>
      <c r="F34" s="12">
        <v>65.400000000000006</v>
      </c>
      <c r="G34" s="11" t="s">
        <v>37</v>
      </c>
      <c r="H34" s="15"/>
      <c r="I34" s="14">
        <f>F34*H34</f>
        <v>0</v>
      </c>
      <c r="J34" s="1">
        <v>0</v>
      </c>
      <c r="K34" s="5">
        <f t="shared" si="1"/>
        <v>0</v>
      </c>
      <c r="L34" s="5">
        <f t="shared" si="2"/>
        <v>0</v>
      </c>
      <c r="M34" s="5">
        <f t="shared" si="3"/>
        <v>0</v>
      </c>
      <c r="N34" s="5">
        <f t="shared" si="4"/>
        <v>0</v>
      </c>
      <c r="O34" s="5">
        <f t="shared" si="5"/>
        <v>0</v>
      </c>
      <c r="P34" s="5">
        <f t="shared" si="6"/>
        <v>0</v>
      </c>
      <c r="Q34" s="19">
        <f>P34*E34</f>
        <v>0</v>
      </c>
    </row>
    <row r="35" spans="1:17" ht="22.5" x14ac:dyDescent="0.25">
      <c r="A35" s="24" t="s">
        <v>90</v>
      </c>
      <c r="B35" s="31" t="s">
        <v>17</v>
      </c>
      <c r="C35" s="38" t="s">
        <v>50</v>
      </c>
      <c r="D35" s="11" t="s">
        <v>9</v>
      </c>
      <c r="E35" s="12">
        <v>3.9000000953674316</v>
      </c>
      <c r="F35" s="11">
        <v>77.489999999999995</v>
      </c>
      <c r="G35" s="11" t="s">
        <v>37</v>
      </c>
      <c r="H35" s="15"/>
      <c r="I35" s="14">
        <f t="shared" si="0"/>
        <v>0</v>
      </c>
      <c r="J35" s="1">
        <v>0</v>
      </c>
      <c r="K35" s="5">
        <f t="shared" si="1"/>
        <v>0</v>
      </c>
      <c r="L35" s="5">
        <f t="shared" si="2"/>
        <v>0</v>
      </c>
      <c r="M35" s="5">
        <f t="shared" si="3"/>
        <v>0</v>
      </c>
      <c r="N35" s="5">
        <f t="shared" si="4"/>
        <v>0</v>
      </c>
      <c r="O35" s="5">
        <f t="shared" si="5"/>
        <v>0</v>
      </c>
      <c r="P35" s="5">
        <f t="shared" si="6"/>
        <v>0</v>
      </c>
      <c r="Q35" s="19">
        <f t="shared" si="7"/>
        <v>0</v>
      </c>
    </row>
    <row r="36" spans="1:17" ht="22.5" x14ac:dyDescent="0.25">
      <c r="A36" s="24" t="s">
        <v>91</v>
      </c>
      <c r="B36" s="31" t="s">
        <v>18</v>
      </c>
      <c r="C36" s="38" t="s">
        <v>47</v>
      </c>
      <c r="D36" s="11" t="s">
        <v>9</v>
      </c>
      <c r="E36" s="12">
        <v>3.2300000190734863</v>
      </c>
      <c r="F36" s="11">
        <v>74.91</v>
      </c>
      <c r="G36" s="11" t="s">
        <v>37</v>
      </c>
      <c r="H36" s="15"/>
      <c r="I36" s="14">
        <f t="shared" si="0"/>
        <v>0</v>
      </c>
      <c r="J36" s="1">
        <v>0</v>
      </c>
      <c r="K36" s="5">
        <f t="shared" si="1"/>
        <v>0</v>
      </c>
      <c r="L36" s="5">
        <f t="shared" si="2"/>
        <v>0</v>
      </c>
      <c r="M36" s="5">
        <f t="shared" si="3"/>
        <v>0</v>
      </c>
      <c r="N36" s="5">
        <f t="shared" si="4"/>
        <v>0</v>
      </c>
      <c r="O36" s="5">
        <f t="shared" si="5"/>
        <v>0</v>
      </c>
      <c r="P36" s="5">
        <f t="shared" si="6"/>
        <v>0</v>
      </c>
      <c r="Q36" s="19">
        <f t="shared" si="7"/>
        <v>0</v>
      </c>
    </row>
    <row r="37" spans="1:17" ht="22.5" x14ac:dyDescent="0.25">
      <c r="A37" s="24" t="s">
        <v>92</v>
      </c>
      <c r="B37" s="31" t="s">
        <v>34</v>
      </c>
      <c r="C37" s="38" t="s">
        <v>48</v>
      </c>
      <c r="D37" s="11" t="s">
        <v>9</v>
      </c>
      <c r="E37" s="12">
        <v>3.3599998950958252</v>
      </c>
      <c r="F37" s="11">
        <v>74.349999999999994</v>
      </c>
      <c r="G37" s="11" t="s">
        <v>37</v>
      </c>
      <c r="H37" s="15"/>
      <c r="I37" s="14">
        <f t="shared" si="0"/>
        <v>0</v>
      </c>
      <c r="J37" s="1">
        <v>0</v>
      </c>
      <c r="K37" s="5">
        <f t="shared" si="1"/>
        <v>0</v>
      </c>
      <c r="L37" s="5">
        <f t="shared" si="2"/>
        <v>0</v>
      </c>
      <c r="M37" s="5">
        <f t="shared" si="3"/>
        <v>0</v>
      </c>
      <c r="N37" s="5">
        <f t="shared" si="4"/>
        <v>0</v>
      </c>
      <c r="O37" s="5">
        <f t="shared" si="5"/>
        <v>0</v>
      </c>
      <c r="P37" s="5">
        <f t="shared" si="6"/>
        <v>0</v>
      </c>
      <c r="Q37" s="19">
        <f t="shared" si="7"/>
        <v>0</v>
      </c>
    </row>
    <row r="38" spans="1:17" ht="22.5" x14ac:dyDescent="0.25">
      <c r="A38" s="24" t="s">
        <v>93</v>
      </c>
      <c r="B38" s="31" t="s">
        <v>69</v>
      </c>
      <c r="C38" s="38" t="s">
        <v>70</v>
      </c>
      <c r="D38" s="11" t="s">
        <v>9</v>
      </c>
      <c r="E38" s="12">
        <v>4.8000001907348633</v>
      </c>
      <c r="F38" s="11">
        <v>73.569999999999993</v>
      </c>
      <c r="G38" s="11" t="s">
        <v>37</v>
      </c>
      <c r="H38" s="15"/>
      <c r="I38" s="14">
        <f t="shared" si="0"/>
        <v>0</v>
      </c>
      <c r="J38" s="1">
        <v>0</v>
      </c>
      <c r="K38" s="5">
        <f t="shared" si="1"/>
        <v>0</v>
      </c>
      <c r="L38" s="5">
        <f t="shared" ref="L38" si="30">I38+J38+K38</f>
        <v>0</v>
      </c>
      <c r="M38" s="5">
        <f t="shared" ref="M38" si="31">L38*0.06</f>
        <v>0</v>
      </c>
      <c r="N38" s="5">
        <f t="shared" ref="N38" si="32">L38+M38</f>
        <v>0</v>
      </c>
      <c r="O38" s="5">
        <f t="shared" ref="O38" si="33">N38*0.02</f>
        <v>0</v>
      </c>
      <c r="P38" s="5">
        <f t="shared" ref="P38" si="34">N38+O38</f>
        <v>0</v>
      </c>
      <c r="Q38" s="19">
        <f t="shared" ref="Q38" si="35">P38*E38</f>
        <v>0</v>
      </c>
    </row>
    <row r="39" spans="1:17" ht="22.5" x14ac:dyDescent="0.25">
      <c r="A39" s="24" t="s">
        <v>94</v>
      </c>
      <c r="B39" s="31" t="s">
        <v>19</v>
      </c>
      <c r="C39" s="38" t="s">
        <v>49</v>
      </c>
      <c r="D39" s="11" t="s">
        <v>9</v>
      </c>
      <c r="E39" s="12">
        <v>1.1100000143051147</v>
      </c>
      <c r="F39" s="11">
        <v>99.53</v>
      </c>
      <c r="G39" s="11" t="s">
        <v>37</v>
      </c>
      <c r="H39" s="15"/>
      <c r="I39" s="14">
        <f t="shared" si="0"/>
        <v>0</v>
      </c>
      <c r="J39" s="1">
        <v>0</v>
      </c>
      <c r="K39" s="5">
        <f t="shared" si="1"/>
        <v>0</v>
      </c>
      <c r="L39" s="5">
        <f t="shared" si="2"/>
        <v>0</v>
      </c>
      <c r="M39" s="5">
        <f t="shared" si="3"/>
        <v>0</v>
      </c>
      <c r="N39" s="5">
        <f t="shared" si="4"/>
        <v>0</v>
      </c>
      <c r="O39" s="5">
        <f t="shared" si="5"/>
        <v>0</v>
      </c>
      <c r="P39" s="5">
        <f t="shared" si="6"/>
        <v>0</v>
      </c>
      <c r="Q39" s="19">
        <f t="shared" si="7"/>
        <v>0</v>
      </c>
    </row>
    <row r="40" spans="1:17" ht="22.5" x14ac:dyDescent="0.25">
      <c r="A40" s="24" t="s">
        <v>95</v>
      </c>
      <c r="B40" s="31" t="s">
        <v>20</v>
      </c>
      <c r="C40" s="38" t="s">
        <v>51</v>
      </c>
      <c r="D40" s="11" t="s">
        <v>9</v>
      </c>
      <c r="E40" s="12">
        <v>8.9899997711181641</v>
      </c>
      <c r="F40" s="11">
        <v>92.47</v>
      </c>
      <c r="G40" s="11" t="s">
        <v>37</v>
      </c>
      <c r="H40" s="15"/>
      <c r="I40" s="14">
        <f>F40*H40</f>
        <v>0</v>
      </c>
      <c r="J40" s="1">
        <v>0</v>
      </c>
      <c r="K40" s="5">
        <f>I40*0.0225</f>
        <v>0</v>
      </c>
      <c r="L40" s="5">
        <f>I40+J40+K40</f>
        <v>0</v>
      </c>
      <c r="M40" s="5">
        <f>L40*0.06</f>
        <v>0</v>
      </c>
      <c r="N40" s="5">
        <f>L40+M40</f>
        <v>0</v>
      </c>
      <c r="O40" s="5">
        <f>N40*0.02</f>
        <v>0</v>
      </c>
      <c r="P40" s="5">
        <f>N40+O40</f>
        <v>0</v>
      </c>
      <c r="Q40" s="19">
        <f>P40*E40</f>
        <v>0</v>
      </c>
    </row>
    <row r="41" spans="1:17" x14ac:dyDescent="0.25">
      <c r="A41" s="11" t="s">
        <v>96</v>
      </c>
      <c r="B41" s="31" t="s">
        <v>122</v>
      </c>
      <c r="C41" s="44" t="s">
        <v>123</v>
      </c>
      <c r="D41" s="11" t="s">
        <v>9</v>
      </c>
      <c r="E41" s="12">
        <v>52</v>
      </c>
      <c r="F41" s="11">
        <v>1.08</v>
      </c>
      <c r="G41" s="11">
        <v>3</v>
      </c>
      <c r="H41" s="15"/>
      <c r="I41" s="11">
        <f>F41*H41</f>
        <v>0</v>
      </c>
      <c r="J41" s="11">
        <v>0</v>
      </c>
      <c r="K41" s="12">
        <f>I41*0.0225</f>
        <v>0</v>
      </c>
      <c r="L41" s="12">
        <f>I41+J41+K41</f>
        <v>0</v>
      </c>
      <c r="M41" s="12">
        <f>L41*0.06</f>
        <v>0</v>
      </c>
      <c r="N41" s="12">
        <f>L41+M41</f>
        <v>0</v>
      </c>
      <c r="O41" s="12">
        <f>N41*0.02</f>
        <v>0</v>
      </c>
      <c r="P41" s="12">
        <f>N41+O41</f>
        <v>0</v>
      </c>
      <c r="Q41" s="45">
        <f>P41*E41</f>
        <v>0</v>
      </c>
    </row>
    <row r="42" spans="1:17" x14ac:dyDescent="0.25">
      <c r="A42" s="11"/>
      <c r="B42" s="13"/>
      <c r="C42" s="28" t="s">
        <v>35</v>
      </c>
      <c r="D42" s="13"/>
      <c r="E42" s="11"/>
      <c r="F42" s="11"/>
      <c r="G42" s="11"/>
      <c r="H42" s="12"/>
      <c r="I42" s="14"/>
      <c r="J42" s="1"/>
      <c r="K42" s="5"/>
      <c r="L42" s="5"/>
      <c r="M42" s="5"/>
      <c r="N42" s="5"/>
      <c r="O42" s="5"/>
      <c r="P42" s="5"/>
      <c r="Q42" s="19"/>
    </row>
    <row r="43" spans="1:17" ht="22.5" x14ac:dyDescent="0.25">
      <c r="A43" s="11" t="s">
        <v>97</v>
      </c>
      <c r="B43" s="31" t="s">
        <v>31</v>
      </c>
      <c r="C43" s="29" t="s">
        <v>56</v>
      </c>
      <c r="D43" s="11" t="s">
        <v>36</v>
      </c>
      <c r="E43" s="11">
        <v>3.42</v>
      </c>
      <c r="F43" s="11">
        <v>0.84</v>
      </c>
      <c r="G43" s="11">
        <v>2</v>
      </c>
      <c r="H43" s="15"/>
      <c r="I43" s="14">
        <f t="shared" si="0"/>
        <v>0</v>
      </c>
      <c r="J43" s="1">
        <v>0</v>
      </c>
      <c r="K43" s="5">
        <f t="shared" si="1"/>
        <v>0</v>
      </c>
      <c r="L43" s="5">
        <f t="shared" si="2"/>
        <v>0</v>
      </c>
      <c r="M43" s="5">
        <f t="shared" si="3"/>
        <v>0</v>
      </c>
      <c r="N43" s="5">
        <f t="shared" si="4"/>
        <v>0</v>
      </c>
      <c r="O43" s="5">
        <f t="shared" si="5"/>
        <v>0</v>
      </c>
      <c r="P43" s="5">
        <f t="shared" si="6"/>
        <v>0</v>
      </c>
      <c r="Q43" s="19">
        <f t="shared" si="7"/>
        <v>0</v>
      </c>
    </row>
    <row r="44" spans="1:17" ht="21" customHeight="1" x14ac:dyDescent="0.25">
      <c r="A44" s="11" t="s">
        <v>98</v>
      </c>
      <c r="B44" s="31" t="s">
        <v>57</v>
      </c>
      <c r="C44" s="29" t="s">
        <v>58</v>
      </c>
      <c r="D44" s="11" t="s">
        <v>9</v>
      </c>
      <c r="E44" s="11">
        <v>7.0000000000000007E-2</v>
      </c>
      <c r="F44" s="11">
        <v>0.43</v>
      </c>
      <c r="G44" s="11" t="s">
        <v>38</v>
      </c>
      <c r="H44" s="15"/>
      <c r="I44" s="14">
        <f t="shared" ref="I44:I45" si="36">F44*H44</f>
        <v>0</v>
      </c>
      <c r="J44" s="1">
        <v>0</v>
      </c>
      <c r="K44" s="5">
        <f t="shared" ref="K44:K45" si="37">I44*0.0225</f>
        <v>0</v>
      </c>
      <c r="L44" s="5">
        <f t="shared" ref="L44:L45" si="38">I44+J44+K44</f>
        <v>0</v>
      </c>
      <c r="M44" s="5">
        <f t="shared" ref="M44:M45" si="39">L44*0.06</f>
        <v>0</v>
      </c>
      <c r="N44" s="5">
        <f t="shared" ref="N44:N45" si="40">L44+M44</f>
        <v>0</v>
      </c>
      <c r="O44" s="5">
        <f t="shared" ref="O44:O45" si="41">N44*0.02</f>
        <v>0</v>
      </c>
      <c r="P44" s="5">
        <f t="shared" ref="P44:P45" si="42">N44+O44</f>
        <v>0</v>
      </c>
      <c r="Q44" s="19">
        <f t="shared" ref="Q44:Q45" si="43">P44*E44</f>
        <v>0</v>
      </c>
    </row>
    <row r="45" spans="1:17" ht="22.5" x14ac:dyDescent="0.25">
      <c r="A45" s="11" t="s">
        <v>99</v>
      </c>
      <c r="B45" s="31" t="s">
        <v>12</v>
      </c>
      <c r="C45" s="29" t="s">
        <v>53</v>
      </c>
      <c r="D45" s="11" t="s">
        <v>9</v>
      </c>
      <c r="E45" s="12">
        <v>5.000000074505806E-2</v>
      </c>
      <c r="F45" s="11">
        <v>0.67</v>
      </c>
      <c r="G45" s="11" t="s">
        <v>38</v>
      </c>
      <c r="H45" s="15"/>
      <c r="I45" s="14">
        <f t="shared" si="36"/>
        <v>0</v>
      </c>
      <c r="J45" s="1">
        <v>0</v>
      </c>
      <c r="K45" s="5">
        <f t="shared" si="37"/>
        <v>0</v>
      </c>
      <c r="L45" s="5">
        <f t="shared" si="38"/>
        <v>0</v>
      </c>
      <c r="M45" s="5">
        <f t="shared" si="39"/>
        <v>0</v>
      </c>
      <c r="N45" s="5">
        <f t="shared" si="40"/>
        <v>0</v>
      </c>
      <c r="O45" s="5">
        <f t="shared" si="41"/>
        <v>0</v>
      </c>
      <c r="P45" s="5">
        <f t="shared" si="42"/>
        <v>0</v>
      </c>
      <c r="Q45" s="19">
        <f t="shared" si="43"/>
        <v>0</v>
      </c>
    </row>
    <row r="46" spans="1:17" ht="22.5" x14ac:dyDescent="0.25">
      <c r="A46" s="11" t="s">
        <v>100</v>
      </c>
      <c r="B46" s="31" t="s">
        <v>21</v>
      </c>
      <c r="C46" s="29" t="s">
        <v>40</v>
      </c>
      <c r="D46" s="11" t="s">
        <v>9</v>
      </c>
      <c r="E46" s="12">
        <v>1.1299999952316284</v>
      </c>
      <c r="F46" s="11">
        <v>0.88</v>
      </c>
      <c r="G46" s="11" t="s">
        <v>38</v>
      </c>
      <c r="H46" s="15"/>
      <c r="I46" s="14">
        <f t="shared" si="0"/>
        <v>0</v>
      </c>
      <c r="J46" s="1">
        <v>0</v>
      </c>
      <c r="K46" s="5">
        <f t="shared" si="1"/>
        <v>0</v>
      </c>
      <c r="L46" s="5">
        <f t="shared" si="2"/>
        <v>0</v>
      </c>
      <c r="M46" s="5">
        <f t="shared" si="3"/>
        <v>0</v>
      </c>
      <c r="N46" s="5">
        <f t="shared" si="4"/>
        <v>0</v>
      </c>
      <c r="O46" s="5">
        <f t="shared" si="5"/>
        <v>0</v>
      </c>
      <c r="P46" s="5">
        <f t="shared" si="6"/>
        <v>0</v>
      </c>
      <c r="Q46" s="19">
        <f t="shared" si="7"/>
        <v>0</v>
      </c>
    </row>
    <row r="47" spans="1:17" ht="22.5" x14ac:dyDescent="0.25">
      <c r="A47" s="11" t="s">
        <v>101</v>
      </c>
      <c r="B47" s="31" t="s">
        <v>60</v>
      </c>
      <c r="C47" s="29" t="s">
        <v>61</v>
      </c>
      <c r="D47" s="11" t="s">
        <v>9</v>
      </c>
      <c r="E47" s="12">
        <v>7.309999942779541</v>
      </c>
      <c r="F47" s="11">
        <v>2.4500000000000002</v>
      </c>
      <c r="G47" s="11" t="s">
        <v>38</v>
      </c>
      <c r="H47" s="15"/>
      <c r="I47" s="14">
        <f t="shared" si="0"/>
        <v>0</v>
      </c>
      <c r="J47" s="1">
        <v>0</v>
      </c>
      <c r="K47" s="5">
        <f t="shared" si="1"/>
        <v>0</v>
      </c>
      <c r="L47" s="5">
        <f t="shared" si="2"/>
        <v>0</v>
      </c>
      <c r="M47" s="5">
        <f t="shared" si="3"/>
        <v>0</v>
      </c>
      <c r="N47" s="5">
        <f t="shared" si="4"/>
        <v>0</v>
      </c>
      <c r="O47" s="5">
        <f t="shared" si="5"/>
        <v>0</v>
      </c>
      <c r="P47" s="5">
        <f t="shared" si="6"/>
        <v>0</v>
      </c>
      <c r="Q47" s="19">
        <f t="shared" si="7"/>
        <v>0</v>
      </c>
    </row>
    <row r="48" spans="1:17" x14ac:dyDescent="0.25">
      <c r="A48" s="11" t="s">
        <v>102</v>
      </c>
      <c r="B48" s="31" t="s">
        <v>32</v>
      </c>
      <c r="C48" s="29" t="s">
        <v>44</v>
      </c>
      <c r="D48" s="11" t="s">
        <v>9</v>
      </c>
      <c r="E48" s="12">
        <v>6.7199997901916504</v>
      </c>
      <c r="F48" s="11">
        <v>0.14000000000000001</v>
      </c>
      <c r="G48" s="11">
        <v>3</v>
      </c>
      <c r="H48" s="15"/>
      <c r="I48" s="14">
        <f t="shared" si="0"/>
        <v>0</v>
      </c>
      <c r="J48" s="1">
        <v>0</v>
      </c>
      <c r="K48" s="5">
        <f t="shared" si="1"/>
        <v>0</v>
      </c>
      <c r="L48" s="5">
        <f t="shared" si="2"/>
        <v>0</v>
      </c>
      <c r="M48" s="5">
        <f t="shared" si="3"/>
        <v>0</v>
      </c>
      <c r="N48" s="5">
        <f t="shared" si="4"/>
        <v>0</v>
      </c>
      <c r="O48" s="5">
        <f t="shared" si="5"/>
        <v>0</v>
      </c>
      <c r="P48" s="5">
        <f t="shared" si="6"/>
        <v>0</v>
      </c>
      <c r="Q48" s="19">
        <f t="shared" si="7"/>
        <v>0</v>
      </c>
    </row>
    <row r="49" spans="1:19" ht="12.75" customHeight="1" x14ac:dyDescent="0.25">
      <c r="A49" s="11" t="s">
        <v>103</v>
      </c>
      <c r="B49" s="31" t="s">
        <v>33</v>
      </c>
      <c r="C49" s="29" t="s">
        <v>45</v>
      </c>
      <c r="D49" s="11" t="s">
        <v>9</v>
      </c>
      <c r="E49" s="12">
        <v>1.8300000429153442</v>
      </c>
      <c r="F49" s="11">
        <v>0.16</v>
      </c>
      <c r="G49" s="11">
        <v>3</v>
      </c>
      <c r="H49" s="15"/>
      <c r="I49" s="14">
        <f t="shared" si="0"/>
        <v>0</v>
      </c>
      <c r="J49" s="1">
        <v>0</v>
      </c>
      <c r="K49" s="5">
        <f t="shared" si="1"/>
        <v>0</v>
      </c>
      <c r="L49" s="5">
        <f t="shared" si="2"/>
        <v>0</v>
      </c>
      <c r="M49" s="5">
        <f t="shared" si="3"/>
        <v>0</v>
      </c>
      <c r="N49" s="5">
        <f t="shared" si="4"/>
        <v>0</v>
      </c>
      <c r="O49" s="5">
        <f t="shared" si="5"/>
        <v>0</v>
      </c>
      <c r="P49" s="5">
        <f t="shared" si="6"/>
        <v>0</v>
      </c>
      <c r="Q49" s="19">
        <f t="shared" si="7"/>
        <v>0</v>
      </c>
    </row>
    <row r="50" spans="1:19" ht="22.5" x14ac:dyDescent="0.25">
      <c r="A50" s="11" t="s">
        <v>104</v>
      </c>
      <c r="B50" s="31" t="s">
        <v>17</v>
      </c>
      <c r="C50" s="29" t="s">
        <v>50</v>
      </c>
      <c r="D50" s="11" t="s">
        <v>9</v>
      </c>
      <c r="E50" s="12">
        <v>0.11999999731779099</v>
      </c>
      <c r="F50" s="12">
        <v>77.489999999999995</v>
      </c>
      <c r="G50" s="11" t="s">
        <v>37</v>
      </c>
      <c r="H50" s="15"/>
      <c r="I50" s="14">
        <f t="shared" si="0"/>
        <v>0</v>
      </c>
      <c r="J50" s="1">
        <v>0</v>
      </c>
      <c r="K50" s="5">
        <f t="shared" si="1"/>
        <v>0</v>
      </c>
      <c r="L50" s="5">
        <f t="shared" si="2"/>
        <v>0</v>
      </c>
      <c r="M50" s="5">
        <f t="shared" si="3"/>
        <v>0</v>
      </c>
      <c r="N50" s="5">
        <f t="shared" si="4"/>
        <v>0</v>
      </c>
      <c r="O50" s="5">
        <f t="shared" si="5"/>
        <v>0</v>
      </c>
      <c r="P50" s="5">
        <f t="shared" si="6"/>
        <v>0</v>
      </c>
      <c r="Q50" s="19">
        <f t="shared" si="7"/>
        <v>0</v>
      </c>
    </row>
    <row r="51" spans="1:19" ht="22.5" x14ac:dyDescent="0.25">
      <c r="A51" s="11" t="s">
        <v>105</v>
      </c>
      <c r="B51" s="31" t="s">
        <v>18</v>
      </c>
      <c r="C51" s="29" t="s">
        <v>54</v>
      </c>
      <c r="D51" s="11" t="s">
        <v>9</v>
      </c>
      <c r="E51" s="12">
        <v>3.2400000095367432</v>
      </c>
      <c r="F51" s="11">
        <v>74.91</v>
      </c>
      <c r="G51" s="11" t="s">
        <v>37</v>
      </c>
      <c r="H51" s="15"/>
      <c r="I51" s="14">
        <f t="shared" si="0"/>
        <v>0</v>
      </c>
      <c r="J51" s="1">
        <v>0</v>
      </c>
      <c r="K51" s="5">
        <f t="shared" si="1"/>
        <v>0</v>
      </c>
      <c r="L51" s="5">
        <f t="shared" si="2"/>
        <v>0</v>
      </c>
      <c r="M51" s="5">
        <f t="shared" si="3"/>
        <v>0</v>
      </c>
      <c r="N51" s="5">
        <f t="shared" si="4"/>
        <v>0</v>
      </c>
      <c r="O51" s="5">
        <f t="shared" si="5"/>
        <v>0</v>
      </c>
      <c r="P51" s="5">
        <f t="shared" si="6"/>
        <v>0</v>
      </c>
      <c r="Q51" s="19">
        <f t="shared" si="7"/>
        <v>0</v>
      </c>
    </row>
    <row r="52" spans="1:19" ht="22.5" x14ac:dyDescent="0.25">
      <c r="A52" s="11" t="s">
        <v>106</v>
      </c>
      <c r="B52" s="31" t="s">
        <v>34</v>
      </c>
      <c r="C52" s="29" t="s">
        <v>55</v>
      </c>
      <c r="D52" s="11" t="s">
        <v>9</v>
      </c>
      <c r="E52" s="12">
        <v>5.190000057220459</v>
      </c>
      <c r="F52" s="11">
        <v>74.349999999999994</v>
      </c>
      <c r="G52" s="11" t="s">
        <v>37</v>
      </c>
      <c r="H52" s="15"/>
      <c r="I52" s="14">
        <f t="shared" si="0"/>
        <v>0</v>
      </c>
      <c r="J52" s="1">
        <v>0</v>
      </c>
      <c r="K52" s="5">
        <f t="shared" si="1"/>
        <v>0</v>
      </c>
      <c r="L52" s="5">
        <f t="shared" si="2"/>
        <v>0</v>
      </c>
      <c r="M52" s="5">
        <f t="shared" si="3"/>
        <v>0</v>
      </c>
      <c r="N52" s="5">
        <f t="shared" si="4"/>
        <v>0</v>
      </c>
      <c r="O52" s="5">
        <f t="shared" si="5"/>
        <v>0</v>
      </c>
      <c r="P52" s="5">
        <f t="shared" si="6"/>
        <v>0</v>
      </c>
      <c r="Q52" s="19">
        <f t="shared" si="7"/>
        <v>0</v>
      </c>
    </row>
    <row r="53" spans="1:19" x14ac:dyDescent="0.25">
      <c r="A53" s="11" t="s">
        <v>107</v>
      </c>
      <c r="B53" s="31" t="s">
        <v>122</v>
      </c>
      <c r="C53" s="29" t="s">
        <v>123</v>
      </c>
      <c r="D53" s="11" t="s">
        <v>9</v>
      </c>
      <c r="E53" s="12">
        <v>8.5500000000000007</v>
      </c>
      <c r="F53" s="11">
        <v>1.08</v>
      </c>
      <c r="G53" s="11">
        <v>3</v>
      </c>
      <c r="H53" s="15"/>
      <c r="I53" s="14">
        <f t="shared" si="0"/>
        <v>0</v>
      </c>
      <c r="J53" s="1">
        <v>0</v>
      </c>
      <c r="K53" s="5">
        <f t="shared" si="1"/>
        <v>0</v>
      </c>
      <c r="L53" s="5">
        <f t="shared" si="2"/>
        <v>0</v>
      </c>
      <c r="M53" s="5">
        <f t="shared" si="3"/>
        <v>0</v>
      </c>
      <c r="N53" s="5">
        <f t="shared" si="4"/>
        <v>0</v>
      </c>
      <c r="O53" s="5">
        <f t="shared" si="5"/>
        <v>0</v>
      </c>
      <c r="P53" s="5">
        <f t="shared" si="6"/>
        <v>0</v>
      </c>
      <c r="Q53" s="19">
        <f t="shared" si="7"/>
        <v>0</v>
      </c>
    </row>
    <row r="54" spans="1:19" s="21" customFormat="1" ht="11.25" x14ac:dyDescent="0.25">
      <c r="A54" s="46" t="s">
        <v>108</v>
      </c>
      <c r="B54" s="47"/>
      <c r="C54" s="47"/>
      <c r="D54" s="48"/>
      <c r="E54" s="1" t="s">
        <v>10</v>
      </c>
      <c r="F54" s="1" t="s">
        <v>10</v>
      </c>
      <c r="G54" s="1" t="s">
        <v>10</v>
      </c>
      <c r="H54" s="1" t="s">
        <v>10</v>
      </c>
      <c r="I54" s="1" t="s">
        <v>10</v>
      </c>
      <c r="J54" s="1" t="s">
        <v>10</v>
      </c>
      <c r="K54" s="1" t="s">
        <v>10</v>
      </c>
      <c r="L54" s="1" t="s">
        <v>10</v>
      </c>
      <c r="M54" s="1" t="s">
        <v>10</v>
      </c>
      <c r="N54" s="1" t="s">
        <v>10</v>
      </c>
      <c r="O54" s="1" t="s">
        <v>10</v>
      </c>
      <c r="P54" s="1" t="s">
        <v>10</v>
      </c>
      <c r="Q54" s="19">
        <f>SUM(Q16:Q41)+SUM(Q43:Q53)</f>
        <v>0</v>
      </c>
      <c r="S54" s="2"/>
    </row>
    <row r="55" spans="1:19" s="20" customFormat="1" ht="14.25" x14ac:dyDescent="0.25">
      <c r="C55" s="39"/>
      <c r="D55" s="3"/>
      <c r="E55" s="10"/>
      <c r="F55" s="10"/>
      <c r="G55" s="10"/>
      <c r="H55" s="41"/>
      <c r="I55" s="41"/>
      <c r="J55" s="16"/>
      <c r="K55" s="41"/>
      <c r="L55" s="41"/>
      <c r="M55" s="41"/>
      <c r="N55" s="41"/>
      <c r="O55" s="41"/>
      <c r="P55" s="41"/>
      <c r="Q55" s="16"/>
    </row>
    <row r="56" spans="1:19" s="22" customFormat="1" ht="15" customHeight="1" x14ac:dyDescent="0.25">
      <c r="A56" s="9"/>
      <c r="B56" s="9"/>
      <c r="C56" s="30" t="s">
        <v>124</v>
      </c>
      <c r="D56" s="27"/>
      <c r="E56" s="27"/>
      <c r="F56" s="27"/>
      <c r="G56" s="27"/>
      <c r="H56" s="27"/>
      <c r="I56" s="27"/>
      <c r="K56" s="26"/>
      <c r="L56" s="26"/>
      <c r="M56" s="56"/>
      <c r="N56" s="56"/>
      <c r="O56" s="56"/>
    </row>
    <row r="57" spans="1:19" s="3" customFormat="1" ht="14.25" x14ac:dyDescent="0.25">
      <c r="A57" s="4"/>
      <c r="B57" s="4"/>
      <c r="C57" s="25"/>
      <c r="D57" s="4"/>
      <c r="E57" s="4"/>
      <c r="F57" s="4"/>
      <c r="G57" s="4"/>
      <c r="H57" s="4"/>
      <c r="I57" s="4"/>
      <c r="K57" s="27"/>
      <c r="L57" s="27"/>
      <c r="M57" s="57"/>
      <c r="N57" s="57"/>
      <c r="O57" s="57"/>
    </row>
    <row r="58" spans="1:19" ht="12.75" customHeight="1" x14ac:dyDescent="0.25">
      <c r="D58" s="22"/>
      <c r="E58" s="10"/>
      <c r="F58" s="10"/>
    </row>
    <row r="59" spans="1:19" ht="12.75" customHeight="1" x14ac:dyDescent="0.25">
      <c r="D59" s="22"/>
      <c r="E59" s="10"/>
      <c r="F59" s="10"/>
    </row>
    <row r="60" spans="1:19" ht="12.75" customHeight="1" x14ac:dyDescent="0.25">
      <c r="D60" s="22"/>
      <c r="E60" s="10"/>
      <c r="F60" s="10"/>
    </row>
    <row r="61" spans="1:19" ht="12.75" customHeight="1" x14ac:dyDescent="0.25">
      <c r="D61" s="22"/>
      <c r="E61" s="10"/>
      <c r="F61" s="10"/>
    </row>
  </sheetData>
  <mergeCells count="27">
    <mergeCell ref="M2:Q2"/>
    <mergeCell ref="M3:Q3"/>
    <mergeCell ref="P11:P13"/>
    <mergeCell ref="Q11:Q13"/>
    <mergeCell ref="N11:N13"/>
    <mergeCell ref="O11:O13"/>
    <mergeCell ref="L11:L13"/>
    <mergeCell ref="M11:M13"/>
    <mergeCell ref="I11:I13"/>
    <mergeCell ref="M56:O56"/>
    <mergeCell ref="M57:O57"/>
    <mergeCell ref="A1:C1"/>
    <mergeCell ref="A54:D54"/>
    <mergeCell ref="A5:Q5"/>
    <mergeCell ref="A2:C2"/>
    <mergeCell ref="A3:C3"/>
    <mergeCell ref="A6:Q6"/>
    <mergeCell ref="A11:A13"/>
    <mergeCell ref="B11:B13"/>
    <mergeCell ref="C11:C13"/>
    <mergeCell ref="D11:D13"/>
    <mergeCell ref="E11:E13"/>
    <mergeCell ref="F11:F13"/>
    <mergeCell ref="G11:G13"/>
    <mergeCell ref="H11:H13"/>
    <mergeCell ref="J11:J13"/>
    <mergeCell ref="K11:K13"/>
  </mergeCells>
  <phoneticPr fontId="16" type="noConversion"/>
  <pageMargins left="0.70866141732283461" right="0.7086614173228346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Lotul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Gontea Gheorghe</dc:creator>
  <cp:lastModifiedBy>Iosif PREDA</cp:lastModifiedBy>
  <cp:lastPrinted>2024-12-20T09:38:40Z</cp:lastPrinted>
  <dcterms:created xsi:type="dcterms:W3CDTF">2015-06-05T18:17:20Z</dcterms:created>
  <dcterms:modified xsi:type="dcterms:W3CDTF">2026-01-15T09:30:16Z</dcterms:modified>
</cp:coreProperties>
</file>