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Marta\Medicamente 2026\Licit_M.1_2026_med.incluse in dif.PN\Documentatie de atribuire\"/>
    </mc:Choice>
  </mc:AlternateContent>
  <xr:revisionPtr revIDLastSave="0" documentId="8_{3CD1D603-EAE6-4889-8790-E951FCD014BD}" xr6:coauthVersionLast="47" xr6:coauthVersionMax="47" xr10:uidLastSave="{00000000-0000-0000-0000-000000000000}"/>
  <bookViews>
    <workbookView xWindow="-108" yWindow="-108" windowWidth="23256" windowHeight="12456" xr2:uid="{3E0B4FB1-321C-409F-94B9-304F97609D44}"/>
  </bookViews>
  <sheets>
    <sheet name="LD_PN 1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7" l="1"/>
  <c r="L15" i="7"/>
  <c r="I15" i="7"/>
  <c r="G15" i="7"/>
  <c r="J15" i="7" s="1"/>
  <c r="M14" i="7"/>
  <c r="L14" i="7"/>
  <c r="I14" i="7"/>
  <c r="G14" i="7"/>
  <c r="J14" i="7" s="1"/>
  <c r="N12" i="7"/>
  <c r="O12" i="7" s="1"/>
  <c r="M12" i="7"/>
  <c r="I12" i="7"/>
  <c r="G12" i="7"/>
  <c r="J12" i="7" s="1"/>
  <c r="M11" i="7"/>
  <c r="L11" i="7"/>
  <c r="I11" i="7"/>
  <c r="G11" i="7"/>
  <c r="J11" i="7" s="1"/>
  <c r="N10" i="7"/>
  <c r="O10" i="7" s="1"/>
  <c r="M10" i="7"/>
  <c r="I10" i="7"/>
  <c r="G10" i="7"/>
  <c r="J10" i="7" s="1"/>
  <c r="M9" i="7"/>
  <c r="L9" i="7"/>
  <c r="N9" i="7" s="1"/>
  <c r="O9" i="7" s="1"/>
  <c r="I9" i="7"/>
  <c r="G9" i="7"/>
  <c r="J9" i="7" s="1"/>
  <c r="N8" i="7"/>
  <c r="O8" i="7" s="1"/>
  <c r="M8" i="7"/>
  <c r="I8" i="7"/>
  <c r="G8" i="7"/>
  <c r="J8" i="7" s="1"/>
  <c r="M7" i="7"/>
  <c r="L7" i="7"/>
  <c r="N7" i="7" s="1"/>
  <c r="O7" i="7" s="1"/>
  <c r="I7" i="7"/>
  <c r="G7" i="7"/>
  <c r="J7" i="7" s="1"/>
  <c r="M6" i="7"/>
  <c r="L6" i="7"/>
  <c r="I6" i="7"/>
  <c r="G6" i="7"/>
  <c r="J6" i="7" s="1"/>
  <c r="M5" i="7"/>
  <c r="L5" i="7"/>
  <c r="I5" i="7"/>
  <c r="G5" i="7"/>
  <c r="J5" i="7" s="1"/>
  <c r="M4" i="7"/>
  <c r="L4" i="7"/>
  <c r="N4" i="7" s="1"/>
  <c r="I4" i="7"/>
  <c r="G4" i="7"/>
  <c r="J4" i="7" s="1"/>
  <c r="J16" i="7" l="1"/>
  <c r="I16" i="7"/>
  <c r="M16" i="7"/>
  <c r="O4" i="7"/>
  <c r="N6" i="7"/>
  <c r="O6" i="7" s="1"/>
  <c r="N14" i="7"/>
  <c r="N5" i="7"/>
  <c r="O5" i="7" s="1"/>
  <c r="N11" i="7"/>
  <c r="O11" i="7" s="1"/>
  <c r="N15" i="7"/>
  <c r="O15" i="7" s="1"/>
  <c r="N16" i="7" l="1"/>
  <c r="O14" i="7"/>
  <c r="O16" i="7" s="1"/>
</calcChain>
</file>

<file path=xl/sharedStrings.xml><?xml version="1.0" encoding="utf-8"?>
<sst xmlns="http://schemas.openxmlformats.org/spreadsheetml/2006/main" count="67" uniqueCount="49">
  <si>
    <t>DCI</t>
  </si>
  <si>
    <t>UM</t>
  </si>
  <si>
    <t>33651400-2</t>
  </si>
  <si>
    <t xml:space="preserve">tb </t>
  </si>
  <si>
    <t>BICTEGRAVIR+ EMTRICITABIN+ TENOFOVIR</t>
  </si>
  <si>
    <t>LAMIVUDINUM 10mg/ml</t>
  </si>
  <si>
    <t>fl</t>
  </si>
  <si>
    <t>33652000-5</t>
  </si>
  <si>
    <t xml:space="preserve">CYCLOPHOSPHAMIDUM                                 </t>
  </si>
  <si>
    <t>ETOPOSIDUM 100mg</t>
  </si>
  <si>
    <t>IPILIMUMABUM 200mg</t>
  </si>
  <si>
    <t>IPILIMUMABUM 50mg</t>
  </si>
  <si>
    <t>CEMIPLIMABUM** 350mg</t>
  </si>
  <si>
    <t>CPV</t>
  </si>
  <si>
    <t>Descriere produs</t>
  </si>
  <si>
    <t>pulb.pt.sol.perf./inj.i.v.200mg</t>
  </si>
  <si>
    <t xml:space="preserve">pulb.pt.conc.pt.sol.perf. 50mg </t>
  </si>
  <si>
    <t>conc.pt.sol.perf.100mg/5ml</t>
  </si>
  <si>
    <t xml:space="preserve">conc.pt.sol.perf.40mg </t>
  </si>
  <si>
    <t>DECITABINUM</t>
  </si>
  <si>
    <t>NIVOLUMABUM 40mg</t>
  </si>
  <si>
    <t>PEMBROLIZUMABUM 100mg</t>
  </si>
  <si>
    <t>pulb.pt.conc.pt.sol.perf. 100mg</t>
  </si>
  <si>
    <t xml:space="preserve"> conc.pt sol.perf. 50mg</t>
  </si>
  <si>
    <t xml:space="preserve">conc.pt sol.perf.200mg </t>
  </si>
  <si>
    <t xml:space="preserve">cpr.film. 50mg/200mg/25mg </t>
  </si>
  <si>
    <t>sol.oral 10mg/ml -240ml</t>
  </si>
  <si>
    <t>conc.pt.sol.perf. 50mg/ml -7ml</t>
  </si>
  <si>
    <t>Nr</t>
  </si>
  <si>
    <t>NIVOLUMABUM 120mg</t>
  </si>
  <si>
    <t xml:space="preserve">conc.pt.sol.perf.120mg </t>
  </si>
  <si>
    <t>Cant. min. Acord Cadru</t>
  </si>
  <si>
    <t>Preț unitar estimat</t>
  </si>
  <si>
    <t>AC-Val min (lei fara TVA)</t>
  </si>
  <si>
    <t>AC-Val max (lei fara TVA)</t>
  </si>
  <si>
    <t>Cant. min. Ctr. Subs.</t>
  </si>
  <si>
    <t>CS-Val min (lei fara TVA)</t>
  </si>
  <si>
    <t>Garanție particip. (1%)</t>
  </si>
  <si>
    <t>Cant. max. Acord Cadru (24 luni)</t>
  </si>
  <si>
    <t>*Cant. max. Ctr. Subs. = cantitatea celui mai mare contract subsecvent</t>
  </si>
  <si>
    <t>**Val. max. Ctr. Subs. = valoarea celui mai mare contract subsecvent</t>
  </si>
  <si>
    <t>Sef.farmacie,</t>
  </si>
  <si>
    <t>Veres Sarolta</t>
  </si>
  <si>
    <t>Anexa 1 Cantitati-Valori  Med.Program Oncologie;Program HIV/SIDA</t>
  </si>
  <si>
    <t>Medicamente PN ONCOLOGIE</t>
  </si>
  <si>
    <t>Medicamente PN HIV/SIDA</t>
  </si>
  <si>
    <t xml:space="preserve">Total </t>
  </si>
  <si>
    <t>Cant. max. Ctr. Subs.*</t>
  </si>
  <si>
    <t>CS-Val max (lei fara TVA)**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</si>
</sst>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  <charset val="1"/>
    </font>
    <font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3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5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vertical="center" wrapText="1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2" fontId="5" fillId="4" borderId="1" xfId="1" applyNumberFormat="1" applyFont="1" applyFill="1" applyBorder="1" applyAlignment="1" applyProtection="1">
      <alignment vertical="center"/>
      <protection locked="0"/>
    </xf>
    <xf numFmtId="2" fontId="5" fillId="0" borderId="1" xfId="1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7" fillId="0" borderId="3" xfId="0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2" fontId="5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</cellXfs>
  <cellStyles count="4">
    <cellStyle name="Normal" xfId="0" builtinId="0"/>
    <cellStyle name="Normal 2" xfId="1" xr:uid="{8847EB89-F3B3-4A2E-B97D-5B332E9DC9EA}"/>
    <cellStyle name="Normal 2 2" xfId="3" xr:uid="{D92DA963-FC0A-4FD2-8EE3-6EE57F1C2F15}"/>
    <cellStyle name="Normal 3" xfId="2" xr:uid="{F1AC1897-2729-4438-A8A8-4A0E9F7B94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D31DE-3109-438A-86F0-C41A77016186}">
  <dimension ref="A1:O24"/>
  <sheetViews>
    <sheetView tabSelected="1" workbookViewId="0">
      <selection activeCell="S10" sqref="S10"/>
    </sheetView>
  </sheetViews>
  <sheetFormatPr defaultRowHeight="14.4" x14ac:dyDescent="0.3"/>
  <cols>
    <col min="1" max="1" width="2.5546875" customWidth="1"/>
    <col min="2" max="2" width="8.21875" customWidth="1"/>
    <col min="3" max="3" width="17.109375" customWidth="1"/>
    <col min="4" max="4" width="15.77734375" customWidth="1"/>
    <col min="5" max="5" width="3.44140625" customWidth="1"/>
    <col min="6" max="6" width="5.21875" customWidth="1"/>
    <col min="7" max="7" width="6.5546875" customWidth="1"/>
    <col min="8" max="8" width="7.6640625" customWidth="1"/>
    <col min="9" max="9" width="8.77734375" customWidth="1"/>
    <col min="10" max="10" width="10.109375" customWidth="1"/>
    <col min="11" max="11" width="6.21875" customWidth="1"/>
    <col min="12" max="12" width="6.88671875" customWidth="1"/>
    <col min="13" max="13" width="7.77734375" customWidth="1"/>
    <col min="14" max="14" width="7.88671875" customWidth="1"/>
    <col min="15" max="15" width="7.5546875" customWidth="1"/>
  </cols>
  <sheetData>
    <row r="1" spans="1:15" x14ac:dyDescent="0.3">
      <c r="A1" s="11"/>
      <c r="B1" s="12" t="s">
        <v>43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51" x14ac:dyDescent="0.3">
      <c r="A2" s="1" t="s">
        <v>28</v>
      </c>
      <c r="B2" s="2" t="s">
        <v>13</v>
      </c>
      <c r="C2" s="3" t="s">
        <v>0</v>
      </c>
      <c r="D2" s="3" t="s">
        <v>14</v>
      </c>
      <c r="E2" s="3" t="s">
        <v>1</v>
      </c>
      <c r="F2" s="9" t="s">
        <v>31</v>
      </c>
      <c r="G2" s="9" t="s">
        <v>38</v>
      </c>
      <c r="H2" s="9" t="s">
        <v>32</v>
      </c>
      <c r="I2" s="9" t="s">
        <v>33</v>
      </c>
      <c r="J2" s="9" t="s">
        <v>34</v>
      </c>
      <c r="K2" s="9" t="s">
        <v>35</v>
      </c>
      <c r="L2" s="9" t="s">
        <v>47</v>
      </c>
      <c r="M2" s="9" t="s">
        <v>36</v>
      </c>
      <c r="N2" s="9" t="s">
        <v>48</v>
      </c>
      <c r="O2" s="9" t="s">
        <v>37</v>
      </c>
    </row>
    <row r="3" spans="1:15" x14ac:dyDescent="0.3">
      <c r="A3" s="1"/>
      <c r="B3" s="2"/>
      <c r="C3" s="10" t="s">
        <v>44</v>
      </c>
      <c r="D3" s="13"/>
      <c r="E3" s="3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20.399999999999999" x14ac:dyDescent="0.3">
      <c r="A4" s="15">
        <v>1</v>
      </c>
      <c r="B4" s="4" t="s">
        <v>7</v>
      </c>
      <c r="C4" s="5" t="s">
        <v>12</v>
      </c>
      <c r="D4" s="5" t="s">
        <v>27</v>
      </c>
      <c r="E4" s="4" t="s">
        <v>6</v>
      </c>
      <c r="F4" s="6">
        <v>4</v>
      </c>
      <c r="G4" s="16">
        <f>F4*30</f>
        <v>120</v>
      </c>
      <c r="H4" s="7">
        <v>15839.14</v>
      </c>
      <c r="I4" s="16">
        <f>F4*H4</f>
        <v>63356.56</v>
      </c>
      <c r="J4" s="16">
        <f>G4*H4</f>
        <v>1900696.7999999998</v>
      </c>
      <c r="K4" s="16">
        <v>1</v>
      </c>
      <c r="L4" s="16">
        <f>F4*12</f>
        <v>48</v>
      </c>
      <c r="M4" s="16">
        <f>H4*K4</f>
        <v>15839.14</v>
      </c>
      <c r="N4" s="16">
        <f>L4*H4</f>
        <v>760278.72</v>
      </c>
      <c r="O4" s="16">
        <f>ROUNDDOWN(N4*0.01,0)</f>
        <v>7602</v>
      </c>
    </row>
    <row r="5" spans="1:15" ht="20.399999999999999" x14ac:dyDescent="0.3">
      <c r="A5" s="15">
        <v>2</v>
      </c>
      <c r="B5" s="4" t="s">
        <v>7</v>
      </c>
      <c r="C5" s="5" t="s">
        <v>8</v>
      </c>
      <c r="D5" s="5" t="s">
        <v>15</v>
      </c>
      <c r="E5" s="4" t="s">
        <v>6</v>
      </c>
      <c r="F5" s="6">
        <v>100</v>
      </c>
      <c r="G5" s="16">
        <f t="shared" ref="G5:G12" si="0">F5*30</f>
        <v>3000</v>
      </c>
      <c r="H5" s="7">
        <v>45.59</v>
      </c>
      <c r="I5" s="16">
        <f t="shared" ref="I5:I12" si="1">F5*H5</f>
        <v>4559</v>
      </c>
      <c r="J5" s="16">
        <f t="shared" ref="J5:J12" si="2">G5*H5</f>
        <v>136770</v>
      </c>
      <c r="K5" s="16">
        <v>1</v>
      </c>
      <c r="L5" s="16">
        <f t="shared" ref="L5:L7" si="3">F5*12</f>
        <v>1200</v>
      </c>
      <c r="M5" s="16">
        <f t="shared" ref="M5:M12" si="4">H5*K5</f>
        <v>45.59</v>
      </c>
      <c r="N5" s="16">
        <f t="shared" ref="N5:N12" si="5">L5*H5</f>
        <v>54708.000000000007</v>
      </c>
      <c r="O5" s="16">
        <f t="shared" ref="O5:O12" si="6">ROUNDDOWN(N5*0.01,0)</f>
        <v>547</v>
      </c>
    </row>
    <row r="6" spans="1:15" ht="20.399999999999999" x14ac:dyDescent="0.3">
      <c r="A6" s="15">
        <v>3</v>
      </c>
      <c r="B6" s="4" t="s">
        <v>7</v>
      </c>
      <c r="C6" s="5" t="s">
        <v>19</v>
      </c>
      <c r="D6" s="5" t="s">
        <v>16</v>
      </c>
      <c r="E6" s="4" t="s">
        <v>6</v>
      </c>
      <c r="F6" s="6">
        <v>10</v>
      </c>
      <c r="G6" s="16">
        <f t="shared" si="0"/>
        <v>300</v>
      </c>
      <c r="H6" s="7">
        <v>4922.74</v>
      </c>
      <c r="I6" s="16">
        <f t="shared" si="1"/>
        <v>49227.399999999994</v>
      </c>
      <c r="J6" s="16">
        <f t="shared" si="2"/>
        <v>1476822</v>
      </c>
      <c r="K6" s="16">
        <v>1</v>
      </c>
      <c r="L6" s="16">
        <f t="shared" si="3"/>
        <v>120</v>
      </c>
      <c r="M6" s="16">
        <f t="shared" si="4"/>
        <v>4922.74</v>
      </c>
      <c r="N6" s="16">
        <f t="shared" si="5"/>
        <v>590728.79999999993</v>
      </c>
      <c r="O6" s="16">
        <f t="shared" si="6"/>
        <v>5907</v>
      </c>
    </row>
    <row r="7" spans="1:15" ht="20.399999999999999" customHeight="1" x14ac:dyDescent="0.3">
      <c r="A7" s="15">
        <v>4</v>
      </c>
      <c r="B7" s="4" t="s">
        <v>7</v>
      </c>
      <c r="C7" s="5" t="s">
        <v>9</v>
      </c>
      <c r="D7" s="5" t="s">
        <v>17</v>
      </c>
      <c r="E7" s="4" t="s">
        <v>6</v>
      </c>
      <c r="F7" s="6">
        <v>25</v>
      </c>
      <c r="G7" s="16">
        <f t="shared" si="0"/>
        <v>750</v>
      </c>
      <c r="H7" s="7">
        <v>39.92</v>
      </c>
      <c r="I7" s="16">
        <f t="shared" si="1"/>
        <v>998</v>
      </c>
      <c r="J7" s="16">
        <f t="shared" si="2"/>
        <v>29940</v>
      </c>
      <c r="K7" s="16">
        <v>1</v>
      </c>
      <c r="L7" s="17">
        <f t="shared" si="3"/>
        <v>300</v>
      </c>
      <c r="M7" s="16">
        <f t="shared" si="4"/>
        <v>39.92</v>
      </c>
      <c r="N7" s="16">
        <f t="shared" si="5"/>
        <v>11976</v>
      </c>
      <c r="O7" s="16">
        <f t="shared" si="6"/>
        <v>119</v>
      </c>
    </row>
    <row r="8" spans="1:15" x14ac:dyDescent="0.3">
      <c r="A8" s="15">
        <v>5</v>
      </c>
      <c r="B8" s="4" t="s">
        <v>7</v>
      </c>
      <c r="C8" s="5" t="s">
        <v>10</v>
      </c>
      <c r="D8" s="5" t="s">
        <v>24</v>
      </c>
      <c r="E8" s="4" t="s">
        <v>6</v>
      </c>
      <c r="F8" s="6">
        <v>2</v>
      </c>
      <c r="G8" s="16">
        <f t="shared" si="0"/>
        <v>60</v>
      </c>
      <c r="H8" s="7">
        <v>55662.15</v>
      </c>
      <c r="I8" s="16">
        <f t="shared" si="1"/>
        <v>111324.3</v>
      </c>
      <c r="J8" s="16">
        <f t="shared" si="2"/>
        <v>3339729</v>
      </c>
      <c r="K8" s="16">
        <v>1</v>
      </c>
      <c r="L8" s="17">
        <v>18</v>
      </c>
      <c r="M8" s="16">
        <f t="shared" si="4"/>
        <v>55662.15</v>
      </c>
      <c r="N8" s="16">
        <f t="shared" si="5"/>
        <v>1001918.7000000001</v>
      </c>
      <c r="O8" s="16">
        <f t="shared" si="6"/>
        <v>10019</v>
      </c>
    </row>
    <row r="9" spans="1:15" x14ac:dyDescent="0.3">
      <c r="A9" s="15">
        <v>6</v>
      </c>
      <c r="B9" s="4" t="s">
        <v>7</v>
      </c>
      <c r="C9" s="5" t="s">
        <v>11</v>
      </c>
      <c r="D9" s="5" t="s">
        <v>23</v>
      </c>
      <c r="E9" s="4" t="s">
        <v>6</v>
      </c>
      <c r="F9" s="6">
        <v>4</v>
      </c>
      <c r="G9" s="16">
        <f t="shared" si="0"/>
        <v>120</v>
      </c>
      <c r="H9" s="7">
        <v>13848.17</v>
      </c>
      <c r="I9" s="16">
        <f t="shared" si="1"/>
        <v>55392.68</v>
      </c>
      <c r="J9" s="16">
        <f t="shared" si="2"/>
        <v>1661780.4</v>
      </c>
      <c r="K9" s="16">
        <v>1</v>
      </c>
      <c r="L9" s="17">
        <f t="shared" ref="L9" si="7">F9*12</f>
        <v>48</v>
      </c>
      <c r="M9" s="16">
        <f t="shared" si="4"/>
        <v>13848.17</v>
      </c>
      <c r="N9" s="16">
        <f t="shared" si="5"/>
        <v>664712.16</v>
      </c>
      <c r="O9" s="16">
        <f t="shared" si="6"/>
        <v>6647</v>
      </c>
    </row>
    <row r="10" spans="1:15" x14ac:dyDescent="0.3">
      <c r="A10" s="15">
        <v>7</v>
      </c>
      <c r="B10" s="4" t="s">
        <v>7</v>
      </c>
      <c r="C10" s="5" t="s">
        <v>29</v>
      </c>
      <c r="D10" s="5" t="s">
        <v>30</v>
      </c>
      <c r="E10" s="4" t="s">
        <v>6</v>
      </c>
      <c r="F10" s="6">
        <v>70</v>
      </c>
      <c r="G10" s="16">
        <f t="shared" si="0"/>
        <v>2100</v>
      </c>
      <c r="H10" s="7">
        <v>5813.78</v>
      </c>
      <c r="I10" s="16">
        <f t="shared" si="1"/>
        <v>406964.6</v>
      </c>
      <c r="J10" s="16">
        <f t="shared" si="2"/>
        <v>12208938</v>
      </c>
      <c r="K10" s="16">
        <v>1</v>
      </c>
      <c r="L10" s="17">
        <v>180</v>
      </c>
      <c r="M10" s="16">
        <f t="shared" si="4"/>
        <v>5813.78</v>
      </c>
      <c r="N10" s="16">
        <f t="shared" si="5"/>
        <v>1046480.3999999999</v>
      </c>
      <c r="O10" s="16">
        <f t="shared" si="6"/>
        <v>10464</v>
      </c>
    </row>
    <row r="11" spans="1:15" x14ac:dyDescent="0.3">
      <c r="A11" s="15">
        <v>8</v>
      </c>
      <c r="B11" s="4" t="s">
        <v>7</v>
      </c>
      <c r="C11" s="5" t="s">
        <v>20</v>
      </c>
      <c r="D11" s="5" t="s">
        <v>18</v>
      </c>
      <c r="E11" s="4" t="s">
        <v>6</v>
      </c>
      <c r="F11" s="6">
        <v>40</v>
      </c>
      <c r="G11" s="16">
        <f t="shared" si="0"/>
        <v>1200</v>
      </c>
      <c r="H11" s="7">
        <v>1957.92</v>
      </c>
      <c r="I11" s="16">
        <f t="shared" si="1"/>
        <v>78316.800000000003</v>
      </c>
      <c r="J11" s="16">
        <f t="shared" si="2"/>
        <v>2349504</v>
      </c>
      <c r="K11" s="16">
        <v>1</v>
      </c>
      <c r="L11" s="17">
        <f t="shared" ref="L11" si="8">F11*12</f>
        <v>480</v>
      </c>
      <c r="M11" s="16">
        <f t="shared" si="4"/>
        <v>1957.92</v>
      </c>
      <c r="N11" s="16">
        <f t="shared" si="5"/>
        <v>939801.60000000009</v>
      </c>
      <c r="O11" s="16">
        <f t="shared" si="6"/>
        <v>9398</v>
      </c>
    </row>
    <row r="12" spans="1:15" ht="20.399999999999999" x14ac:dyDescent="0.3">
      <c r="A12" s="15">
        <v>9</v>
      </c>
      <c r="B12" s="4" t="s">
        <v>7</v>
      </c>
      <c r="C12" s="5" t="s">
        <v>21</v>
      </c>
      <c r="D12" s="5" t="s">
        <v>22</v>
      </c>
      <c r="E12" s="4" t="s">
        <v>6</v>
      </c>
      <c r="F12" s="6">
        <v>50</v>
      </c>
      <c r="G12" s="16">
        <f t="shared" si="0"/>
        <v>1500</v>
      </c>
      <c r="H12" s="7">
        <v>11041.75</v>
      </c>
      <c r="I12" s="16">
        <f t="shared" si="1"/>
        <v>552087.5</v>
      </c>
      <c r="J12" s="16">
        <f t="shared" si="2"/>
        <v>16562625</v>
      </c>
      <c r="K12" s="16">
        <v>1</v>
      </c>
      <c r="L12" s="17">
        <v>90</v>
      </c>
      <c r="M12" s="16">
        <f t="shared" si="4"/>
        <v>11041.75</v>
      </c>
      <c r="N12" s="16">
        <f t="shared" si="5"/>
        <v>993757.5</v>
      </c>
      <c r="O12" s="16">
        <f t="shared" si="6"/>
        <v>9937</v>
      </c>
    </row>
    <row r="13" spans="1:15" x14ac:dyDescent="0.3">
      <c r="A13" s="15"/>
      <c r="B13" s="18"/>
      <c r="C13" s="19" t="s">
        <v>45</v>
      </c>
      <c r="D13" s="20"/>
      <c r="E13" s="15"/>
      <c r="F13" s="16"/>
      <c r="G13" s="16"/>
      <c r="H13" s="17"/>
      <c r="I13" s="16"/>
      <c r="J13" s="16"/>
      <c r="K13" s="16"/>
      <c r="L13" s="16"/>
      <c r="M13" s="16"/>
      <c r="N13" s="16"/>
      <c r="O13" s="16"/>
    </row>
    <row r="14" spans="1:15" ht="30.6" x14ac:dyDescent="0.3">
      <c r="A14" s="15">
        <v>10</v>
      </c>
      <c r="B14" s="4" t="s">
        <v>2</v>
      </c>
      <c r="C14" s="5" t="s">
        <v>4</v>
      </c>
      <c r="D14" s="5" t="s">
        <v>25</v>
      </c>
      <c r="E14" s="4" t="s">
        <v>3</v>
      </c>
      <c r="F14" s="16">
        <v>900</v>
      </c>
      <c r="G14" s="16">
        <f t="shared" ref="G14:G15" si="9">F14*30</f>
        <v>27000</v>
      </c>
      <c r="H14" s="7">
        <v>97.96</v>
      </c>
      <c r="I14" s="16">
        <f t="shared" ref="I14:I15" si="10">F14*H14</f>
        <v>88164</v>
      </c>
      <c r="J14" s="16">
        <f t="shared" ref="J14:J15" si="11">G14*H14</f>
        <v>2644920</v>
      </c>
      <c r="K14" s="16">
        <v>1</v>
      </c>
      <c r="L14" s="16">
        <f t="shared" ref="L14:L15" si="12">F14*12</f>
        <v>10800</v>
      </c>
      <c r="M14" s="16">
        <f t="shared" ref="M14:M15" si="13">H14*K14</f>
        <v>97.96</v>
      </c>
      <c r="N14" s="16">
        <f t="shared" ref="N14:N15" si="14">L14*H14</f>
        <v>1057968</v>
      </c>
      <c r="O14" s="16">
        <f t="shared" ref="O14:O15" si="15">ROUNDDOWN(N14*0.01,0)</f>
        <v>10579</v>
      </c>
    </row>
    <row r="15" spans="1:15" x14ac:dyDescent="0.3">
      <c r="A15" s="15">
        <v>11</v>
      </c>
      <c r="B15" s="4" t="s">
        <v>2</v>
      </c>
      <c r="C15" s="5" t="s">
        <v>5</v>
      </c>
      <c r="D15" s="5" t="s">
        <v>26</v>
      </c>
      <c r="E15" s="4" t="s">
        <v>6</v>
      </c>
      <c r="F15" s="16">
        <v>2</v>
      </c>
      <c r="G15" s="16">
        <f t="shared" si="9"/>
        <v>60</v>
      </c>
      <c r="H15" s="7">
        <v>88.95</v>
      </c>
      <c r="I15" s="16">
        <f t="shared" si="10"/>
        <v>177.9</v>
      </c>
      <c r="J15" s="16">
        <f t="shared" si="11"/>
        <v>5337</v>
      </c>
      <c r="K15" s="16">
        <v>1</v>
      </c>
      <c r="L15" s="16">
        <f t="shared" si="12"/>
        <v>24</v>
      </c>
      <c r="M15" s="16">
        <f t="shared" si="13"/>
        <v>88.95</v>
      </c>
      <c r="N15" s="16">
        <f t="shared" si="14"/>
        <v>2134.8000000000002</v>
      </c>
      <c r="O15" s="16">
        <f t="shared" si="15"/>
        <v>21</v>
      </c>
    </row>
    <row r="16" spans="1:15" x14ac:dyDescent="0.3">
      <c r="A16" s="15"/>
      <c r="B16" s="18"/>
      <c r="C16" s="19" t="s">
        <v>46</v>
      </c>
      <c r="D16" s="20"/>
      <c r="E16" s="15"/>
      <c r="F16" s="16"/>
      <c r="G16" s="21"/>
      <c r="H16" s="16"/>
      <c r="I16" s="21">
        <f>SUM(I4:I15)</f>
        <v>1410568.74</v>
      </c>
      <c r="J16" s="21">
        <f>SUM(J4:J15)</f>
        <v>42317062.200000003</v>
      </c>
      <c r="K16" s="16"/>
      <c r="L16" s="16"/>
      <c r="M16" s="21">
        <f>SUM(M4:M15)</f>
        <v>109358.07</v>
      </c>
      <c r="N16" s="21">
        <f>SUM(N4:N15)</f>
        <v>7124464.6800000006</v>
      </c>
      <c r="O16" s="21">
        <f>SUM(O4:O15)</f>
        <v>71240</v>
      </c>
    </row>
    <row r="17" spans="1:15" x14ac:dyDescent="0.3">
      <c r="A17" s="22"/>
      <c r="B17" s="23"/>
      <c r="C17" s="24"/>
      <c r="D17" s="25"/>
      <c r="E17" s="22"/>
      <c r="F17" s="26"/>
      <c r="G17" s="27"/>
      <c r="H17" s="26"/>
      <c r="I17" s="27"/>
      <c r="J17" s="27"/>
      <c r="K17" s="26"/>
      <c r="L17" s="26"/>
      <c r="M17" s="27"/>
      <c r="N17" s="27"/>
      <c r="O17" s="27"/>
    </row>
    <row r="18" spans="1:15" x14ac:dyDescent="0.3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x14ac:dyDescent="0.3">
      <c r="A19" s="28"/>
      <c r="B19" s="29" t="s">
        <v>39</v>
      </c>
      <c r="C19" s="8"/>
      <c r="D19" s="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 x14ac:dyDescent="0.3">
      <c r="A20" s="28"/>
      <c r="B20" s="29" t="s">
        <v>40</v>
      </c>
      <c r="C20" s="8"/>
      <c r="D20" s="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x14ac:dyDescent="0.3">
      <c r="A21" s="28"/>
      <c r="B21" s="30"/>
      <c r="C21" s="28"/>
      <c r="D21" s="31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x14ac:dyDescent="0.3">
      <c r="A22" s="28"/>
      <c r="B22" s="30"/>
      <c r="C22" s="28"/>
      <c r="D22" s="31" t="s">
        <v>41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x14ac:dyDescent="0.3">
      <c r="A23" s="28"/>
      <c r="B23" s="30"/>
      <c r="C23" s="28"/>
      <c r="D23" s="31" t="s">
        <v>42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</sheetData>
  <mergeCells count="1">
    <mergeCell ref="C3:D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LD_PN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farmaciesef</dc:creator>
  <cp:lastModifiedBy>achizitii2</cp:lastModifiedBy>
  <cp:lastPrinted>2026-05-20T11:29:35Z</cp:lastPrinted>
  <dcterms:created xsi:type="dcterms:W3CDTF">2026-03-26T07:07:00Z</dcterms:created>
  <dcterms:modified xsi:type="dcterms:W3CDTF">2026-05-20T11:38:29Z</dcterms:modified>
</cp:coreProperties>
</file>