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899BAD7-127E-40C4-99EB-D4D5256A86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77" i="1" l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  <c r="N48" i="1"/>
  <c r="O48" i="1"/>
  <c r="P48" i="1"/>
  <c r="Q48" i="1"/>
  <c r="N49" i="1"/>
  <c r="O49" i="1"/>
  <c r="P49" i="1"/>
  <c r="Q49" i="1"/>
  <c r="N50" i="1"/>
  <c r="O50" i="1"/>
  <c r="P50" i="1"/>
  <c r="Q50" i="1"/>
  <c r="N51" i="1"/>
  <c r="O51" i="1"/>
  <c r="P51" i="1"/>
  <c r="Q51" i="1"/>
  <c r="N52" i="1"/>
  <c r="O52" i="1"/>
  <c r="P52" i="1"/>
  <c r="Q52" i="1"/>
  <c r="N53" i="1"/>
  <c r="O53" i="1"/>
  <c r="P53" i="1"/>
  <c r="Q53" i="1"/>
  <c r="N54" i="1"/>
  <c r="O54" i="1"/>
  <c r="P54" i="1"/>
  <c r="Q54" i="1"/>
  <c r="N55" i="1"/>
  <c r="O55" i="1"/>
  <c r="P55" i="1"/>
  <c r="Q55" i="1"/>
  <c r="N56" i="1"/>
  <c r="O56" i="1"/>
  <c r="P56" i="1"/>
  <c r="Q56" i="1"/>
  <c r="N57" i="1"/>
  <c r="O57" i="1"/>
  <c r="P57" i="1"/>
  <c r="Q57" i="1"/>
  <c r="N58" i="1"/>
  <c r="O58" i="1"/>
  <c r="P58" i="1"/>
  <c r="Q58" i="1"/>
  <c r="N59" i="1"/>
  <c r="O59" i="1"/>
  <c r="P59" i="1"/>
  <c r="Q59" i="1"/>
  <c r="N60" i="1"/>
  <c r="O60" i="1"/>
  <c r="P60" i="1"/>
  <c r="Q60" i="1"/>
  <c r="N61" i="1"/>
  <c r="O61" i="1"/>
  <c r="P61" i="1"/>
  <c r="Q61" i="1"/>
  <c r="N62" i="1"/>
  <c r="O62" i="1"/>
  <c r="P62" i="1"/>
  <c r="Q62" i="1"/>
  <c r="N63" i="1"/>
  <c r="O63" i="1"/>
  <c r="P63" i="1"/>
  <c r="Q63" i="1"/>
  <c r="N64" i="1"/>
  <c r="O64" i="1"/>
  <c r="P64" i="1"/>
  <c r="Q64" i="1"/>
  <c r="N65" i="1"/>
  <c r="O65" i="1"/>
  <c r="P65" i="1"/>
  <c r="Q65" i="1"/>
  <c r="N66" i="1"/>
  <c r="O66" i="1"/>
  <c r="P66" i="1"/>
  <c r="Q66" i="1"/>
  <c r="N67" i="1"/>
  <c r="O67" i="1"/>
  <c r="P67" i="1"/>
  <c r="Q67" i="1"/>
  <c r="N68" i="1"/>
  <c r="O68" i="1"/>
  <c r="P68" i="1"/>
  <c r="Q68" i="1"/>
  <c r="N69" i="1"/>
  <c r="O69" i="1"/>
  <c r="P69" i="1"/>
  <c r="Q69" i="1"/>
  <c r="N70" i="1"/>
  <c r="O70" i="1"/>
  <c r="P70" i="1"/>
  <c r="Q70" i="1"/>
  <c r="N71" i="1"/>
  <c r="O71" i="1"/>
  <c r="P71" i="1"/>
  <c r="Q71" i="1"/>
  <c r="N72" i="1"/>
  <c r="O72" i="1"/>
  <c r="P72" i="1"/>
  <c r="Q72" i="1"/>
  <c r="N73" i="1"/>
  <c r="O73" i="1"/>
  <c r="P73" i="1"/>
  <c r="Q73" i="1"/>
  <c r="N74" i="1"/>
  <c r="O74" i="1"/>
  <c r="P74" i="1"/>
  <c r="Q74" i="1"/>
  <c r="N75" i="1"/>
  <c r="O75" i="1"/>
  <c r="P75" i="1"/>
  <c r="Q75" i="1"/>
  <c r="N76" i="1"/>
  <c r="O76" i="1"/>
  <c r="P76" i="1"/>
  <c r="Q76" i="1"/>
  <c r="N77" i="1"/>
  <c r="O77" i="1"/>
  <c r="P77" i="1"/>
  <c r="Q77" i="1"/>
  <c r="N78" i="1"/>
  <c r="O78" i="1"/>
  <c r="P78" i="1"/>
  <c r="Q78" i="1"/>
  <c r="N79" i="1"/>
  <c r="O79" i="1"/>
  <c r="P79" i="1"/>
  <c r="Q79" i="1"/>
  <c r="N80" i="1"/>
  <c r="O80" i="1"/>
  <c r="P80" i="1"/>
  <c r="Q80" i="1"/>
  <c r="N81" i="1"/>
  <c r="O81" i="1"/>
  <c r="P81" i="1"/>
  <c r="Q81" i="1"/>
  <c r="N82" i="1"/>
  <c r="O82" i="1"/>
  <c r="P82" i="1"/>
  <c r="Q82" i="1"/>
  <c r="N83" i="1"/>
  <c r="O83" i="1"/>
  <c r="P83" i="1"/>
  <c r="Q83" i="1"/>
  <c r="N84" i="1"/>
  <c r="O84" i="1"/>
  <c r="P84" i="1"/>
  <c r="Q84" i="1"/>
  <c r="N85" i="1"/>
  <c r="O85" i="1"/>
  <c r="P85" i="1"/>
  <c r="Q85" i="1"/>
  <c r="N86" i="1"/>
  <c r="O86" i="1"/>
  <c r="P86" i="1"/>
  <c r="Q86" i="1"/>
  <c r="N87" i="1"/>
  <c r="O87" i="1"/>
  <c r="P87" i="1"/>
  <c r="Q87" i="1"/>
  <c r="N88" i="1"/>
  <c r="O88" i="1"/>
  <c r="P88" i="1"/>
  <c r="Q88" i="1"/>
  <c r="N89" i="1"/>
  <c r="O89" i="1"/>
  <c r="P89" i="1"/>
  <c r="Q89" i="1"/>
  <c r="N90" i="1"/>
  <c r="O90" i="1"/>
  <c r="P90" i="1"/>
  <c r="Q90" i="1"/>
  <c r="N91" i="1"/>
  <c r="O91" i="1"/>
  <c r="P91" i="1"/>
  <c r="Q91" i="1"/>
  <c r="N92" i="1"/>
  <c r="O92" i="1"/>
  <c r="P92" i="1"/>
  <c r="Q92" i="1"/>
  <c r="N93" i="1"/>
  <c r="O93" i="1"/>
  <c r="P93" i="1"/>
  <c r="Q93" i="1"/>
  <c r="N94" i="1"/>
  <c r="O94" i="1"/>
  <c r="P94" i="1"/>
  <c r="Q94" i="1"/>
  <c r="N95" i="1"/>
  <c r="O95" i="1"/>
  <c r="P95" i="1"/>
  <c r="Q95" i="1"/>
  <c r="N96" i="1"/>
  <c r="O96" i="1"/>
  <c r="P96" i="1"/>
  <c r="Q96" i="1"/>
  <c r="N97" i="1"/>
  <c r="O97" i="1"/>
  <c r="P97" i="1"/>
  <c r="Q97" i="1"/>
  <c r="N98" i="1"/>
  <c r="O98" i="1"/>
  <c r="P98" i="1"/>
  <c r="Q98" i="1"/>
  <c r="N99" i="1"/>
  <c r="O99" i="1"/>
  <c r="P99" i="1"/>
  <c r="Q99" i="1"/>
  <c r="N100" i="1"/>
  <c r="O100" i="1"/>
  <c r="P100" i="1"/>
  <c r="Q100" i="1"/>
  <c r="N101" i="1"/>
  <c r="O101" i="1"/>
  <c r="P101" i="1"/>
  <c r="Q101" i="1"/>
  <c r="N102" i="1"/>
  <c r="O102" i="1"/>
  <c r="P102" i="1"/>
  <c r="Q102" i="1"/>
  <c r="N103" i="1"/>
  <c r="O103" i="1"/>
  <c r="P103" i="1"/>
  <c r="Q103" i="1"/>
  <c r="N104" i="1"/>
  <c r="O104" i="1"/>
  <c r="P104" i="1"/>
  <c r="Q104" i="1"/>
  <c r="N105" i="1"/>
  <c r="O105" i="1"/>
  <c r="P105" i="1"/>
  <c r="Q105" i="1"/>
  <c r="N106" i="1"/>
  <c r="O106" i="1"/>
  <c r="P106" i="1"/>
  <c r="Q106" i="1"/>
  <c r="N107" i="1"/>
  <c r="O107" i="1"/>
  <c r="P107" i="1"/>
  <c r="Q107" i="1"/>
  <c r="N108" i="1"/>
  <c r="O108" i="1"/>
  <c r="P108" i="1"/>
  <c r="Q108" i="1"/>
  <c r="N109" i="1"/>
  <c r="O109" i="1"/>
  <c r="P109" i="1"/>
  <c r="Q109" i="1"/>
  <c r="N110" i="1"/>
  <c r="O110" i="1"/>
  <c r="P110" i="1"/>
  <c r="Q110" i="1"/>
  <c r="N111" i="1"/>
  <c r="O111" i="1"/>
  <c r="P111" i="1"/>
  <c r="Q111" i="1"/>
  <c r="N112" i="1"/>
  <c r="O112" i="1"/>
  <c r="P112" i="1"/>
  <c r="Q112" i="1"/>
  <c r="N113" i="1"/>
  <c r="O113" i="1"/>
  <c r="P113" i="1"/>
  <c r="Q113" i="1"/>
  <c r="N114" i="1"/>
  <c r="O114" i="1"/>
  <c r="P114" i="1"/>
  <c r="Q114" i="1"/>
  <c r="N115" i="1"/>
  <c r="O115" i="1"/>
  <c r="P115" i="1"/>
  <c r="Q115" i="1"/>
  <c r="N116" i="1"/>
  <c r="O116" i="1"/>
  <c r="P116" i="1"/>
  <c r="Q116" i="1"/>
  <c r="N117" i="1"/>
  <c r="O117" i="1"/>
  <c r="P117" i="1"/>
  <c r="Q117" i="1"/>
  <c r="N118" i="1"/>
  <c r="O118" i="1"/>
  <c r="P118" i="1"/>
  <c r="Q118" i="1"/>
  <c r="N119" i="1"/>
  <c r="O119" i="1"/>
  <c r="P119" i="1"/>
  <c r="Q119" i="1"/>
  <c r="N120" i="1"/>
  <c r="O120" i="1"/>
  <c r="P120" i="1"/>
  <c r="Q120" i="1"/>
  <c r="N121" i="1"/>
  <c r="O121" i="1"/>
  <c r="P121" i="1"/>
  <c r="Q121" i="1"/>
  <c r="N122" i="1"/>
  <c r="O122" i="1"/>
  <c r="P122" i="1"/>
  <c r="Q122" i="1"/>
  <c r="N123" i="1"/>
  <c r="O123" i="1"/>
  <c r="P123" i="1"/>
  <c r="Q123" i="1"/>
  <c r="N124" i="1"/>
  <c r="O124" i="1"/>
  <c r="P124" i="1"/>
  <c r="Q124" i="1"/>
  <c r="N125" i="1"/>
  <c r="O125" i="1"/>
  <c r="P125" i="1"/>
  <c r="Q125" i="1"/>
  <c r="N126" i="1"/>
  <c r="O126" i="1"/>
  <c r="P126" i="1"/>
  <c r="Q126" i="1"/>
  <c r="N127" i="1"/>
  <c r="O127" i="1"/>
  <c r="P127" i="1"/>
  <c r="Q127" i="1"/>
  <c r="N128" i="1"/>
  <c r="O128" i="1"/>
  <c r="P128" i="1"/>
  <c r="Q128" i="1"/>
  <c r="N129" i="1"/>
  <c r="O129" i="1"/>
  <c r="P129" i="1"/>
  <c r="Q129" i="1"/>
  <c r="N130" i="1"/>
  <c r="O130" i="1"/>
  <c r="P130" i="1"/>
  <c r="Q130" i="1"/>
  <c r="N131" i="1"/>
  <c r="O131" i="1"/>
  <c r="P131" i="1"/>
  <c r="Q131" i="1"/>
  <c r="N132" i="1"/>
  <c r="O132" i="1"/>
  <c r="P132" i="1"/>
  <c r="Q132" i="1"/>
  <c r="N133" i="1"/>
  <c r="O133" i="1"/>
  <c r="P133" i="1"/>
  <c r="Q133" i="1"/>
  <c r="N134" i="1"/>
  <c r="O134" i="1"/>
  <c r="P134" i="1"/>
  <c r="Q134" i="1"/>
  <c r="N135" i="1"/>
  <c r="O135" i="1"/>
  <c r="P135" i="1"/>
  <c r="Q135" i="1"/>
  <c r="N136" i="1"/>
  <c r="O136" i="1"/>
  <c r="P136" i="1"/>
  <c r="Q136" i="1"/>
  <c r="N137" i="1"/>
  <c r="O137" i="1"/>
  <c r="P137" i="1"/>
  <c r="Q137" i="1"/>
  <c r="N138" i="1"/>
  <c r="O138" i="1"/>
  <c r="P138" i="1"/>
  <c r="Q138" i="1"/>
  <c r="N139" i="1"/>
  <c r="O139" i="1"/>
  <c r="P139" i="1"/>
  <c r="Q139" i="1"/>
  <c r="N140" i="1"/>
  <c r="O140" i="1"/>
  <c r="P140" i="1"/>
  <c r="Q140" i="1"/>
  <c r="N141" i="1"/>
  <c r="O141" i="1"/>
  <c r="P141" i="1"/>
  <c r="Q141" i="1"/>
  <c r="N142" i="1"/>
  <c r="O142" i="1"/>
  <c r="P142" i="1"/>
  <c r="Q142" i="1"/>
  <c r="N143" i="1"/>
  <c r="O143" i="1"/>
  <c r="P143" i="1"/>
  <c r="Q143" i="1"/>
  <c r="N144" i="1"/>
  <c r="O144" i="1"/>
  <c r="P144" i="1"/>
  <c r="Q144" i="1"/>
  <c r="N145" i="1"/>
  <c r="O145" i="1"/>
  <c r="P145" i="1"/>
  <c r="Q145" i="1"/>
  <c r="N146" i="1"/>
  <c r="O146" i="1"/>
  <c r="P146" i="1"/>
  <c r="Q146" i="1"/>
  <c r="N147" i="1"/>
  <c r="O147" i="1"/>
  <c r="P147" i="1"/>
  <c r="Q147" i="1"/>
  <c r="N148" i="1"/>
  <c r="O148" i="1"/>
  <c r="P148" i="1"/>
  <c r="Q148" i="1"/>
  <c r="N149" i="1"/>
  <c r="O149" i="1"/>
  <c r="P149" i="1"/>
  <c r="Q149" i="1"/>
  <c r="N150" i="1"/>
  <c r="O150" i="1"/>
  <c r="P150" i="1"/>
  <c r="Q150" i="1"/>
  <c r="N151" i="1"/>
  <c r="O151" i="1"/>
  <c r="P151" i="1"/>
  <c r="Q151" i="1"/>
  <c r="N152" i="1"/>
  <c r="O152" i="1"/>
  <c r="P152" i="1"/>
  <c r="Q152" i="1"/>
  <c r="N153" i="1"/>
  <c r="O153" i="1"/>
  <c r="P153" i="1"/>
  <c r="Q153" i="1"/>
  <c r="N154" i="1"/>
  <c r="O154" i="1"/>
  <c r="P154" i="1"/>
  <c r="Q154" i="1"/>
  <c r="N155" i="1"/>
  <c r="O155" i="1"/>
  <c r="P155" i="1"/>
  <c r="Q155" i="1"/>
  <c r="N156" i="1"/>
  <c r="O156" i="1"/>
  <c r="P156" i="1"/>
  <c r="Q156" i="1"/>
  <c r="N157" i="1"/>
  <c r="O157" i="1"/>
  <c r="P157" i="1"/>
  <c r="Q157" i="1"/>
  <c r="N158" i="1"/>
  <c r="O158" i="1"/>
  <c r="P158" i="1"/>
  <c r="Q158" i="1"/>
  <c r="N159" i="1"/>
  <c r="O159" i="1"/>
  <c r="P159" i="1"/>
  <c r="Q159" i="1"/>
  <c r="N160" i="1"/>
  <c r="O160" i="1"/>
  <c r="P160" i="1"/>
  <c r="Q160" i="1"/>
  <c r="N161" i="1"/>
  <c r="O161" i="1"/>
  <c r="P161" i="1"/>
  <c r="Q161" i="1"/>
  <c r="N162" i="1"/>
  <c r="O162" i="1"/>
  <c r="P162" i="1"/>
  <c r="Q162" i="1"/>
  <c r="N163" i="1"/>
  <c r="O163" i="1"/>
  <c r="P163" i="1"/>
  <c r="Q163" i="1"/>
  <c r="N164" i="1"/>
  <c r="O164" i="1"/>
  <c r="P164" i="1"/>
  <c r="Q164" i="1"/>
  <c r="N165" i="1"/>
  <c r="O165" i="1"/>
  <c r="P165" i="1"/>
  <c r="Q165" i="1"/>
  <c r="N166" i="1"/>
  <c r="O166" i="1"/>
  <c r="P166" i="1"/>
  <c r="Q166" i="1"/>
  <c r="N167" i="1"/>
  <c r="O167" i="1"/>
  <c r="P167" i="1"/>
  <c r="Q167" i="1"/>
  <c r="N168" i="1"/>
  <c r="O168" i="1"/>
  <c r="P168" i="1"/>
  <c r="Q168" i="1"/>
  <c r="N169" i="1"/>
  <c r="O169" i="1"/>
  <c r="P169" i="1"/>
  <c r="Q169" i="1"/>
  <c r="N170" i="1"/>
  <c r="O170" i="1"/>
  <c r="P170" i="1"/>
  <c r="Q170" i="1"/>
  <c r="N171" i="1"/>
  <c r="O171" i="1"/>
  <c r="P171" i="1"/>
  <c r="Q171" i="1"/>
  <c r="N172" i="1"/>
  <c r="O172" i="1"/>
  <c r="P172" i="1"/>
  <c r="Q172" i="1"/>
  <c r="N173" i="1"/>
  <c r="O173" i="1"/>
  <c r="P173" i="1"/>
  <c r="Q173" i="1"/>
  <c r="N174" i="1"/>
  <c r="O174" i="1"/>
  <c r="P174" i="1"/>
  <c r="Q174" i="1"/>
  <c r="N175" i="1"/>
  <c r="O175" i="1"/>
  <c r="P175" i="1"/>
  <c r="Q175" i="1"/>
  <c r="N176" i="1"/>
  <c r="O176" i="1"/>
  <c r="P176" i="1"/>
  <c r="Q176" i="1"/>
  <c r="N177" i="1"/>
  <c r="O177" i="1"/>
  <c r="P177" i="1"/>
  <c r="Q177" i="1"/>
  <c r="N178" i="1"/>
  <c r="O178" i="1"/>
  <c r="P178" i="1"/>
  <c r="Q178" i="1"/>
  <c r="N179" i="1"/>
  <c r="O179" i="1"/>
  <c r="P179" i="1"/>
  <c r="Q179" i="1"/>
  <c r="N180" i="1"/>
  <c r="O180" i="1"/>
  <c r="P180" i="1"/>
  <c r="Q180" i="1"/>
  <c r="N181" i="1"/>
  <c r="O181" i="1"/>
  <c r="P181" i="1"/>
  <c r="Q181" i="1"/>
  <c r="N182" i="1"/>
  <c r="O182" i="1"/>
  <c r="P182" i="1"/>
  <c r="Q182" i="1"/>
  <c r="N183" i="1"/>
  <c r="O183" i="1"/>
  <c r="P183" i="1"/>
  <c r="Q183" i="1"/>
  <c r="N184" i="1"/>
  <c r="O184" i="1"/>
  <c r="P184" i="1"/>
  <c r="Q184" i="1"/>
  <c r="N185" i="1"/>
  <c r="O185" i="1"/>
  <c r="P185" i="1"/>
  <c r="Q185" i="1"/>
  <c r="N186" i="1"/>
  <c r="O186" i="1"/>
  <c r="P186" i="1"/>
  <c r="Q186" i="1"/>
  <c r="N187" i="1"/>
  <c r="O187" i="1"/>
  <c r="P187" i="1"/>
  <c r="Q187" i="1"/>
  <c r="N188" i="1"/>
  <c r="O188" i="1"/>
  <c r="P188" i="1"/>
  <c r="Q188" i="1"/>
  <c r="N189" i="1"/>
  <c r="O189" i="1"/>
  <c r="P189" i="1"/>
  <c r="Q189" i="1"/>
  <c r="N190" i="1"/>
  <c r="O190" i="1"/>
  <c r="P190" i="1"/>
  <c r="Q190" i="1"/>
  <c r="N191" i="1"/>
  <c r="O191" i="1"/>
  <c r="P191" i="1"/>
  <c r="Q191" i="1"/>
  <c r="N192" i="1"/>
  <c r="O192" i="1"/>
  <c r="P192" i="1"/>
  <c r="Q192" i="1"/>
  <c r="N193" i="1"/>
  <c r="O193" i="1"/>
  <c r="P193" i="1"/>
  <c r="Q193" i="1"/>
  <c r="N194" i="1"/>
  <c r="O194" i="1"/>
  <c r="P194" i="1"/>
  <c r="Q194" i="1"/>
  <c r="N195" i="1"/>
  <c r="O195" i="1"/>
  <c r="P195" i="1"/>
  <c r="Q195" i="1"/>
  <c r="N196" i="1"/>
  <c r="O196" i="1"/>
  <c r="P196" i="1"/>
  <c r="Q196" i="1"/>
  <c r="N197" i="1"/>
  <c r="O197" i="1"/>
  <c r="P197" i="1"/>
  <c r="Q197" i="1"/>
  <c r="N198" i="1"/>
  <c r="O198" i="1"/>
  <c r="P198" i="1"/>
  <c r="Q198" i="1"/>
  <c r="N199" i="1"/>
  <c r="O199" i="1"/>
  <c r="P199" i="1"/>
  <c r="Q199" i="1"/>
  <c r="N200" i="1"/>
  <c r="O200" i="1"/>
  <c r="P200" i="1"/>
  <c r="Q200" i="1"/>
  <c r="N201" i="1"/>
  <c r="O201" i="1"/>
  <c r="P201" i="1"/>
  <c r="Q201" i="1"/>
  <c r="N202" i="1"/>
  <c r="O202" i="1"/>
  <c r="P202" i="1"/>
  <c r="Q202" i="1"/>
  <c r="N203" i="1"/>
  <c r="O203" i="1"/>
  <c r="P203" i="1"/>
  <c r="Q203" i="1"/>
  <c r="N204" i="1"/>
  <c r="O204" i="1"/>
  <c r="P204" i="1"/>
  <c r="Q204" i="1"/>
  <c r="N205" i="1"/>
  <c r="O205" i="1"/>
  <c r="P205" i="1"/>
  <c r="Q205" i="1"/>
  <c r="N206" i="1"/>
  <c r="O206" i="1"/>
  <c r="P206" i="1"/>
  <c r="Q206" i="1"/>
  <c r="N207" i="1"/>
  <c r="O207" i="1"/>
  <c r="P207" i="1"/>
  <c r="Q207" i="1"/>
  <c r="N208" i="1"/>
  <c r="O208" i="1"/>
  <c r="P208" i="1"/>
  <c r="Q208" i="1"/>
  <c r="N209" i="1"/>
  <c r="O209" i="1"/>
  <c r="P209" i="1"/>
  <c r="Q209" i="1"/>
  <c r="N210" i="1"/>
  <c r="O210" i="1"/>
  <c r="P210" i="1"/>
  <c r="Q210" i="1"/>
  <c r="N211" i="1"/>
  <c r="O211" i="1"/>
  <c r="P211" i="1"/>
  <c r="Q211" i="1"/>
  <c r="N212" i="1"/>
  <c r="O212" i="1"/>
  <c r="P212" i="1"/>
  <c r="Q212" i="1"/>
  <c r="N213" i="1"/>
  <c r="O213" i="1"/>
  <c r="P213" i="1"/>
  <c r="Q213" i="1"/>
  <c r="N214" i="1"/>
  <c r="O214" i="1"/>
  <c r="P214" i="1"/>
  <c r="Q214" i="1"/>
  <c r="N215" i="1"/>
  <c r="O215" i="1"/>
  <c r="P215" i="1"/>
  <c r="Q215" i="1"/>
  <c r="N216" i="1"/>
  <c r="O216" i="1"/>
  <c r="P216" i="1"/>
  <c r="Q216" i="1"/>
  <c r="N217" i="1"/>
  <c r="O217" i="1"/>
  <c r="P217" i="1"/>
  <c r="Q217" i="1"/>
  <c r="N218" i="1"/>
  <c r="O218" i="1"/>
  <c r="P218" i="1"/>
  <c r="Q218" i="1"/>
  <c r="N219" i="1"/>
  <c r="O219" i="1"/>
  <c r="P219" i="1"/>
  <c r="Q219" i="1"/>
  <c r="N220" i="1"/>
  <c r="O220" i="1"/>
  <c r="P220" i="1"/>
  <c r="Q220" i="1"/>
  <c r="N221" i="1"/>
  <c r="O221" i="1"/>
  <c r="P221" i="1"/>
  <c r="Q221" i="1"/>
  <c r="N222" i="1"/>
  <c r="O222" i="1"/>
  <c r="P222" i="1"/>
  <c r="Q222" i="1"/>
  <c r="N223" i="1"/>
  <c r="O223" i="1"/>
  <c r="P223" i="1"/>
  <c r="Q223" i="1"/>
  <c r="N224" i="1"/>
  <c r="O224" i="1"/>
  <c r="P224" i="1"/>
  <c r="Q224" i="1"/>
  <c r="N225" i="1"/>
  <c r="O225" i="1"/>
  <c r="P225" i="1"/>
  <c r="Q225" i="1"/>
  <c r="N226" i="1"/>
  <c r="O226" i="1"/>
  <c r="P226" i="1"/>
  <c r="Q226" i="1"/>
  <c r="N227" i="1"/>
  <c r="O227" i="1"/>
  <c r="P227" i="1"/>
  <c r="Q227" i="1"/>
  <c r="N228" i="1"/>
  <c r="O228" i="1"/>
  <c r="P228" i="1"/>
  <c r="Q228" i="1"/>
  <c r="N229" i="1"/>
  <c r="O229" i="1"/>
  <c r="P229" i="1"/>
  <c r="Q229" i="1"/>
  <c r="N230" i="1"/>
  <c r="O230" i="1"/>
  <c r="P230" i="1"/>
  <c r="Q230" i="1"/>
  <c r="N231" i="1"/>
  <c r="O231" i="1"/>
  <c r="P231" i="1"/>
  <c r="Q231" i="1"/>
  <c r="N232" i="1"/>
  <c r="O232" i="1"/>
  <c r="P232" i="1"/>
  <c r="Q232" i="1"/>
  <c r="N233" i="1"/>
  <c r="O233" i="1"/>
  <c r="P233" i="1"/>
  <c r="Q233" i="1"/>
  <c r="N234" i="1"/>
  <c r="O234" i="1"/>
  <c r="P234" i="1"/>
  <c r="Q234" i="1"/>
  <c r="N235" i="1"/>
  <c r="O235" i="1"/>
  <c r="P235" i="1"/>
  <c r="Q235" i="1"/>
  <c r="N236" i="1"/>
  <c r="O236" i="1"/>
  <c r="P236" i="1"/>
  <c r="Q236" i="1"/>
  <c r="N237" i="1"/>
  <c r="O237" i="1"/>
  <c r="P237" i="1"/>
  <c r="Q237" i="1"/>
  <c r="N238" i="1"/>
  <c r="O238" i="1"/>
  <c r="P238" i="1"/>
  <c r="Q238" i="1"/>
  <c r="N239" i="1"/>
  <c r="O239" i="1"/>
  <c r="P239" i="1"/>
  <c r="Q239" i="1"/>
  <c r="N240" i="1"/>
  <c r="O240" i="1"/>
  <c r="P240" i="1"/>
  <c r="Q240" i="1"/>
  <c r="N241" i="1"/>
  <c r="O241" i="1"/>
  <c r="P241" i="1"/>
  <c r="Q241" i="1"/>
  <c r="N242" i="1"/>
  <c r="O242" i="1"/>
  <c r="P242" i="1"/>
  <c r="Q242" i="1"/>
  <c r="N243" i="1"/>
  <c r="O243" i="1"/>
  <c r="P243" i="1"/>
  <c r="Q243" i="1"/>
  <c r="N244" i="1"/>
  <c r="O244" i="1"/>
  <c r="P244" i="1"/>
  <c r="Q244" i="1"/>
  <c r="N245" i="1"/>
  <c r="O245" i="1"/>
  <c r="P245" i="1"/>
  <c r="Q245" i="1"/>
  <c r="N246" i="1"/>
  <c r="O246" i="1"/>
  <c r="P246" i="1"/>
  <c r="Q246" i="1"/>
  <c r="N247" i="1"/>
  <c r="O247" i="1"/>
  <c r="P247" i="1"/>
  <c r="Q247" i="1"/>
  <c r="N248" i="1"/>
  <c r="O248" i="1"/>
  <c r="P248" i="1"/>
  <c r="Q248" i="1"/>
  <c r="N249" i="1"/>
  <c r="O249" i="1"/>
  <c r="P249" i="1"/>
  <c r="Q249" i="1"/>
  <c r="N250" i="1"/>
  <c r="O250" i="1"/>
  <c r="P250" i="1"/>
  <c r="Q250" i="1"/>
  <c r="N251" i="1"/>
  <c r="O251" i="1"/>
  <c r="P251" i="1"/>
  <c r="Q251" i="1"/>
  <c r="N252" i="1"/>
  <c r="O252" i="1"/>
  <c r="P252" i="1"/>
  <c r="Q252" i="1"/>
  <c r="N253" i="1"/>
  <c r="O253" i="1"/>
  <c r="P253" i="1"/>
  <c r="Q253" i="1"/>
  <c r="N254" i="1"/>
  <c r="O254" i="1"/>
  <c r="P254" i="1"/>
  <c r="Q254" i="1"/>
  <c r="N255" i="1"/>
  <c r="O255" i="1"/>
  <c r="P255" i="1"/>
  <c r="Q255" i="1"/>
  <c r="N256" i="1"/>
  <c r="O256" i="1"/>
  <c r="P256" i="1"/>
  <c r="Q256" i="1"/>
  <c r="N257" i="1"/>
  <c r="O257" i="1"/>
  <c r="P257" i="1"/>
  <c r="Q257" i="1"/>
  <c r="N258" i="1"/>
  <c r="O258" i="1"/>
  <c r="P258" i="1"/>
  <c r="Q258" i="1"/>
  <c r="N259" i="1"/>
  <c r="O259" i="1"/>
  <c r="P259" i="1"/>
  <c r="Q259" i="1"/>
  <c r="N260" i="1"/>
  <c r="O260" i="1"/>
  <c r="P260" i="1"/>
  <c r="Q260" i="1"/>
  <c r="N261" i="1"/>
  <c r="O261" i="1"/>
  <c r="P261" i="1"/>
  <c r="Q261" i="1"/>
  <c r="N262" i="1"/>
  <c r="O262" i="1"/>
  <c r="P262" i="1"/>
  <c r="Q262" i="1"/>
  <c r="N263" i="1"/>
  <c r="O263" i="1"/>
  <c r="P263" i="1"/>
  <c r="Q263" i="1"/>
  <c r="N264" i="1"/>
  <c r="O264" i="1"/>
  <c r="P264" i="1"/>
  <c r="Q264" i="1"/>
  <c r="N265" i="1"/>
  <c r="O265" i="1"/>
  <c r="P265" i="1"/>
  <c r="Q265" i="1"/>
  <c r="N266" i="1"/>
  <c r="O266" i="1"/>
  <c r="P266" i="1"/>
  <c r="Q266" i="1"/>
  <c r="N267" i="1"/>
  <c r="O267" i="1"/>
  <c r="P267" i="1"/>
  <c r="Q267" i="1"/>
  <c r="N268" i="1"/>
  <c r="O268" i="1"/>
  <c r="P268" i="1"/>
  <c r="Q268" i="1"/>
  <c r="N269" i="1"/>
  <c r="O269" i="1"/>
  <c r="P269" i="1"/>
  <c r="Q269" i="1"/>
  <c r="N270" i="1"/>
  <c r="O270" i="1"/>
  <c r="P270" i="1"/>
  <c r="Q270" i="1"/>
  <c r="N271" i="1"/>
  <c r="O271" i="1"/>
  <c r="P271" i="1"/>
  <c r="Q271" i="1"/>
  <c r="N272" i="1"/>
  <c r="O272" i="1"/>
  <c r="P272" i="1"/>
  <c r="Q272" i="1"/>
  <c r="N273" i="1"/>
  <c r="O273" i="1"/>
  <c r="P273" i="1"/>
  <c r="Q273" i="1"/>
  <c r="N274" i="1"/>
  <c r="O274" i="1"/>
  <c r="P274" i="1"/>
  <c r="Q274" i="1"/>
  <c r="N275" i="1"/>
  <c r="O275" i="1"/>
  <c r="P275" i="1"/>
  <c r="Q275" i="1"/>
  <c r="N276" i="1"/>
  <c r="O276" i="1"/>
  <c r="P276" i="1"/>
  <c r="Q276" i="1"/>
  <c r="N277" i="1"/>
  <c r="O277" i="1"/>
  <c r="P277" i="1"/>
  <c r="Q277" i="1"/>
  <c r="N278" i="1"/>
  <c r="O278" i="1"/>
  <c r="P278" i="1"/>
  <c r="Q278" i="1"/>
  <c r="N279" i="1"/>
  <c r="O279" i="1"/>
  <c r="P279" i="1"/>
  <c r="Q279" i="1"/>
  <c r="N280" i="1"/>
  <c r="O280" i="1"/>
  <c r="P280" i="1"/>
  <c r="Q280" i="1"/>
  <c r="N281" i="1"/>
  <c r="O281" i="1"/>
  <c r="P281" i="1"/>
  <c r="Q281" i="1"/>
  <c r="N282" i="1"/>
  <c r="O282" i="1"/>
  <c r="P282" i="1"/>
  <c r="Q282" i="1"/>
  <c r="N283" i="1"/>
  <c r="O283" i="1"/>
  <c r="P283" i="1"/>
  <c r="Q283" i="1"/>
  <c r="N284" i="1"/>
  <c r="O284" i="1"/>
  <c r="P284" i="1"/>
  <c r="Q284" i="1"/>
  <c r="N285" i="1"/>
  <c r="O285" i="1"/>
  <c r="P285" i="1"/>
  <c r="Q285" i="1"/>
  <c r="N286" i="1"/>
  <c r="O286" i="1"/>
  <c r="P286" i="1"/>
  <c r="Q286" i="1"/>
  <c r="N287" i="1"/>
  <c r="O287" i="1"/>
  <c r="P287" i="1"/>
  <c r="Q287" i="1"/>
  <c r="N288" i="1"/>
  <c r="O288" i="1"/>
  <c r="P288" i="1"/>
  <c r="Q288" i="1"/>
  <c r="N289" i="1"/>
  <c r="O289" i="1"/>
  <c r="P289" i="1"/>
  <c r="Q289" i="1"/>
  <c r="N290" i="1"/>
  <c r="O290" i="1"/>
  <c r="P290" i="1"/>
  <c r="Q290" i="1"/>
  <c r="N291" i="1"/>
  <c r="O291" i="1"/>
  <c r="P291" i="1"/>
  <c r="Q291" i="1"/>
  <c r="N292" i="1"/>
  <c r="O292" i="1"/>
  <c r="P292" i="1"/>
  <c r="Q292" i="1"/>
  <c r="N293" i="1"/>
  <c r="O293" i="1"/>
  <c r="P293" i="1"/>
  <c r="Q293" i="1"/>
  <c r="N294" i="1"/>
  <c r="O294" i="1"/>
  <c r="P294" i="1"/>
  <c r="Q294" i="1"/>
  <c r="N295" i="1"/>
  <c r="O295" i="1"/>
  <c r="P295" i="1"/>
  <c r="Q295" i="1"/>
  <c r="N296" i="1"/>
  <c r="O296" i="1"/>
  <c r="P296" i="1"/>
  <c r="Q296" i="1"/>
  <c r="N297" i="1"/>
  <c r="O297" i="1"/>
  <c r="P297" i="1"/>
  <c r="Q297" i="1"/>
  <c r="N298" i="1"/>
  <c r="O298" i="1"/>
  <c r="P298" i="1"/>
  <c r="Q298" i="1"/>
  <c r="N299" i="1"/>
  <c r="O299" i="1"/>
  <c r="P299" i="1"/>
  <c r="Q299" i="1"/>
  <c r="N300" i="1"/>
  <c r="O300" i="1"/>
  <c r="P300" i="1"/>
  <c r="Q300" i="1"/>
  <c r="N301" i="1"/>
  <c r="O301" i="1"/>
  <c r="P301" i="1"/>
  <c r="Q301" i="1"/>
  <c r="N302" i="1"/>
  <c r="O302" i="1"/>
  <c r="P302" i="1"/>
  <c r="Q302" i="1"/>
  <c r="N303" i="1"/>
  <c r="O303" i="1"/>
  <c r="P303" i="1"/>
  <c r="Q303" i="1"/>
  <c r="N304" i="1"/>
  <c r="O304" i="1"/>
  <c r="P304" i="1"/>
  <c r="Q304" i="1"/>
  <c r="N305" i="1"/>
  <c r="O305" i="1"/>
  <c r="P305" i="1"/>
  <c r="Q305" i="1"/>
  <c r="N306" i="1"/>
  <c r="O306" i="1"/>
  <c r="P306" i="1"/>
  <c r="Q306" i="1"/>
  <c r="N307" i="1"/>
  <c r="O307" i="1"/>
  <c r="P307" i="1"/>
  <c r="Q307" i="1"/>
  <c r="N308" i="1"/>
  <c r="O308" i="1"/>
  <c r="P308" i="1"/>
  <c r="Q308" i="1"/>
  <c r="N309" i="1"/>
  <c r="O309" i="1"/>
  <c r="P309" i="1"/>
  <c r="Q309" i="1"/>
  <c r="N310" i="1"/>
  <c r="O310" i="1"/>
  <c r="P310" i="1"/>
  <c r="Q310" i="1"/>
  <c r="N311" i="1"/>
  <c r="O311" i="1"/>
  <c r="P311" i="1"/>
  <c r="Q311" i="1"/>
  <c r="N312" i="1"/>
  <c r="O312" i="1"/>
  <c r="P312" i="1"/>
  <c r="Q312" i="1"/>
  <c r="N313" i="1"/>
  <c r="O313" i="1"/>
  <c r="P313" i="1"/>
  <c r="Q313" i="1"/>
  <c r="N314" i="1"/>
  <c r="O314" i="1"/>
  <c r="P314" i="1"/>
  <c r="Q314" i="1"/>
  <c r="N315" i="1"/>
  <c r="O315" i="1"/>
  <c r="P315" i="1"/>
  <c r="Q315" i="1"/>
  <c r="N316" i="1"/>
  <c r="O316" i="1"/>
  <c r="P316" i="1"/>
  <c r="Q316" i="1"/>
  <c r="N317" i="1"/>
  <c r="O317" i="1"/>
  <c r="P317" i="1"/>
  <c r="Q317" i="1"/>
  <c r="N318" i="1"/>
  <c r="O318" i="1"/>
  <c r="P318" i="1"/>
  <c r="Q318" i="1"/>
  <c r="N319" i="1"/>
  <c r="O319" i="1"/>
  <c r="P319" i="1"/>
  <c r="Q319" i="1"/>
  <c r="N320" i="1"/>
  <c r="O320" i="1"/>
  <c r="P320" i="1"/>
  <c r="Q320" i="1"/>
  <c r="N321" i="1"/>
  <c r="O321" i="1"/>
  <c r="P321" i="1"/>
  <c r="Q321" i="1"/>
  <c r="N322" i="1"/>
  <c r="O322" i="1"/>
  <c r="P322" i="1"/>
  <c r="Q322" i="1"/>
  <c r="N323" i="1"/>
  <c r="O323" i="1"/>
  <c r="P323" i="1"/>
  <c r="Q323" i="1"/>
  <c r="N324" i="1"/>
  <c r="O324" i="1"/>
  <c r="P324" i="1"/>
  <c r="Q324" i="1"/>
  <c r="N325" i="1"/>
  <c r="O325" i="1"/>
  <c r="P325" i="1"/>
  <c r="Q325" i="1"/>
  <c r="N326" i="1"/>
  <c r="O326" i="1"/>
  <c r="P326" i="1"/>
  <c r="Q326" i="1"/>
  <c r="N327" i="1"/>
  <c r="O327" i="1"/>
  <c r="P327" i="1"/>
  <c r="Q327" i="1"/>
  <c r="N328" i="1"/>
  <c r="O328" i="1"/>
  <c r="P328" i="1"/>
  <c r="Q328" i="1"/>
  <c r="N329" i="1"/>
  <c r="O329" i="1"/>
  <c r="P329" i="1"/>
  <c r="Q329" i="1"/>
  <c r="N330" i="1"/>
  <c r="O330" i="1"/>
  <c r="P330" i="1"/>
  <c r="Q330" i="1"/>
  <c r="N331" i="1"/>
  <c r="O331" i="1"/>
  <c r="P331" i="1"/>
  <c r="Q331" i="1"/>
  <c r="N332" i="1"/>
  <c r="O332" i="1"/>
  <c r="P332" i="1"/>
  <c r="Q332" i="1"/>
  <c r="N333" i="1"/>
  <c r="O333" i="1"/>
  <c r="P333" i="1"/>
  <c r="Q333" i="1"/>
  <c r="N334" i="1"/>
  <c r="O334" i="1"/>
  <c r="P334" i="1"/>
  <c r="Q334" i="1"/>
  <c r="N335" i="1"/>
  <c r="O335" i="1"/>
  <c r="P335" i="1"/>
  <c r="Q335" i="1"/>
  <c r="N336" i="1"/>
  <c r="O336" i="1"/>
  <c r="P336" i="1"/>
  <c r="Q336" i="1"/>
  <c r="N337" i="1"/>
  <c r="O337" i="1"/>
  <c r="P337" i="1"/>
  <c r="Q337" i="1"/>
  <c r="N338" i="1"/>
  <c r="O338" i="1"/>
  <c r="P338" i="1"/>
  <c r="Q338" i="1"/>
  <c r="N339" i="1"/>
  <c r="O339" i="1"/>
  <c r="P339" i="1"/>
  <c r="Q339" i="1"/>
  <c r="N340" i="1"/>
  <c r="O340" i="1"/>
  <c r="P340" i="1"/>
  <c r="Q340" i="1"/>
  <c r="N341" i="1"/>
  <c r="O341" i="1"/>
  <c r="P341" i="1"/>
  <c r="Q341" i="1"/>
  <c r="N342" i="1"/>
  <c r="O342" i="1"/>
  <c r="P342" i="1"/>
  <c r="Q342" i="1"/>
  <c r="N343" i="1"/>
  <c r="O343" i="1"/>
  <c r="P343" i="1"/>
  <c r="Q343" i="1"/>
  <c r="N344" i="1"/>
  <c r="O344" i="1"/>
  <c r="P344" i="1"/>
  <c r="Q344" i="1"/>
  <c r="N345" i="1"/>
  <c r="O345" i="1"/>
  <c r="P345" i="1"/>
  <c r="Q345" i="1"/>
  <c r="N346" i="1"/>
  <c r="O346" i="1"/>
  <c r="P346" i="1"/>
  <c r="Q346" i="1"/>
  <c r="N347" i="1"/>
  <c r="O347" i="1"/>
  <c r="P347" i="1"/>
  <c r="Q347" i="1"/>
  <c r="N348" i="1"/>
  <c r="O348" i="1"/>
  <c r="P348" i="1"/>
  <c r="Q348" i="1"/>
  <c r="N349" i="1"/>
  <c r="O349" i="1"/>
  <c r="P349" i="1"/>
  <c r="Q349" i="1"/>
  <c r="N350" i="1"/>
  <c r="O350" i="1"/>
  <c r="P350" i="1"/>
  <c r="Q350" i="1"/>
  <c r="N351" i="1"/>
  <c r="O351" i="1"/>
  <c r="P351" i="1"/>
  <c r="Q351" i="1"/>
  <c r="N352" i="1"/>
  <c r="O352" i="1"/>
  <c r="P352" i="1"/>
  <c r="Q352" i="1"/>
  <c r="N353" i="1"/>
  <c r="O353" i="1"/>
  <c r="P353" i="1"/>
  <c r="Q353" i="1"/>
  <c r="N354" i="1"/>
  <c r="O354" i="1"/>
  <c r="P354" i="1"/>
  <c r="Q354" i="1"/>
  <c r="N355" i="1"/>
  <c r="O355" i="1"/>
  <c r="P355" i="1"/>
  <c r="Q355" i="1"/>
  <c r="N356" i="1"/>
  <c r="O356" i="1"/>
  <c r="P356" i="1"/>
  <c r="Q356" i="1"/>
  <c r="N357" i="1"/>
  <c r="O357" i="1"/>
  <c r="P357" i="1"/>
  <c r="Q357" i="1"/>
  <c r="N358" i="1"/>
  <c r="O358" i="1"/>
  <c r="P358" i="1"/>
  <c r="Q358" i="1"/>
  <c r="N359" i="1"/>
  <c r="O359" i="1"/>
  <c r="P359" i="1"/>
  <c r="Q359" i="1"/>
  <c r="N360" i="1"/>
  <c r="O360" i="1"/>
  <c r="P360" i="1"/>
  <c r="Q360" i="1"/>
  <c r="N361" i="1"/>
  <c r="O361" i="1"/>
  <c r="P361" i="1"/>
  <c r="Q361" i="1"/>
  <c r="N362" i="1"/>
  <c r="O362" i="1"/>
  <c r="P362" i="1"/>
  <c r="Q362" i="1"/>
  <c r="N363" i="1"/>
  <c r="O363" i="1"/>
  <c r="P363" i="1"/>
  <c r="Q363" i="1"/>
  <c r="N364" i="1"/>
  <c r="O364" i="1"/>
  <c r="P364" i="1"/>
  <c r="Q364" i="1"/>
  <c r="N365" i="1"/>
  <c r="O365" i="1"/>
  <c r="P365" i="1"/>
  <c r="Q365" i="1"/>
  <c r="N366" i="1"/>
  <c r="O366" i="1"/>
  <c r="P366" i="1"/>
  <c r="Q366" i="1"/>
  <c r="N367" i="1"/>
  <c r="O367" i="1"/>
  <c r="P367" i="1"/>
  <c r="Q367" i="1"/>
  <c r="N368" i="1"/>
  <c r="O368" i="1"/>
  <c r="P368" i="1"/>
  <c r="Q368" i="1"/>
  <c r="N369" i="1"/>
  <c r="O369" i="1"/>
  <c r="P369" i="1"/>
  <c r="Q369" i="1"/>
  <c r="N370" i="1"/>
  <c r="O370" i="1"/>
  <c r="P370" i="1"/>
  <c r="Q370" i="1"/>
  <c r="N371" i="1"/>
  <c r="O371" i="1"/>
  <c r="P371" i="1"/>
  <c r="Q371" i="1"/>
  <c r="N372" i="1"/>
  <c r="O372" i="1"/>
  <c r="P372" i="1"/>
  <c r="Q372" i="1"/>
  <c r="N373" i="1"/>
  <c r="O373" i="1"/>
  <c r="P373" i="1"/>
  <c r="Q373" i="1"/>
  <c r="N374" i="1"/>
  <c r="O374" i="1"/>
  <c r="P374" i="1"/>
  <c r="Q374" i="1"/>
  <c r="N375" i="1"/>
  <c r="O375" i="1"/>
  <c r="P375" i="1"/>
  <c r="Q375" i="1"/>
  <c r="N376" i="1"/>
  <c r="O376" i="1"/>
  <c r="P376" i="1"/>
  <c r="Q376" i="1"/>
  <c r="N377" i="1"/>
  <c r="O377" i="1"/>
  <c r="P377" i="1"/>
  <c r="Q377" i="1"/>
  <c r="N378" i="1"/>
  <c r="O378" i="1"/>
  <c r="P378" i="1"/>
  <c r="Q378" i="1"/>
  <c r="N379" i="1"/>
  <c r="O379" i="1"/>
  <c r="P379" i="1"/>
  <c r="Q379" i="1"/>
  <c r="N380" i="1"/>
  <c r="O380" i="1"/>
  <c r="P380" i="1"/>
  <c r="Q380" i="1"/>
  <c r="N381" i="1"/>
  <c r="O381" i="1"/>
  <c r="P381" i="1"/>
  <c r="Q381" i="1"/>
  <c r="N382" i="1"/>
  <c r="O382" i="1"/>
  <c r="P382" i="1"/>
  <c r="Q382" i="1"/>
  <c r="N383" i="1"/>
  <c r="O383" i="1"/>
  <c r="P383" i="1"/>
  <c r="Q383" i="1"/>
  <c r="N384" i="1"/>
  <c r="O384" i="1"/>
  <c r="P384" i="1"/>
  <c r="Q384" i="1"/>
  <c r="N385" i="1"/>
  <c r="O385" i="1"/>
  <c r="P385" i="1"/>
  <c r="Q385" i="1"/>
  <c r="N386" i="1"/>
  <c r="O386" i="1"/>
  <c r="P386" i="1"/>
  <c r="Q386" i="1"/>
  <c r="N387" i="1"/>
  <c r="O387" i="1"/>
  <c r="P387" i="1"/>
  <c r="Q387" i="1"/>
  <c r="N388" i="1"/>
  <c r="O388" i="1"/>
  <c r="P388" i="1"/>
  <c r="Q388" i="1"/>
  <c r="N389" i="1"/>
  <c r="O389" i="1"/>
  <c r="P389" i="1"/>
  <c r="Q389" i="1"/>
  <c r="N390" i="1"/>
  <c r="O390" i="1"/>
  <c r="P390" i="1"/>
  <c r="Q390" i="1"/>
  <c r="N391" i="1"/>
  <c r="O391" i="1"/>
  <c r="P391" i="1"/>
  <c r="Q391" i="1"/>
  <c r="N392" i="1"/>
  <c r="O392" i="1"/>
  <c r="P392" i="1"/>
  <c r="Q392" i="1"/>
  <c r="N393" i="1"/>
  <c r="O393" i="1"/>
  <c r="P393" i="1"/>
  <c r="Q393" i="1"/>
  <c r="N394" i="1"/>
  <c r="O394" i="1"/>
  <c r="P394" i="1"/>
  <c r="Q394" i="1"/>
  <c r="N395" i="1"/>
  <c r="O395" i="1"/>
  <c r="P395" i="1"/>
  <c r="Q395" i="1"/>
  <c r="N396" i="1"/>
  <c r="O396" i="1"/>
  <c r="P396" i="1"/>
  <c r="Q396" i="1"/>
  <c r="N397" i="1"/>
  <c r="O397" i="1"/>
  <c r="P397" i="1"/>
  <c r="Q397" i="1"/>
  <c r="N398" i="1"/>
  <c r="O398" i="1"/>
  <c r="P398" i="1"/>
  <c r="Q398" i="1"/>
  <c r="N399" i="1"/>
  <c r="O399" i="1"/>
  <c r="P399" i="1"/>
  <c r="Q399" i="1"/>
  <c r="N400" i="1"/>
  <c r="O400" i="1"/>
  <c r="P400" i="1"/>
  <c r="Q400" i="1"/>
  <c r="N401" i="1"/>
  <c r="O401" i="1"/>
  <c r="P401" i="1"/>
  <c r="Q401" i="1"/>
  <c r="N402" i="1"/>
  <c r="O402" i="1"/>
  <c r="P402" i="1"/>
  <c r="Q402" i="1"/>
  <c r="N403" i="1"/>
  <c r="O403" i="1"/>
  <c r="P403" i="1"/>
  <c r="Q403" i="1"/>
  <c r="N404" i="1"/>
  <c r="O404" i="1"/>
  <c r="P404" i="1"/>
  <c r="Q404" i="1"/>
  <c r="N405" i="1"/>
  <c r="O405" i="1"/>
  <c r="P405" i="1"/>
  <c r="Q405" i="1"/>
  <c r="N406" i="1"/>
  <c r="O406" i="1"/>
  <c r="P406" i="1"/>
  <c r="Q406" i="1"/>
  <c r="N407" i="1"/>
  <c r="O407" i="1"/>
  <c r="P407" i="1"/>
  <c r="Q407" i="1"/>
  <c r="N408" i="1"/>
  <c r="O408" i="1"/>
  <c r="P408" i="1"/>
  <c r="Q408" i="1"/>
  <c r="N409" i="1"/>
  <c r="O409" i="1"/>
  <c r="P409" i="1"/>
  <c r="Q409" i="1"/>
  <c r="N410" i="1"/>
  <c r="O410" i="1"/>
  <c r="P410" i="1"/>
  <c r="Q410" i="1"/>
  <c r="N411" i="1"/>
  <c r="O411" i="1"/>
  <c r="P411" i="1"/>
  <c r="Q411" i="1"/>
  <c r="N412" i="1"/>
  <c r="O412" i="1"/>
  <c r="P412" i="1"/>
  <c r="Q412" i="1"/>
  <c r="N413" i="1"/>
  <c r="O413" i="1"/>
  <c r="P413" i="1"/>
  <c r="Q413" i="1"/>
  <c r="N414" i="1"/>
  <c r="O414" i="1"/>
  <c r="P414" i="1"/>
  <c r="Q414" i="1"/>
  <c r="N415" i="1"/>
  <c r="O415" i="1"/>
  <c r="P415" i="1"/>
  <c r="Q415" i="1"/>
  <c r="N416" i="1"/>
  <c r="O416" i="1"/>
  <c r="P416" i="1"/>
  <c r="Q416" i="1"/>
  <c r="N417" i="1"/>
  <c r="O417" i="1"/>
  <c r="P417" i="1"/>
  <c r="Q417" i="1"/>
  <c r="N418" i="1"/>
  <c r="O418" i="1"/>
  <c r="P418" i="1"/>
  <c r="Q418" i="1"/>
  <c r="N419" i="1"/>
  <c r="O419" i="1"/>
  <c r="P419" i="1"/>
  <c r="Q419" i="1"/>
  <c r="N420" i="1"/>
  <c r="O420" i="1"/>
  <c r="P420" i="1"/>
  <c r="Q420" i="1"/>
  <c r="N421" i="1"/>
  <c r="O421" i="1"/>
  <c r="P421" i="1"/>
  <c r="Q421" i="1"/>
  <c r="N422" i="1"/>
  <c r="O422" i="1"/>
  <c r="P422" i="1"/>
  <c r="Q422" i="1"/>
  <c r="N423" i="1"/>
  <c r="O423" i="1"/>
  <c r="P423" i="1"/>
  <c r="Q423" i="1"/>
  <c r="N424" i="1"/>
  <c r="O424" i="1"/>
  <c r="P424" i="1"/>
  <c r="Q424" i="1"/>
  <c r="N425" i="1"/>
  <c r="O425" i="1"/>
  <c r="P425" i="1"/>
  <c r="Q425" i="1"/>
  <c r="N426" i="1"/>
  <c r="O426" i="1"/>
  <c r="P426" i="1"/>
  <c r="Q426" i="1"/>
  <c r="N427" i="1"/>
  <c r="O427" i="1"/>
  <c r="P427" i="1"/>
  <c r="Q427" i="1"/>
  <c r="N428" i="1"/>
  <c r="O428" i="1"/>
  <c r="P428" i="1"/>
  <c r="Q428" i="1"/>
  <c r="N429" i="1"/>
  <c r="O429" i="1"/>
  <c r="P429" i="1"/>
  <c r="Q429" i="1"/>
  <c r="N430" i="1"/>
  <c r="O430" i="1"/>
  <c r="P430" i="1"/>
  <c r="Q430" i="1"/>
  <c r="N431" i="1"/>
  <c r="O431" i="1"/>
  <c r="P431" i="1"/>
  <c r="Q431" i="1"/>
  <c r="N432" i="1"/>
  <c r="O432" i="1"/>
  <c r="P432" i="1"/>
  <c r="Q432" i="1"/>
  <c r="N433" i="1"/>
  <c r="O433" i="1"/>
  <c r="P433" i="1"/>
  <c r="Q433" i="1"/>
  <c r="N434" i="1"/>
  <c r="O434" i="1"/>
  <c r="P434" i="1"/>
  <c r="Q434" i="1"/>
  <c r="N435" i="1"/>
  <c r="O435" i="1"/>
  <c r="P435" i="1"/>
  <c r="Q435" i="1"/>
  <c r="N436" i="1"/>
  <c r="O436" i="1"/>
  <c r="P436" i="1"/>
  <c r="Q436" i="1"/>
  <c r="N437" i="1"/>
  <c r="O437" i="1"/>
  <c r="P437" i="1"/>
  <c r="Q437" i="1"/>
  <c r="N438" i="1"/>
  <c r="O438" i="1"/>
  <c r="P438" i="1"/>
  <c r="Q438" i="1"/>
  <c r="N439" i="1"/>
  <c r="O439" i="1"/>
  <c r="P439" i="1"/>
  <c r="Q439" i="1"/>
  <c r="N440" i="1"/>
  <c r="O440" i="1"/>
  <c r="P440" i="1"/>
  <c r="Q440" i="1"/>
  <c r="N441" i="1"/>
  <c r="O441" i="1"/>
  <c r="P441" i="1"/>
  <c r="Q441" i="1"/>
  <c r="N442" i="1"/>
  <c r="O442" i="1"/>
  <c r="P442" i="1"/>
  <c r="Q442" i="1"/>
  <c r="N443" i="1"/>
  <c r="O443" i="1"/>
  <c r="P443" i="1"/>
  <c r="Q443" i="1"/>
  <c r="N444" i="1"/>
  <c r="O444" i="1"/>
  <c r="P444" i="1"/>
  <c r="Q444" i="1"/>
  <c r="N445" i="1"/>
  <c r="O445" i="1"/>
  <c r="P445" i="1"/>
  <c r="Q445" i="1"/>
  <c r="N446" i="1"/>
  <c r="O446" i="1"/>
  <c r="P446" i="1"/>
  <c r="Q446" i="1"/>
  <c r="N447" i="1"/>
  <c r="O447" i="1"/>
  <c r="P447" i="1"/>
  <c r="Q447" i="1"/>
  <c r="N448" i="1"/>
  <c r="O448" i="1"/>
  <c r="P448" i="1"/>
  <c r="Q448" i="1"/>
  <c r="N449" i="1"/>
  <c r="O449" i="1"/>
  <c r="P449" i="1"/>
  <c r="Q449" i="1"/>
  <c r="N450" i="1"/>
  <c r="O450" i="1"/>
  <c r="P450" i="1"/>
  <c r="Q450" i="1"/>
  <c r="N451" i="1"/>
  <c r="O451" i="1"/>
  <c r="P451" i="1"/>
  <c r="Q451" i="1"/>
  <c r="N452" i="1"/>
  <c r="O452" i="1"/>
  <c r="P452" i="1"/>
  <c r="Q452" i="1"/>
  <c r="N453" i="1"/>
  <c r="O453" i="1"/>
  <c r="P453" i="1"/>
  <c r="Q453" i="1"/>
  <c r="N454" i="1"/>
  <c r="O454" i="1"/>
  <c r="P454" i="1"/>
  <c r="Q454" i="1"/>
  <c r="N455" i="1"/>
  <c r="O455" i="1"/>
  <c r="P455" i="1"/>
  <c r="Q455" i="1"/>
  <c r="N456" i="1"/>
  <c r="O456" i="1"/>
  <c r="P456" i="1"/>
  <c r="Q456" i="1"/>
  <c r="N457" i="1"/>
  <c r="O457" i="1"/>
  <c r="P457" i="1"/>
  <c r="Q457" i="1"/>
  <c r="N458" i="1"/>
  <c r="O458" i="1"/>
  <c r="P458" i="1"/>
  <c r="Q458" i="1"/>
  <c r="N459" i="1"/>
  <c r="O459" i="1"/>
  <c r="P459" i="1"/>
  <c r="Q459" i="1"/>
  <c r="N460" i="1"/>
  <c r="O460" i="1"/>
  <c r="P460" i="1"/>
  <c r="Q460" i="1"/>
  <c r="N461" i="1"/>
  <c r="O461" i="1"/>
  <c r="P461" i="1"/>
  <c r="Q461" i="1"/>
  <c r="N462" i="1"/>
  <c r="O462" i="1"/>
  <c r="P462" i="1"/>
  <c r="Q462" i="1"/>
  <c r="N463" i="1"/>
  <c r="O463" i="1"/>
  <c r="P463" i="1"/>
  <c r="Q463" i="1"/>
  <c r="N464" i="1"/>
  <c r="O464" i="1"/>
  <c r="P464" i="1"/>
  <c r="Q464" i="1"/>
  <c r="N465" i="1"/>
  <c r="O465" i="1"/>
  <c r="P465" i="1"/>
  <c r="Q465" i="1"/>
  <c r="N466" i="1"/>
  <c r="O466" i="1"/>
  <c r="P466" i="1"/>
  <c r="Q466" i="1"/>
  <c r="N467" i="1"/>
  <c r="O467" i="1"/>
  <c r="P467" i="1"/>
  <c r="Q467" i="1"/>
  <c r="N468" i="1"/>
  <c r="O468" i="1"/>
  <c r="P468" i="1"/>
  <c r="Q468" i="1"/>
  <c r="N469" i="1"/>
  <c r="O469" i="1"/>
  <c r="P469" i="1"/>
  <c r="Q469" i="1"/>
  <c r="N470" i="1"/>
  <c r="O470" i="1"/>
  <c r="P470" i="1"/>
  <c r="Q470" i="1"/>
  <c r="N471" i="1"/>
  <c r="O471" i="1"/>
  <c r="P471" i="1"/>
  <c r="Q471" i="1"/>
  <c r="N472" i="1"/>
  <c r="O472" i="1"/>
  <c r="P472" i="1"/>
  <c r="Q472" i="1"/>
  <c r="N473" i="1"/>
  <c r="O473" i="1"/>
  <c r="P473" i="1"/>
  <c r="Q473" i="1"/>
  <c r="N474" i="1"/>
  <c r="O474" i="1"/>
  <c r="P474" i="1"/>
  <c r="Q474" i="1"/>
  <c r="N475" i="1"/>
  <c r="O475" i="1"/>
  <c r="P475" i="1"/>
  <c r="Q475" i="1"/>
  <c r="N476" i="1"/>
  <c r="O476" i="1"/>
  <c r="P476" i="1"/>
  <c r="Q476" i="1"/>
  <c r="Q5" i="1"/>
  <c r="O5" i="1"/>
  <c r="P5" i="1"/>
  <c r="N5" i="1"/>
  <c r="M10" i="1"/>
  <c r="M11" i="1"/>
  <c r="M12" i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L10" i="1"/>
  <c r="L11" i="1"/>
  <c r="L12" i="1"/>
  <c r="L13" i="1"/>
  <c r="L14" i="1"/>
  <c r="L15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K5" i="1"/>
  <c r="K51" i="1"/>
  <c r="L51" i="1" s="1"/>
  <c r="K35" i="1"/>
  <c r="L35" i="1" s="1"/>
  <c r="J17" i="1"/>
  <c r="M17" i="1" s="1"/>
  <c r="I17" i="1"/>
  <c r="L17" i="1" s="1"/>
  <c r="I16" i="1"/>
  <c r="L16" i="1" s="1"/>
  <c r="K9" i="1"/>
  <c r="M9" i="1" s="1"/>
  <c r="K8" i="1"/>
  <c r="M8" i="1" s="1"/>
  <c r="K7" i="1"/>
  <c r="M7" i="1" s="1"/>
  <c r="K6" i="1"/>
  <c r="M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L7" i="1" l="1"/>
  <c r="M35" i="1"/>
  <c r="M51" i="1"/>
  <c r="L9" i="1"/>
  <c r="L8" i="1"/>
  <c r="L6" i="1"/>
  <c r="M5" i="1"/>
  <c r="M477" i="1" s="1"/>
  <c r="L5" i="1"/>
</calcChain>
</file>

<file path=xl/sharedStrings.xml><?xml version="1.0" encoding="utf-8"?>
<sst xmlns="http://schemas.openxmlformats.org/spreadsheetml/2006/main" count="3313" uniqueCount="1511">
  <si>
    <t>Nr.lot.</t>
  </si>
  <si>
    <t xml:space="preserve">CPV  </t>
  </si>
  <si>
    <t>Cod ATC</t>
  </si>
  <si>
    <t>Denumire comuna internationala</t>
  </si>
  <si>
    <t>Concentraţie</t>
  </si>
  <si>
    <t>Forma farmaceutică</t>
  </si>
  <si>
    <t>UM</t>
  </si>
  <si>
    <t xml:space="preserve">Observații/informații suplimentare </t>
  </si>
  <si>
    <t>Cantitate minimă solicitată 18 luni</t>
  </si>
  <si>
    <t>Cantitate maximă solicitată 18 luni</t>
  </si>
  <si>
    <t>Pret unitar estimat / UT fără TVA</t>
  </si>
  <si>
    <t>Valoare minimă fără TVA</t>
  </si>
  <si>
    <t>Valoare maximă fără TVA</t>
  </si>
  <si>
    <t>33611000-6</t>
  </si>
  <si>
    <t xml:space="preserve">A02AD01 </t>
  </si>
  <si>
    <t xml:space="preserve">combinaţii (carbonat de calciu 489 mg.,carbonat de magneziu 11 mg.,trisilicat de magneziu 6 mg.) </t>
  </si>
  <si>
    <t>489 mg/ 11mg/ 6 mg.</t>
  </si>
  <si>
    <t>compr.mast.</t>
  </si>
  <si>
    <t>cpr.</t>
  </si>
  <si>
    <t>combinații (hidroxid de aluminiu 351,9mg., oxid de aluminiu 230,00mg. Și hidroxid de magneziu 400mg.)</t>
  </si>
  <si>
    <t>351,9mg./ 400mg./plic</t>
  </si>
  <si>
    <t>susp. orala în plic</t>
  </si>
  <si>
    <t>plicuri.</t>
  </si>
  <si>
    <t xml:space="preserve">combinații (carbonat de calciu 680 mg.ech.cu 272 mg.Ca elementar,carbonat de magneziu greu 80 mg.ech.cu 20 mg.Mg elementar,ol.menthae,ol.citri) </t>
  </si>
  <si>
    <t>680 mg/ 80mg.</t>
  </si>
  <si>
    <t xml:space="preserve">A02AFN1 </t>
  </si>
  <si>
    <t>combinații (dimeticona 3 g.,guaiazulen 4 mg.)</t>
  </si>
  <si>
    <t>3g/4mg./plic</t>
  </si>
  <si>
    <t>gel oral</t>
  </si>
  <si>
    <t xml:space="preserve">A02BA03 </t>
  </si>
  <si>
    <t xml:space="preserve">famotidinum 20 mg. </t>
  </si>
  <si>
    <t>20 mg.</t>
  </si>
  <si>
    <t>pulb.pt sol.inj./perf.</t>
  </si>
  <si>
    <t>fl.</t>
  </si>
  <si>
    <t xml:space="preserve">famotidinum 40 mg. </t>
  </si>
  <si>
    <t>40 mg.</t>
  </si>
  <si>
    <t>compr.film.</t>
  </si>
  <si>
    <t xml:space="preserve">A02BC01 </t>
  </si>
  <si>
    <t>omeprazolum 20 mg.</t>
  </si>
  <si>
    <t>caps. gastrorez.</t>
  </si>
  <si>
    <t>cps.</t>
  </si>
  <si>
    <t>omeprazolum 40 mg.</t>
  </si>
  <si>
    <t xml:space="preserve">A02BC02 </t>
  </si>
  <si>
    <t xml:space="preserve">pantoprazolum (sesquihidrat de sodiu) 20 mg. </t>
  </si>
  <si>
    <t xml:space="preserve">compr. film. gastrorez.  </t>
  </si>
  <si>
    <t xml:space="preserve">fără  excipienţi cu efect cunoscut (risc de reacţii adverse); cu indicație extinsă și pentru controlul pe termen lung șI prevenirea esofagitei de reflux;  </t>
  </si>
  <si>
    <t xml:space="preserve">pantoprazolum (sesquihidrat de sodiu) 40 mg. </t>
  </si>
  <si>
    <t xml:space="preserve">compr. film. g-rez.  </t>
  </si>
  <si>
    <t xml:space="preserve">fără  excipienţi cu efect cunoscut (risc de reacţii adverse); cu indicație extinsă șI pentru controlul pe termen lung șI prevenirea esofagitei de reflux;  </t>
  </si>
  <si>
    <t>pulb.pt. sol.inj.</t>
  </si>
  <si>
    <t>A02BC04</t>
  </si>
  <si>
    <t>rabeprazolum 10mg</t>
  </si>
  <si>
    <t>10mg</t>
  </si>
  <si>
    <t xml:space="preserve">compr. g-rez.  </t>
  </si>
  <si>
    <t>rabeprazolum 20mg</t>
  </si>
  <si>
    <t>20mg</t>
  </si>
  <si>
    <t>A02BC05</t>
  </si>
  <si>
    <t xml:space="preserve">esomeprazolum (magneziu trihidrat) 22,30 mg. </t>
  </si>
  <si>
    <t>22,30 mg.</t>
  </si>
  <si>
    <t>comprimat cu conţinut minim de excipienţi cu efect cunoscut (risc de reacții adverse)</t>
  </si>
  <si>
    <t xml:space="preserve">esomeprazolum (magneziu trihidrat) 44,50 mg. </t>
  </si>
  <si>
    <t>44,50 mg.</t>
  </si>
  <si>
    <t>A02BX</t>
  </si>
  <si>
    <t>combinații (alginat de sodiu 250 mg.,hidrogencarbonat de sodiu 133.5 mg.,carbonat de calciu 80 mg)</t>
  </si>
  <si>
    <t>250 mg/ 133,5 mg /80 mg.</t>
  </si>
  <si>
    <t>combinații (alginat de sodiu 500 mg.,hidrogencarbonat de sodiu 267 mg.,carbonat ce calciu 160 mg.710ml)</t>
  </si>
  <si>
    <t>500 mg/ 267mg./ 160mg.</t>
  </si>
  <si>
    <t>susp.orala</t>
  </si>
  <si>
    <t>flac.</t>
  </si>
  <si>
    <t>A02BX02</t>
  </si>
  <si>
    <t>sucralfatum 1 g.</t>
  </si>
  <si>
    <t>1000 mg.</t>
  </si>
  <si>
    <t>compr.</t>
  </si>
  <si>
    <t>A02BX05</t>
  </si>
  <si>
    <t>bismuthi oxide 120mg.</t>
  </si>
  <si>
    <t>120mg</t>
  </si>
  <si>
    <t>33612000-3</t>
  </si>
  <si>
    <t>A03AA04</t>
  </si>
  <si>
    <t>mebeverinum 200 mg.</t>
  </si>
  <si>
    <t>200 mg.</t>
  </si>
  <si>
    <t>caps.elib.prel.</t>
  </si>
  <si>
    <t xml:space="preserve">cps. </t>
  </si>
  <si>
    <t>mebeverinum 100 mg.</t>
  </si>
  <si>
    <t>100 mg.</t>
  </si>
  <si>
    <t>A03AA05</t>
  </si>
  <si>
    <t>trimebutinum 100 mg.</t>
  </si>
  <si>
    <t>trimebutinum 200 mg.</t>
  </si>
  <si>
    <t xml:space="preserve">A03AA05 </t>
  </si>
  <si>
    <t>trimebutinum 24 mg./5 ml.</t>
  </si>
  <si>
    <t>24mg./5ml</t>
  </si>
  <si>
    <t xml:space="preserve">gran.pt.susp.orala </t>
  </si>
  <si>
    <t>A03AB06</t>
  </si>
  <si>
    <t>otilonium bromidum 40 mg.</t>
  </si>
  <si>
    <t>A03AD02</t>
  </si>
  <si>
    <t>drotaverinum 20 mg./ml - 2 ml.</t>
  </si>
  <si>
    <t>20 mg./ ml.-2ml.</t>
  </si>
  <si>
    <t>sol.inj.</t>
  </si>
  <si>
    <t>f.</t>
  </si>
  <si>
    <t>drotaverinum 80 mg.</t>
  </si>
  <si>
    <t>80 mg.</t>
  </si>
  <si>
    <t xml:space="preserve">compr. </t>
  </si>
  <si>
    <t xml:space="preserve">cpr. </t>
  </si>
  <si>
    <t>comprimat cu șanț diviziune</t>
  </si>
  <si>
    <t>drotaverinum 40 mg.</t>
  </si>
  <si>
    <t xml:space="preserve">A03AX13 </t>
  </si>
  <si>
    <t>simethiconum 40 mg.</t>
  </si>
  <si>
    <t xml:space="preserve">caps.moi </t>
  </si>
  <si>
    <t>simethiconum 40 mg/ml.</t>
  </si>
  <si>
    <t>40mg/ml</t>
  </si>
  <si>
    <t>pic. orale</t>
  </si>
  <si>
    <t>fl</t>
  </si>
  <si>
    <t>A03AX58</t>
  </si>
  <si>
    <t>combinații (citrat de alverina 60 mg.,simeticona 300 mg.)</t>
  </si>
  <si>
    <t>60mg/300mg.</t>
  </si>
  <si>
    <t>caps.moi</t>
  </si>
  <si>
    <t>A03DA02</t>
  </si>
  <si>
    <t>combinaţii (metamizol 500 mg.,pitofenonă 5mg.,fenpipramidă 0,1 mg.)</t>
  </si>
  <si>
    <t>500mg/5mg/0,1 mg.</t>
  </si>
  <si>
    <t>combinaţii (metamizol 0,5 g.,pitofenonă 0,005 g.,fenpipramidă 0,1 mg./ml.)</t>
  </si>
  <si>
    <t>0,5g/0,005g/0,1 mg./ml.</t>
  </si>
  <si>
    <t xml:space="preserve">sol. inj. </t>
  </si>
  <si>
    <t>fiolă x 5 ml.</t>
  </si>
  <si>
    <t>A03FA01</t>
  </si>
  <si>
    <t>metoclopramidum 1mg./5ml.</t>
  </si>
  <si>
    <t>1mg./5ml.</t>
  </si>
  <si>
    <t>sirop</t>
  </si>
  <si>
    <t xml:space="preserve">flacon conținând minim 100 ml. </t>
  </si>
  <si>
    <t xml:space="preserve">A03FA01 </t>
  </si>
  <si>
    <t xml:space="preserve">metoclopramidum 10 mg. </t>
  </si>
  <si>
    <t>10 mg.</t>
  </si>
  <si>
    <t xml:space="preserve">metoclopramidum 5 mg./ml. </t>
  </si>
  <si>
    <t>5 mg./ml.</t>
  </si>
  <si>
    <t>fiolă x 2 ml.</t>
  </si>
  <si>
    <t>A03FA03</t>
  </si>
  <si>
    <t xml:space="preserve">domperidonum 10 mg. </t>
  </si>
  <si>
    <t>compr. orodisp.</t>
  </si>
  <si>
    <t>A03FA07</t>
  </si>
  <si>
    <t>itopridum 50 mg.</t>
  </si>
  <si>
    <t xml:space="preserve">50 mg. </t>
  </si>
  <si>
    <t>compr. film.</t>
  </si>
  <si>
    <t>A04AA01</t>
  </si>
  <si>
    <t>ondansetronum 2mg/ml</t>
  </si>
  <si>
    <t>2mg/ml</t>
  </si>
  <si>
    <t xml:space="preserve">odansetron 4 mg </t>
  </si>
  <si>
    <t>4 mg</t>
  </si>
  <si>
    <t>compr. film</t>
  </si>
  <si>
    <t xml:space="preserve">odansetron 8 mg </t>
  </si>
  <si>
    <t>8 mg.</t>
  </si>
  <si>
    <t>compr. Film</t>
  </si>
  <si>
    <t xml:space="preserve">A05AA02 </t>
  </si>
  <si>
    <t>acidum ursodeooxycholicum 250 mg.</t>
  </si>
  <si>
    <t>250 mg.</t>
  </si>
  <si>
    <t>caps.</t>
  </si>
  <si>
    <t>cu indicaţie în tratamentul gastritelor de reflux biliar ; fără excipienți cu efect cunoscut (risc de reacții adverse)</t>
  </si>
  <si>
    <t>acidum ursodeooxycholicum 500 mg.</t>
  </si>
  <si>
    <t>500mg.</t>
  </si>
  <si>
    <t>comprimat filmat divizibil în doze egale; cu indicație la copii între 6 și 18 ani; fără excipienți cu efect cunoscut (risc de reacții adverse)</t>
  </si>
  <si>
    <t xml:space="preserve">A05AAN1 </t>
  </si>
  <si>
    <t>acidum dehydrocholicum 250 mg.</t>
  </si>
  <si>
    <t>250mg.</t>
  </si>
  <si>
    <t>combinații (bila bovina uscata 0,1 g.,salicilat de sodiu 0,09 g.,metenamina 0,05 g.,ulei de menta 0,005 g.)</t>
  </si>
  <si>
    <t>0,1g/0,09g/0,05g/ 0,005g</t>
  </si>
  <si>
    <t>drj.</t>
  </si>
  <si>
    <t xml:space="preserve">A05AXN1 </t>
  </si>
  <si>
    <t>plante (extr.uscat de cynara scolimus 55 mg.)</t>
  </si>
  <si>
    <t>55 mg.</t>
  </si>
  <si>
    <t>A05BA</t>
  </si>
  <si>
    <t>clorhidrat de L-arginină 50 g și sorbitol 100 g</t>
  </si>
  <si>
    <t>50 mg/ml + 100mg/ml</t>
  </si>
  <si>
    <t>sol perf.</t>
  </si>
  <si>
    <t xml:space="preserve">flacon x 500ml. </t>
  </si>
  <si>
    <t>combinaţii (fosfolipide esenţiale extrase din seminţe de soia, conţinând 76% (3-sn-fosfatidil)-colină 600mg.)</t>
  </si>
  <si>
    <t>600 mg. (fosfolipide esenţiale)</t>
  </si>
  <si>
    <t>caps.tari</t>
  </si>
  <si>
    <t>combinaţii (fosfolipide esenţiale extrase din seminţe de soia,conţinând 76% (3-sn-fosfatidil)-colină 300mg.)</t>
  </si>
  <si>
    <t>300 mg. (fosfolipide esenţiale)</t>
  </si>
  <si>
    <t>150 mg.</t>
  </si>
  <si>
    <t>draj.</t>
  </si>
  <si>
    <t>33613000-0</t>
  </si>
  <si>
    <t xml:space="preserve">A06AB02 </t>
  </si>
  <si>
    <t>bisacodylum 10 mg.</t>
  </si>
  <si>
    <t>supoz.</t>
  </si>
  <si>
    <t>bisacodylum 5 mg.</t>
  </si>
  <si>
    <t>5 mg.</t>
  </si>
  <si>
    <t>draj.gastrorez.</t>
  </si>
  <si>
    <t>A06AB08</t>
  </si>
  <si>
    <t>natrii picosulfas 7,5 mg</t>
  </si>
  <si>
    <t>7,5 mg</t>
  </si>
  <si>
    <t>pic.orale,sol.</t>
  </si>
  <si>
    <t xml:space="preserve">fl. </t>
  </si>
  <si>
    <t xml:space="preserve">A06AD11 </t>
  </si>
  <si>
    <t>lactulosum 66,7%</t>
  </si>
  <si>
    <t>66,7%</t>
  </si>
  <si>
    <t>A06AD15</t>
  </si>
  <si>
    <t>macrogolum 10g</t>
  </si>
  <si>
    <t>10 g</t>
  </si>
  <si>
    <t>pulb. pt sol orală</t>
  </si>
  <si>
    <t>plic.</t>
  </si>
  <si>
    <t xml:space="preserve">A06AD65 </t>
  </si>
  <si>
    <t>combinații (macrogol 3350, sulfat de sodiu anhidru, clorură de sodiu, clorură de potasiu, ascorbat de sodiu, acid ascorbic)</t>
  </si>
  <si>
    <t>140/9/5,2/2,2/48,11/7,54</t>
  </si>
  <si>
    <t>pulb.pt sol.orală</t>
  </si>
  <si>
    <t>cutie x 3 plicuri</t>
  </si>
  <si>
    <t>combinații (macrogol 4000 64 g.,sulfat de sodiu 1,68 g.,carbonat acid de sodiu 1,68 g.,clorura de sodiu 1,68 g.,clorura de potasiu 0,7 g.)</t>
  </si>
  <si>
    <t>64/1,68/1,68/ 1,68/0,7g</t>
  </si>
  <si>
    <t xml:space="preserve">pulb.pt.sol. orala </t>
  </si>
  <si>
    <t>cut.</t>
  </si>
  <si>
    <t>33614000-7</t>
  </si>
  <si>
    <t xml:space="preserve">A07AA02 </t>
  </si>
  <si>
    <t>nystatinum 500000 UI</t>
  </si>
  <si>
    <t>500000 UI</t>
  </si>
  <si>
    <t xml:space="preserve">A07AA11 </t>
  </si>
  <si>
    <t>rifaximinum 400 mg.</t>
  </si>
  <si>
    <t>400 mg.</t>
  </si>
  <si>
    <t xml:space="preserve">A07AXN1 </t>
  </si>
  <si>
    <t>furazolidonum 100 mg.</t>
  </si>
  <si>
    <t xml:space="preserve">A07BC05 </t>
  </si>
  <si>
    <t>diosmectita 3 g.</t>
  </si>
  <si>
    <t>3g</t>
  </si>
  <si>
    <t xml:space="preserve">pulb.  pt.  susp.  orala </t>
  </si>
  <si>
    <t>A07DA03</t>
  </si>
  <si>
    <t>loperamidum 2 mg.</t>
  </si>
  <si>
    <t>2 mg.</t>
  </si>
  <si>
    <t xml:space="preserve">A07FA02 </t>
  </si>
  <si>
    <t>saccharomyces boulardii liofilizat 282,50 mg.</t>
  </si>
  <si>
    <t>282,50 mg.</t>
  </si>
  <si>
    <t>pulb. Orală</t>
  </si>
  <si>
    <t>pl.</t>
  </si>
  <si>
    <t xml:space="preserve">A07XA04 </t>
  </si>
  <si>
    <t>racecadotril 10 mg.</t>
  </si>
  <si>
    <t>racecadotril 30 mg.</t>
  </si>
  <si>
    <t>30 mg.</t>
  </si>
  <si>
    <t>racecadotril 100 mg.</t>
  </si>
  <si>
    <t xml:space="preserve">A09AA02 </t>
  </si>
  <si>
    <t>pancreatinum 275 mg.</t>
  </si>
  <si>
    <t>275mg.</t>
  </si>
  <si>
    <t>compr.film. gastrorez.</t>
  </si>
  <si>
    <t>activitate enzimatică minimă de 2970 unităţi amilază, 3720 unităţi lipază 250 unităţi protează (cf. Farmacopeea Europeană)</t>
  </si>
  <si>
    <t>pancreatinum 150 mg.</t>
  </si>
  <si>
    <t>150mg.</t>
  </si>
  <si>
    <t>caps.cu minimicrosfere gastrorez.</t>
  </si>
  <si>
    <t xml:space="preserve">amilază 8000 U-FE, lipază 10000 U-FE, protează 600 U-FE </t>
  </si>
  <si>
    <t>pancreatinum 300 mg.</t>
  </si>
  <si>
    <t>300mg.</t>
  </si>
  <si>
    <t xml:space="preserve">amilază 18000 U-FE, lipază 25000 U-FE, protează 1000 U-FE;  </t>
  </si>
  <si>
    <t>pancreatinum 356,1 mg.</t>
  </si>
  <si>
    <t>356,1 mg.</t>
  </si>
  <si>
    <t>caps.cu mini-compr.gastrorez.</t>
  </si>
  <si>
    <t xml:space="preserve">amilază 22500 U-FE, lipază 25000 U-FE, protează 1250 U-FE </t>
  </si>
  <si>
    <t>pancreatinum 80-111,111 mg.</t>
  </si>
  <si>
    <t>80-111,111mg.</t>
  </si>
  <si>
    <t xml:space="preserve">activitate minima lipolitica 10000UI, amilolitica 7500UI si proteolitica 375UI; </t>
  </si>
  <si>
    <t>33615000-4</t>
  </si>
  <si>
    <t>A10BA02</t>
  </si>
  <si>
    <t>metforminum 1000 mg.</t>
  </si>
  <si>
    <t>compr.film</t>
  </si>
  <si>
    <t>metforminum 500 mg.</t>
  </si>
  <si>
    <t>compr.elib. prel.</t>
  </si>
  <si>
    <t>metforminum 750 mg.</t>
  </si>
  <si>
    <t>750mg.</t>
  </si>
  <si>
    <t>A10BB09</t>
  </si>
  <si>
    <t>gliclazidum 60 mg.</t>
  </si>
  <si>
    <t>60 mg.</t>
  </si>
  <si>
    <t>compr.elib. modif.</t>
  </si>
  <si>
    <t>A10BX16</t>
  </si>
  <si>
    <t>tirzepatidă 2,5mg</t>
  </si>
  <si>
    <t>2,5 mg.</t>
  </si>
  <si>
    <t>pen</t>
  </si>
  <si>
    <t>stilou injector preumplut multidoză (kwikpen)</t>
  </si>
  <si>
    <t>tirzepatidă 5mg</t>
  </si>
  <si>
    <t>tirzepatidum 10 mg</t>
  </si>
  <si>
    <t>33616000-1</t>
  </si>
  <si>
    <t>A11CA01</t>
  </si>
  <si>
    <t>retinolum 50000 UI</t>
  </si>
  <si>
    <t>50000 UI</t>
  </si>
  <si>
    <t>A11CC03</t>
  </si>
  <si>
    <t xml:space="preserve">alfacalcidolum 0,50 µg. </t>
  </si>
  <si>
    <t xml:space="preserve"> 0,50 µg. </t>
  </si>
  <si>
    <t>caps. moi</t>
  </si>
  <si>
    <t xml:space="preserve">A11CC05 </t>
  </si>
  <si>
    <t>colecalciferolum 0,025 mg.(1000 UI)</t>
  </si>
  <si>
    <t>0,025 mg.</t>
  </si>
  <si>
    <t>colecalciferolum 0,5 mg./ml. (echivalent cu 20000 UI vitamină D,1 pic.=500 UI)</t>
  </si>
  <si>
    <t>0,5 mg./ml.</t>
  </si>
  <si>
    <t xml:space="preserve">sol.orală </t>
  </si>
  <si>
    <t xml:space="preserve">A11DBN1 </t>
  </si>
  <si>
    <t>combinații (benfotiamina,B6,B12, lecitina, Ca hidrogenfosfat)</t>
  </si>
  <si>
    <t>40 mg/90 mg./250 µg.</t>
  </si>
  <si>
    <t>combinații (vitamina B1 100mg., B6 200 mg.,B12 0,20mg)</t>
  </si>
  <si>
    <t>100 mg/200 mg./0,20 mg.</t>
  </si>
  <si>
    <t xml:space="preserve">A11GA01 </t>
  </si>
  <si>
    <t>acidum ascorbicum 1000 mg.</t>
  </si>
  <si>
    <t xml:space="preserve"> compr.eff. .</t>
  </si>
  <si>
    <t>acidum ascorbicum 750 mg.</t>
  </si>
  <si>
    <t>750 mg.</t>
  </si>
  <si>
    <t>A11HA03</t>
  </si>
  <si>
    <t>tocoferolum 400 mg.</t>
  </si>
  <si>
    <t>33617000-8</t>
  </si>
  <si>
    <t>A12AA03</t>
  </si>
  <si>
    <t>calcii gluconas 94 mg./ml.</t>
  </si>
  <si>
    <t>94 mg./ ml.</t>
  </si>
  <si>
    <t>A12AA07</t>
  </si>
  <si>
    <t>clorură de calciu dihidrat 133,6mg</t>
  </si>
  <si>
    <t>133,6 mg/ml</t>
  </si>
  <si>
    <t>pic.orale</t>
  </si>
  <si>
    <t>A12BA30</t>
  </si>
  <si>
    <t>combinații (aspartat de potasic anh. 158 mg.,aspartat de magneziu anh. 140 mg echivalentLa 12 mg.magneziu)</t>
  </si>
  <si>
    <t>158/140mg.</t>
  </si>
  <si>
    <t>combinații (D,L-aspartat monopotasic 180 mg .echivalent cu 39 mg. potasiu,aspartat de magneziu tetrahidrat 180 mg echivalent la 12 mg.magneziu)</t>
  </si>
  <si>
    <t>180/180mg.</t>
  </si>
  <si>
    <t xml:space="preserve">A12CC09 </t>
  </si>
  <si>
    <t>magnesii orotas 500 mg.</t>
  </si>
  <si>
    <t>500 mg.</t>
  </si>
  <si>
    <t xml:space="preserve">A12CC30 </t>
  </si>
  <si>
    <t>combinaţii (citrat de magneziu anh. 618,43 mg.,clorhidrat de piridoxină 10 mg.)</t>
  </si>
  <si>
    <t>618,43 mg/10 mg.</t>
  </si>
  <si>
    <t>conținut total de magneziu elementar - 100 mg/cpr.film.</t>
  </si>
  <si>
    <t>33661700-8</t>
  </si>
  <si>
    <t>A16AX01</t>
  </si>
  <si>
    <t>acidum tiocticum (alfa-lipoicum) 600 mg.</t>
  </si>
  <si>
    <t>600 mg.</t>
  </si>
  <si>
    <t>33621100-0</t>
  </si>
  <si>
    <t>B01AB05</t>
  </si>
  <si>
    <t>enoxaparinum 4000 ui anti-xa/0,4 ml.</t>
  </si>
  <si>
    <t>4000 ui anti-xa/0,4 ml</t>
  </si>
  <si>
    <t xml:space="preserve">medicament biologic; MI-nu se recomandă schimbarea / înlocuirea produsului biologic în cazul în care tratamentul a fost deja iniţiat </t>
  </si>
  <si>
    <t>enoxaparinum 6000 ui anti-xa/0,6 ml.</t>
  </si>
  <si>
    <t>6000 ui anti-xa/0,6 ml</t>
  </si>
  <si>
    <t>B01AB11</t>
  </si>
  <si>
    <t xml:space="preserve">sulodexidum 250 ULS </t>
  </si>
  <si>
    <t>250 ULS</t>
  </si>
  <si>
    <t>B01AC04</t>
  </si>
  <si>
    <t>clopidogrelum (hidrogensulfat) 75 mg.</t>
  </si>
  <si>
    <t>75 mg.</t>
  </si>
  <si>
    <t>comprimat cu conţinut minim de excipienţi cu efect cunoscut (risc de reacții adverse);  clopidogrel sub formă de hidrogensulfat</t>
  </si>
  <si>
    <t>B01AC06</t>
  </si>
  <si>
    <t>acidum acetylsalicylicum 100 mg.</t>
  </si>
  <si>
    <t>100mg.</t>
  </si>
  <si>
    <t>compr.(film.) gastrorez.</t>
  </si>
  <si>
    <t>fără  excipienţi cu efect cunoscut (risc de reacţii adverse)</t>
  </si>
  <si>
    <t>acidum acetylsalicylicum 75 mg.</t>
  </si>
  <si>
    <t>75mg.</t>
  </si>
  <si>
    <t>fără  excipineţi cu efect cunoscut (risc de reacţii adverse)</t>
  </si>
  <si>
    <t>B01AF02</t>
  </si>
  <si>
    <t>apixabanum 5 mg.</t>
  </si>
  <si>
    <t>5mg.</t>
  </si>
  <si>
    <t xml:space="preserve">comprimat cu conţinut minim de excipienţi cu efect cunoscut (risc de reacții adverse); MI. (Cf. Normelor de aplicare Co-Ca în vigoare, pentru particularizarea schemei terapeutice și/sau pentru asigurarea continuității tratamentului); </t>
  </si>
  <si>
    <t>apixabanum 2,5 mg.</t>
  </si>
  <si>
    <t>2,5mg.</t>
  </si>
  <si>
    <t>33621300-2</t>
  </si>
  <si>
    <t>B03AA07</t>
  </si>
  <si>
    <t>combinații (ferrosi sulfas 100mg,acidum ascorbicum 60mg.)</t>
  </si>
  <si>
    <t>100mg/60mg.</t>
  </si>
  <si>
    <t>B03AB05</t>
  </si>
  <si>
    <t>complex hidroxid de fier (III)-polimaltozat 10 mg./ml.</t>
  </si>
  <si>
    <t>10 mg./ml.</t>
  </si>
  <si>
    <t xml:space="preserve">flacon x 150 ml </t>
  </si>
  <si>
    <t>B03AD04</t>
  </si>
  <si>
    <t>combinaţii (complex hidroxid de fier (III)-polimaltoză,ac.folic) 100/0,35mg.</t>
  </si>
  <si>
    <t>100/0,35 mg.</t>
  </si>
  <si>
    <t>B03BB01</t>
  </si>
  <si>
    <t>acidum folicum</t>
  </si>
  <si>
    <t>5mg</t>
  </si>
  <si>
    <t>33621400-3</t>
  </si>
  <si>
    <t xml:space="preserve">B05BA03 </t>
  </si>
  <si>
    <t>glucosum 5%</t>
  </si>
  <si>
    <t>50mg/ml</t>
  </si>
  <si>
    <t>sol.perf.</t>
  </si>
  <si>
    <t>cutie x  pungi/flacoane,  conținând min. 250ml.</t>
  </si>
  <si>
    <t>B05BB01</t>
  </si>
  <si>
    <t xml:space="preserve">natrii chloridum 0.9% </t>
  </si>
  <si>
    <t>0,9%</t>
  </si>
  <si>
    <t>cutie x  pungi/flacoane,  conținând  min. 250ml.</t>
  </si>
  <si>
    <t xml:space="preserve">B05BB01 </t>
  </si>
  <si>
    <t>combinaţii (clorură de sodiu 0,6 g.,clorură de potasiu 0,3 g.,clorură de calciu dihidrat 0,33 g.)</t>
  </si>
  <si>
    <t>0,6/0,3/0,33g</t>
  </si>
  <si>
    <t xml:space="preserve">sol. perf. </t>
  </si>
  <si>
    <t>cutie x  pungi/flacoane,  conținând min.250ml.</t>
  </si>
  <si>
    <t>33622100-7</t>
  </si>
  <si>
    <t>C01AA05</t>
  </si>
  <si>
    <t>digoxinum 0,25 mg.</t>
  </si>
  <si>
    <t>0,25 mg.</t>
  </si>
  <si>
    <t>digoxinum 0,50 mg./2ml.</t>
  </si>
  <si>
    <t>0,50 mg./ 2ml.</t>
  </si>
  <si>
    <t>C01BC03</t>
  </si>
  <si>
    <t>propafenonum clorhidrat 150 mg. (amestec racemic de S- și R-propafenonă)</t>
  </si>
  <si>
    <t xml:space="preserve">compr. film. </t>
  </si>
  <si>
    <t xml:space="preserve">amestec racemic de S- și R-propafenonă; cu linie mediană de rupere; </t>
  </si>
  <si>
    <t xml:space="preserve">C01BD01 </t>
  </si>
  <si>
    <t>amiodaronum clorhidrat 200 mg.</t>
  </si>
  <si>
    <t xml:space="preserve">compr.film. diviz. </t>
  </si>
  <si>
    <t xml:space="preserve">comprimat divizibil în doze egale; </t>
  </si>
  <si>
    <t>C01BD01</t>
  </si>
  <si>
    <t>amiodaronum 50 mg/ ml-3 ml</t>
  </si>
  <si>
    <t>50 mg/ ml-3 ml</t>
  </si>
  <si>
    <t>conc.pt.sol.perf.</t>
  </si>
  <si>
    <t>C01CA24</t>
  </si>
  <si>
    <t>adrenalina 1 mg/ml.</t>
  </si>
  <si>
    <t>1 mg./ml.</t>
  </si>
  <si>
    <t xml:space="preserve"> f.</t>
  </si>
  <si>
    <t>C01DA02</t>
  </si>
  <si>
    <t>nitroglycerinum 0,4 mg./dz.</t>
  </si>
  <si>
    <t>0,4 mg./dz</t>
  </si>
  <si>
    <t>spray subling.</t>
  </si>
  <si>
    <t xml:space="preserve"> fl.x 180 doze</t>
  </si>
  <si>
    <t>nitroglycerinum 0,5 mg.</t>
  </si>
  <si>
    <t>0,5 mg.</t>
  </si>
  <si>
    <t>compr.sublinguale</t>
  </si>
  <si>
    <t>C01DA05</t>
  </si>
  <si>
    <t>pentaerithrityli tetranitras 20 mg.</t>
  </si>
  <si>
    <t>C01DA14</t>
  </si>
  <si>
    <t>isosorbidimononitras 40 mg.</t>
  </si>
  <si>
    <t>caps. elib.prel.</t>
  </si>
  <si>
    <t>C01EB15</t>
  </si>
  <si>
    <t>trimetazidinum 35 mg.</t>
  </si>
  <si>
    <t>35mg.</t>
  </si>
  <si>
    <t>compr. film.  elib.modif.</t>
  </si>
  <si>
    <t xml:space="preserve"> fără  excipienţi cu efect cunoscut (risc de reacţii adverse); </t>
  </si>
  <si>
    <t xml:space="preserve">C01EB17 </t>
  </si>
  <si>
    <t>ivabradinum clorhidrat 5 mg.</t>
  </si>
  <si>
    <t>comprimat cu conţinut minim de excipienţi cu efect cunoscut (risc de reacții adverse),</t>
  </si>
  <si>
    <t>C01EBN1</t>
  </si>
  <si>
    <t xml:space="preserve">plante, combinaţii (extr.crataegi sicc. 50 mg.,extr.melissae sicc. 45 mg.,Lactat de calciu pentahidrat 50 mg.,tiosulfat de magneziu 10 mg.) </t>
  </si>
  <si>
    <t>50/45/50/10mg.</t>
  </si>
  <si>
    <t xml:space="preserve">drj. </t>
  </si>
  <si>
    <t xml:space="preserve">C02AC06 </t>
  </si>
  <si>
    <t>moxonidinum 0,2 mg.</t>
  </si>
  <si>
    <t>0,2 mg.</t>
  </si>
  <si>
    <t>rilmenidinum 1 mg. (dihidrogenfosfat)</t>
  </si>
  <si>
    <t>1 mg.</t>
  </si>
  <si>
    <t xml:space="preserve">C10AA05 </t>
  </si>
  <si>
    <t>atorvastatinum (calcica trihidrat) 10 mg.</t>
  </si>
  <si>
    <t>compr. Film.</t>
  </si>
  <si>
    <t>atorvastatinum (calcica trihidrat) 20 mg.</t>
  </si>
  <si>
    <t>atorvastatinum (calcica trihidrat) 40 mg.</t>
  </si>
  <si>
    <t xml:space="preserve">C10AA07 </t>
  </si>
  <si>
    <t>rosuvastatinum (calcica) 10 mg.</t>
  </si>
  <si>
    <t>rosuvastatinum (calcica) 20 mg.</t>
  </si>
  <si>
    <t>rosuvastatinum (calcica) 5 mg.</t>
  </si>
  <si>
    <t>C10AB05</t>
  </si>
  <si>
    <t>fenofibratum 145 mg.(nanoparticule)</t>
  </si>
  <si>
    <t>145 mg.</t>
  </si>
  <si>
    <t xml:space="preserve">cu administrare independentă de consumul de alimente; </t>
  </si>
  <si>
    <t>C10AX06</t>
  </si>
  <si>
    <t>esteri etilici 90 ai acidului omega-3 - 1000 mg. (840mg ester etilic al acidului eicosapentenoic (460mg si ester etilic al acidului docosahexanoic (380mg)).</t>
  </si>
  <si>
    <t>1000mg.</t>
  </si>
  <si>
    <t>C10AX09</t>
  </si>
  <si>
    <t>ezetimibum 10 mg.</t>
  </si>
  <si>
    <t>C10BA05</t>
  </si>
  <si>
    <t>ezetimib 10 mg, atorvastatină 20 mg</t>
  </si>
  <si>
    <t>10mg/20mg</t>
  </si>
  <si>
    <t>C10BA06</t>
  </si>
  <si>
    <t>combinații (rosuvastatinum 20mg, ezetimibum 10mg)</t>
  </si>
  <si>
    <t>20mg/10mg</t>
  </si>
  <si>
    <t>33622300-9</t>
  </si>
  <si>
    <t xml:space="preserve">C03BA11 </t>
  </si>
  <si>
    <t>indapamidum 1,5 mg.</t>
  </si>
  <si>
    <t>1,5 mg.</t>
  </si>
  <si>
    <t xml:space="preserve">C03CA01 </t>
  </si>
  <si>
    <t>furosemidum 40 mg.</t>
  </si>
  <si>
    <t xml:space="preserve">comprimat cu linie mediană </t>
  </si>
  <si>
    <t>C03DA01</t>
  </si>
  <si>
    <t>spironolactonum 25 mg.</t>
  </si>
  <si>
    <t>25 mg.</t>
  </si>
  <si>
    <t>C03EB01</t>
  </si>
  <si>
    <t>combinații (spironolactona 50 mg.,furosemid 20 mg.)</t>
  </si>
  <si>
    <t>50/20mg.</t>
  </si>
  <si>
    <t xml:space="preserve">C04AD03 </t>
  </si>
  <si>
    <t>pentoxifyllinum 400 mg.</t>
  </si>
  <si>
    <t>C04AE02</t>
  </si>
  <si>
    <t>nicergolinum 30mg</t>
  </si>
  <si>
    <t>30mg.</t>
  </si>
  <si>
    <t>C04AXN1</t>
  </si>
  <si>
    <t>extract de ginkgo biloba 80 mg.</t>
  </si>
  <si>
    <t xml:space="preserve">80 mg. </t>
  </si>
  <si>
    <t>extract de ginkgo biloba EGb 761 - 40 mg.</t>
  </si>
  <si>
    <t xml:space="preserve">40 mg. </t>
  </si>
  <si>
    <t>cpr.film.</t>
  </si>
  <si>
    <t xml:space="preserve">extract standardizat de EGb 761 nm., cu 24% glicozide ginkgoflavonice si 6% ginkolide şi bilobalidă </t>
  </si>
  <si>
    <t>33622500-1</t>
  </si>
  <si>
    <t>C05AA01</t>
  </si>
  <si>
    <t>combinații (tetraciclină 10mg, acetat de hidrocortizonă 5 mg, benzocaină 4 mg)</t>
  </si>
  <si>
    <t>10mg/5mg/4mg</t>
  </si>
  <si>
    <t>unguent</t>
  </si>
  <si>
    <t>tub.</t>
  </si>
  <si>
    <t>combinații (tetraciclină 20mg, acetat de hidrocortizonă 10 mg, benzocaină 8,3 mg)</t>
  </si>
  <si>
    <t>20mg/10mg/8,3 mg</t>
  </si>
  <si>
    <t>sup.</t>
  </si>
  <si>
    <t xml:space="preserve">C05AA08 </t>
  </si>
  <si>
    <t xml:space="preserve">combinații (pivalat de fluocortolonă 0.612mg,caproat de fluocortolonă 0.63mg.,clorhidrat de cincocaină 1mg.) </t>
  </si>
  <si>
    <t>.--</t>
  </si>
  <si>
    <t xml:space="preserve">C05AA08  </t>
  </si>
  <si>
    <t xml:space="preserve">combinații (pivalat de fluocortolonă 0.918mg,caproat de fluocortolonă 0.945 mg,clorhidrat de cincocaină 5mg.) </t>
  </si>
  <si>
    <t>tub continând minim 15 g.</t>
  </si>
  <si>
    <t xml:space="preserve">C05AD01 </t>
  </si>
  <si>
    <t>combinaţii (tribenozida 400mg,lidocaina 40mg)</t>
  </si>
  <si>
    <t>combinaţii (tribenozida 50mg,clorhidrat de lidocaina anh.20mg)/g.</t>
  </si>
  <si>
    <t>cremă</t>
  </si>
  <si>
    <t>33622400-0</t>
  </si>
  <si>
    <t xml:space="preserve">C05BA03 </t>
  </si>
  <si>
    <t>heparinum 100000 UI./g.</t>
  </si>
  <si>
    <t>100000 UI/g</t>
  </si>
  <si>
    <t xml:space="preserve">gel </t>
  </si>
  <si>
    <t>tub continând minim 50g</t>
  </si>
  <si>
    <t xml:space="preserve">C05BA53 </t>
  </si>
  <si>
    <t>combinaţii (diclofenacum 10 mg.,heparinum 500 UI/g.)</t>
  </si>
  <si>
    <t>10 mg/500 UI/g.</t>
  </si>
  <si>
    <t>gel</t>
  </si>
  <si>
    <t>tub</t>
  </si>
  <si>
    <t>tub conţinând minim 50g.</t>
  </si>
  <si>
    <t>combinaţii (heparinum 500 UI./g., alantoina 3 mg., dexpantenol 4 mg.)</t>
  </si>
  <si>
    <t>500 UI/g/3mg/4mg</t>
  </si>
  <si>
    <t xml:space="preserve"> gel </t>
  </si>
  <si>
    <t>tub continând minim 40 g.</t>
  </si>
  <si>
    <t>combinații (heparinum 5000 ui,extr.lichid de alium caepa 10 g.,alantoina 1% la 100 g.gel)</t>
  </si>
  <si>
    <t>5000UI/10g/1%/100g</t>
  </si>
  <si>
    <t>tub conţinând  20 g.</t>
  </si>
  <si>
    <t>C05CA04</t>
  </si>
  <si>
    <t>troxerutinum 2%</t>
  </si>
  <si>
    <t xml:space="preserve">C05CA53 </t>
  </si>
  <si>
    <t xml:space="preserve">diosminum (diosmină 900 mg.,hesperidină 100 mg.) </t>
  </si>
  <si>
    <t>900/100 mg.</t>
  </si>
  <si>
    <t xml:space="preserve">fracţiune flavonoidică purificată, micronizată; </t>
  </si>
  <si>
    <t>33622600-2</t>
  </si>
  <si>
    <t>C07AA07</t>
  </si>
  <si>
    <t>sotalolum 80mg</t>
  </si>
  <si>
    <t>cu linie mediană pe una din fețe, pentru a ușura ruperea și administrarea comprimatului;</t>
  </si>
  <si>
    <t>C07AB02</t>
  </si>
  <si>
    <t>metoprololum succinat 47,50 mg</t>
  </si>
  <si>
    <t>50mg.</t>
  </si>
  <si>
    <t xml:space="preserve">compr. elib. prel. </t>
  </si>
  <si>
    <t xml:space="preserve">fără  excipineţi cu efect cunoscut (risc de reacţii adverse); cu șanț median, comprimat divizibil în doze egale; microgranule încapsulate, fiecare fiind o unitate depozit separată, învelită în membrană polimerică responsabilă de controlul ritmului de eliberare; </t>
  </si>
  <si>
    <t>C07AB07</t>
  </si>
  <si>
    <t>bisoprololum 2,5 mg</t>
  </si>
  <si>
    <t xml:space="preserve">cu indicaţie exclusivă în tratamentul formelor stabile cronice de insuficienţă cardiacă cu reducerea funcţiei sistolice ventriculare; fără  excipineţi cu efect cunoscut (risc de reacţii adverse); </t>
  </si>
  <si>
    <t>bisoprololum 5 mg</t>
  </si>
  <si>
    <t xml:space="preserve">cu indicaţie exclusivă în tratamentul formelor stabile cronice de insuficienţă cardiacă cu reducerea funcţiei sistolice  ventriculare; comprimate divizibile, fără  excipineţi cu efect cunoscut (risc de reacţii adverse); </t>
  </si>
  <si>
    <t>C07AB12</t>
  </si>
  <si>
    <t>nebivololum 5 mg. - din care 2,5mg de D-nebivolol si 2,5mg L-nebivolol</t>
  </si>
  <si>
    <t>2,5+2,5mg.</t>
  </si>
  <si>
    <t xml:space="preserve">amestec racemic de 2,5mg D-nebivolol si 2,5mg L-nebivolol; </t>
  </si>
  <si>
    <t>C07AG02</t>
  </si>
  <si>
    <t>carvedilolum 12,5 mg.</t>
  </si>
  <si>
    <t>12,5mg.</t>
  </si>
  <si>
    <t>carvedilolum 6,25 mg.</t>
  </si>
  <si>
    <t>6,25mg.</t>
  </si>
  <si>
    <t>33622700-3</t>
  </si>
  <si>
    <t xml:space="preserve">C08CA01 </t>
  </si>
  <si>
    <t>amlodipinum (besilat) 10 mg.</t>
  </si>
  <si>
    <t>10mg.</t>
  </si>
  <si>
    <t xml:space="preserve">fără  excipineţi cu efect cunoscut (risc de reacţii adverse); </t>
  </si>
  <si>
    <t>amlodipinum (besilat) 5 mg.</t>
  </si>
  <si>
    <t>fără  excipineţi cu efect cunoscut (risc de reacţii adverse); cu linie mediană;</t>
  </si>
  <si>
    <t xml:space="preserve">C08CA13 </t>
  </si>
  <si>
    <t>lercanidipinum 10 mg.</t>
  </si>
  <si>
    <t>cu șanț median pe una din fețe;</t>
  </si>
  <si>
    <t>C08DB01</t>
  </si>
  <si>
    <t>diltiazemum 60 mg.</t>
  </si>
  <si>
    <t>33622800-4</t>
  </si>
  <si>
    <t xml:space="preserve">C09AA02 </t>
  </si>
  <si>
    <t>enalaprilum 10 mg.</t>
  </si>
  <si>
    <t>cu continut minim de excipienţi cu efect cunoscut (risc de reacţii adverse)</t>
  </si>
  <si>
    <t>enalaprilum 5 mg.</t>
  </si>
  <si>
    <t>C09AA04</t>
  </si>
  <si>
    <t>perindoprilum arginină 5 mg.</t>
  </si>
  <si>
    <t xml:space="preserve">cu continut minim de excipienţi cu efect cunoscut (risc de reacţii adverse); </t>
  </si>
  <si>
    <t xml:space="preserve">C09AA04 </t>
  </si>
  <si>
    <t>perindoprilum arginină 10 mg.</t>
  </si>
  <si>
    <t>C09AA05</t>
  </si>
  <si>
    <t>ramiprilum 5 mg.</t>
  </si>
  <si>
    <t xml:space="preserve">comprimat divizibil în doze egale; fără excipienți cu efect cunoscut (risc de reacții adverse); </t>
  </si>
  <si>
    <t>C09BA04</t>
  </si>
  <si>
    <t>combinații (perindopril arginină 2,5mg.,indapamidă 0.625 mg.)</t>
  </si>
  <si>
    <t>2,5/0.625mg.</t>
  </si>
  <si>
    <t xml:space="preserve">condiționat în flacon cu compensator și capac cu desicant; </t>
  </si>
  <si>
    <t xml:space="preserve">C09BA04 </t>
  </si>
  <si>
    <t>combinaţii (perindopril arginină 5mg.,indapamidă 1,25 mg.)</t>
  </si>
  <si>
    <t>5 mg./1,25 mg.</t>
  </si>
  <si>
    <t>combinații (perindopril arginină 10 mg, indapamidă 2,5 mg)</t>
  </si>
  <si>
    <t>10mg/2,5mg</t>
  </si>
  <si>
    <t>C09BB04</t>
  </si>
  <si>
    <t>combinații (perindoprilum arginină 5 mg.,amlodipinum 5 mg.)</t>
  </si>
  <si>
    <t>5 mg./5 mg.</t>
  </si>
  <si>
    <t>C09BX01</t>
  </si>
  <si>
    <t>combinații (perindopril 10 mg.,indapamida 2.50 mg., amlodipina 5 mg.)</t>
  </si>
  <si>
    <t>10mg/2.5mg/5mg</t>
  </si>
  <si>
    <t>combinații (perindopril 5 mg.,indapamida 1.25 mg., amlodipina 5 mg.)</t>
  </si>
  <si>
    <t>5 mg/1,25 mg/5 mg</t>
  </si>
  <si>
    <t xml:space="preserve">C09CA03 </t>
  </si>
  <si>
    <t>valsartanum 40 mg.</t>
  </si>
  <si>
    <t>40mg.</t>
  </si>
  <si>
    <t xml:space="preserve">comprimat divizibil in doze egale, fără  excipineţi cu efect cunoscut (risc de reacţii adverse); </t>
  </si>
  <si>
    <t>valsartanum 80 mg.</t>
  </si>
  <si>
    <t>80mg.</t>
  </si>
  <si>
    <t xml:space="preserve">C09CA04 </t>
  </si>
  <si>
    <t>irbesartanum 150 mg.</t>
  </si>
  <si>
    <t>C09CA06</t>
  </si>
  <si>
    <t>candesartan cilexetil 16 mg.</t>
  </si>
  <si>
    <t>16mg.</t>
  </si>
  <si>
    <t xml:space="preserve">comprimat divizibil in doze egale; </t>
  </si>
  <si>
    <t>candesartan cilexetil 8 mg.</t>
  </si>
  <si>
    <t>comprimat divizibil in doze egale;</t>
  </si>
  <si>
    <t xml:space="preserve">C09DB01 </t>
  </si>
  <si>
    <t xml:space="preserve">combinații (amlodipinum 10 mg.,valsartanum 160 mg.) </t>
  </si>
  <si>
    <t>10/160mg.</t>
  </si>
  <si>
    <t xml:space="preserve">combinații (amlodipinum 5 mg.,valsartanum 160 mg.) </t>
  </si>
  <si>
    <t>5/160mg.</t>
  </si>
  <si>
    <t xml:space="preserve">combinații (amlodipinum 5 mg.,valsartanum 80 mg.) </t>
  </si>
  <si>
    <t>5/80mg.</t>
  </si>
  <si>
    <t>fără  excipineţi cu efect cunoscut (risc de reacţii adverse);</t>
  </si>
  <si>
    <t>C09DB02</t>
  </si>
  <si>
    <t>olmesartan  medoxomil 20 mg, amlodipină 5 mg</t>
  </si>
  <si>
    <t>20mg/5mg</t>
  </si>
  <si>
    <t>33631100-3</t>
  </si>
  <si>
    <t xml:space="preserve">D01AC01 </t>
  </si>
  <si>
    <t>clotrimazolum 1%</t>
  </si>
  <si>
    <t>1%</t>
  </si>
  <si>
    <t>crema</t>
  </si>
  <si>
    <t>cremă-bază fără vaselină; tub conținând minim 30g.</t>
  </si>
  <si>
    <t xml:space="preserve">clotrimazolum 10 mg./ml. </t>
  </si>
  <si>
    <t xml:space="preserve">10 mg./ml. </t>
  </si>
  <si>
    <t xml:space="preserve">sol. cut. </t>
  </si>
  <si>
    <t>flacon conţinând minim 20ml</t>
  </si>
  <si>
    <t>spray cut. sol.</t>
  </si>
  <si>
    <t>flacon conţinând minim 20ml, prevăzut cu pompă de pulverizare.</t>
  </si>
  <si>
    <t xml:space="preserve">D01AC05 </t>
  </si>
  <si>
    <t>isoconazolum 1%</t>
  </si>
  <si>
    <t xml:space="preserve">cremă </t>
  </si>
  <si>
    <t>tub conținând minim 20g</t>
  </si>
  <si>
    <t>D01AC12</t>
  </si>
  <si>
    <t xml:space="preserve">fenticonazolum 2% </t>
  </si>
  <si>
    <t>2%</t>
  </si>
  <si>
    <t xml:space="preserve">tub  </t>
  </si>
  <si>
    <t>tub conținând minim 30g.</t>
  </si>
  <si>
    <t>33631500-7</t>
  </si>
  <si>
    <t>D01AC20</t>
  </si>
  <si>
    <t xml:space="preserve">combinații (difluocortolon valerat 1 mg.,izoconazol nitrat 10 mg./g.) </t>
  </si>
  <si>
    <t>1mg./10mg./g.</t>
  </si>
  <si>
    <t xml:space="preserve">D01AC60 </t>
  </si>
  <si>
    <t>bifonazolum 1%</t>
  </si>
  <si>
    <t>tub conținând minim 20g: cremă-bază din ingrediente naturale (ceară, lanolină)</t>
  </si>
  <si>
    <t>sol.cut.</t>
  </si>
  <si>
    <t>flacon cu dispozitiv de picurare, conținând minim 15 ml.</t>
  </si>
  <si>
    <t>D01AE14</t>
  </si>
  <si>
    <t>ciclopiroxum 80mg/g</t>
  </si>
  <si>
    <t>80 mg./g</t>
  </si>
  <si>
    <t>sol.ext.-lac.</t>
  </si>
  <si>
    <t xml:space="preserve">D01AE22 </t>
  </si>
  <si>
    <t>naftifinum 1%</t>
  </si>
  <si>
    <t xml:space="preserve">sol.ext. </t>
  </si>
  <si>
    <t>flacon conținând minim 10 ml.</t>
  </si>
  <si>
    <t>33631200-4</t>
  </si>
  <si>
    <t xml:space="preserve">D03AXN1 </t>
  </si>
  <si>
    <t xml:space="preserve">combinaţii (dexpantenolum 5%,clorhexidinum) </t>
  </si>
  <si>
    <t>5%</t>
  </si>
  <si>
    <t>D04AA13</t>
  </si>
  <si>
    <t>dimetindenum 0,1%</t>
  </si>
  <si>
    <t>0,1%</t>
  </si>
  <si>
    <t>D04AA32</t>
  </si>
  <si>
    <t>clorhidrat de difenhidramină 20 mg./g.</t>
  </si>
  <si>
    <t>20mg/g.</t>
  </si>
  <si>
    <t>Unguent</t>
  </si>
  <si>
    <t>tub conținând minim 20g.</t>
  </si>
  <si>
    <t>33631300-5</t>
  </si>
  <si>
    <t>D05AX52</t>
  </si>
  <si>
    <t>combinații (calcipotriolum 50mcg,betametazona 0,5mg)/g</t>
  </si>
  <si>
    <t>50mcg/0,5mg/g.</t>
  </si>
  <si>
    <t xml:space="preserve">spumă cut. </t>
  </si>
  <si>
    <t>recipient presurizat din Al cu valva dozatoare</t>
  </si>
  <si>
    <t>tub conținând minim 15 g.</t>
  </si>
  <si>
    <t>33631400-6</t>
  </si>
  <si>
    <t xml:space="preserve">D06AX01 </t>
  </si>
  <si>
    <t>acidum fusidicum 20 mg./g.</t>
  </si>
  <si>
    <t>20mg./g.</t>
  </si>
  <si>
    <t xml:space="preserve">crema </t>
  </si>
  <si>
    <t xml:space="preserve">D06AXN1 </t>
  </si>
  <si>
    <t>combinaţii (neomicină sulfat 3500 UI./g.,Zn bacitracină 250 UI./g.)</t>
  </si>
  <si>
    <t>3500 UI/250 UI/g</t>
  </si>
  <si>
    <t>pulbere cutanată</t>
  </si>
  <si>
    <t>flacon conținând minim 10 g.</t>
  </si>
  <si>
    <t>combinații (neomicina sulfat 5000 UI/g.,Zn bacitracina 250 UI/g.)</t>
  </si>
  <si>
    <t>5000 UI/250 UI/g.</t>
  </si>
  <si>
    <t xml:space="preserve">unguent </t>
  </si>
  <si>
    <t>tub conținând minim 20 g.</t>
  </si>
  <si>
    <t>D06BA01</t>
  </si>
  <si>
    <t>sulfadiazinum 10 mg./g.</t>
  </si>
  <si>
    <t>10 mg./g</t>
  </si>
  <si>
    <t>tub conţinând minim 50 g.</t>
  </si>
  <si>
    <t>D06BB03</t>
  </si>
  <si>
    <t>aciclovirum 50 mg./g.</t>
  </si>
  <si>
    <t>tub conținând minim 5 g.</t>
  </si>
  <si>
    <t xml:space="preserve">D06BB04 </t>
  </si>
  <si>
    <t>podophyllotoxinum 5 mg./ml.</t>
  </si>
  <si>
    <t>5mg./ml</t>
  </si>
  <si>
    <t>tub conținând minim 3,5 ml.</t>
  </si>
  <si>
    <t>D07AB02</t>
  </si>
  <si>
    <t>hydrocortisonum butyratum 0,1%</t>
  </si>
  <si>
    <t>tub conţinând minim 30 g.</t>
  </si>
  <si>
    <t xml:space="preserve">D07AC01 </t>
  </si>
  <si>
    <t>betamethasonum 1 mg./g.</t>
  </si>
  <si>
    <t>1 mg./g</t>
  </si>
  <si>
    <t>tub conţinând minim 15 g.</t>
  </si>
  <si>
    <t xml:space="preserve">D07AC13 </t>
  </si>
  <si>
    <t>mometasonum 1 mg./g.</t>
  </si>
  <si>
    <t>D07AC14</t>
  </si>
  <si>
    <t>methylprednisolonum aceponat 1mg</t>
  </si>
  <si>
    <t>1mg</t>
  </si>
  <si>
    <t>emulsie</t>
  </si>
  <si>
    <t xml:space="preserve">D07AD01 </t>
  </si>
  <si>
    <t>clobetasolum 0,5 mg./g.</t>
  </si>
  <si>
    <t>0,5mg./g.</t>
  </si>
  <si>
    <t>tub conținând minim 25g.</t>
  </si>
  <si>
    <t xml:space="preserve">D07CA01 </t>
  </si>
  <si>
    <t>combinaţii (oxitetraciclină clorhidrat 0,255 g.,hidrocortizon 0,085 g.)</t>
  </si>
  <si>
    <t>0,255/0,085 g.</t>
  </si>
  <si>
    <t>spray cut.- susp.</t>
  </si>
  <si>
    <t>flacon conținând minim 59,5 g.</t>
  </si>
  <si>
    <t xml:space="preserve">D07CC01 </t>
  </si>
  <si>
    <t xml:space="preserve">combinații (acidum fusidicum 20 mg., betamethasonum 1 mg./g.) </t>
  </si>
  <si>
    <t>20 mg/1mg./g.</t>
  </si>
  <si>
    <t>acidum fusidicum 20 mg.</t>
  </si>
  <si>
    <t>20 mg</t>
  </si>
  <si>
    <t>combinaţii (betametazonă 0,5 mg.,clotrimazol 10 mg.,gentamicină 1 mg./g.)</t>
  </si>
  <si>
    <t>0,5 mg/10 mg/1 mg./g</t>
  </si>
  <si>
    <t>tub conținând minim 15g.</t>
  </si>
  <si>
    <t>combinaţii (betametazonă dipropionat 0,64 mg.,gentamicină 1 mg./g.)</t>
  </si>
  <si>
    <t>0,64 mg/1 mg./g.</t>
  </si>
  <si>
    <t>ung.</t>
  </si>
  <si>
    <t>tub conţinând minim 15g.</t>
  </si>
  <si>
    <t>D07XC01</t>
  </si>
  <si>
    <t>combinaţii (betametazonă 0,64 mg.,acid salicilic 20 mg./ml.)</t>
  </si>
  <si>
    <t>0,64 mg/20mg./ml</t>
  </si>
  <si>
    <t xml:space="preserve">sol. ext. </t>
  </si>
  <si>
    <t>flacon conținând minim 30ml.</t>
  </si>
  <si>
    <t>combinaţii (betametazonă 0,64 mg.,acid salicilic 30 mg./ml.)</t>
  </si>
  <si>
    <t>0,64 mg/30mg./ml</t>
  </si>
  <si>
    <t>33631600-8</t>
  </si>
  <si>
    <t>D08AC52</t>
  </si>
  <si>
    <t>clorură de benzalconiu 5 mg, digluconat de clorhexidină 2 mg</t>
  </si>
  <si>
    <t>5mg/2mg/ml.</t>
  </si>
  <si>
    <t xml:space="preserve">flacon conținând 300 ml. </t>
  </si>
  <si>
    <t xml:space="preserve">D08AG02 </t>
  </si>
  <si>
    <t>povidonum iodinatum 10%</t>
  </si>
  <si>
    <t>10%</t>
  </si>
  <si>
    <t>povidonum iodinatum 100 mg/g.</t>
  </si>
  <si>
    <t>100 mg/g.</t>
  </si>
  <si>
    <t>33631700-9</t>
  </si>
  <si>
    <t>D10AD</t>
  </si>
  <si>
    <t>combinații(Adapalena 1 mg, peroxid de benzoil  25mg)</t>
  </si>
  <si>
    <t>1mg/25mg</t>
  </si>
  <si>
    <t>tub conținând 30 g</t>
  </si>
  <si>
    <t>D10AF51</t>
  </si>
  <si>
    <t>combinații (benzoilis peroxidum 10 mg.,clindamycinum 30 mg./g)</t>
  </si>
  <si>
    <t>10 mg/ 30 mg./g.</t>
  </si>
  <si>
    <t xml:space="preserve">D10AF52 </t>
  </si>
  <si>
    <t>combinaţii (eritromicină 40 mg.,acetat de zinc 12 mg./ml.)</t>
  </si>
  <si>
    <t>40 mg./12 mg./ml.</t>
  </si>
  <si>
    <t>pulb.+ solv.sol.cut.</t>
  </si>
  <si>
    <t>flacon conţinând minim 30ml.</t>
  </si>
  <si>
    <t>D10AX03</t>
  </si>
  <si>
    <t>acidum azelaicum 150 mg./g.</t>
  </si>
  <si>
    <t>150./g.</t>
  </si>
  <si>
    <t xml:space="preserve">tub continanand minim 30g. </t>
  </si>
  <si>
    <t>33631110-6</t>
  </si>
  <si>
    <t>D11AFN2</t>
  </si>
  <si>
    <t>combinaţii (ac.lacticum 16,7%,ac.salicilicum 16,7%)</t>
  </si>
  <si>
    <t>16,7/16,7%</t>
  </si>
  <si>
    <t>flacon de sticlă brună cu aplicator tip pensulă, conținând minim 15 ml.</t>
  </si>
  <si>
    <t>33631000-2</t>
  </si>
  <si>
    <t>D11AH01</t>
  </si>
  <si>
    <t>tacrolimus 0,3 mg.</t>
  </si>
  <si>
    <t>D11AH02</t>
  </si>
  <si>
    <t>pimecrolimus 10mg/g.</t>
  </si>
  <si>
    <t>10mg/g.</t>
  </si>
  <si>
    <t>D11AX22</t>
  </si>
  <si>
    <t>33632100-0</t>
  </si>
  <si>
    <t>M01AB05</t>
  </si>
  <si>
    <t>diclofenacum 12,5 mg.</t>
  </si>
  <si>
    <t>12,5 mg.</t>
  </si>
  <si>
    <t>diclofenacum 100 mg.</t>
  </si>
  <si>
    <t>diclofenacum 50 mg.</t>
  </si>
  <si>
    <t>cpr. film. gastrorez.</t>
  </si>
  <si>
    <t>diclofenacum 150 mg.</t>
  </si>
  <si>
    <t>cps. elib.prel.</t>
  </si>
  <si>
    <t>diclofenacum 75 mg./3 ml.</t>
  </si>
  <si>
    <t>75 mg./3ml.</t>
  </si>
  <si>
    <t>fiolă x 3 ml.</t>
  </si>
  <si>
    <t>M01AB16</t>
  </si>
  <si>
    <t>aceclofenacum 100 mg.</t>
  </si>
  <si>
    <t>M01AB55</t>
  </si>
  <si>
    <t>combinații (diclofenacum 75 mg.,misorostolum 200 mg.)</t>
  </si>
  <si>
    <t>75mg/200mg</t>
  </si>
  <si>
    <t>compr. gastrorez.</t>
  </si>
  <si>
    <t>M01AC01</t>
  </si>
  <si>
    <t>piroxicam betadex 191,20 mg.</t>
  </si>
  <si>
    <t>191,20 mg.</t>
  </si>
  <si>
    <t>compr./compr.eff.</t>
  </si>
  <si>
    <t>M01AC06</t>
  </si>
  <si>
    <t xml:space="preserve">meloxicamum  15 mg. </t>
  </si>
  <si>
    <t>15mg.</t>
  </si>
  <si>
    <t>comprimat prevăzut cu linie mediană de rupere; cu cea mai redusă cantitate de excipienți cu efect cunoscut (risc de reacții adverse)</t>
  </si>
  <si>
    <t xml:space="preserve">meloxicamum  7,5 mg. </t>
  </si>
  <si>
    <t>meloxicamum  15 mg./1,5 ml.</t>
  </si>
  <si>
    <t>15mg./1,5 ml</t>
  </si>
  <si>
    <t>M01AE01</t>
  </si>
  <si>
    <t>ibuprofenum 60 mg.</t>
  </si>
  <si>
    <t>ibuprofenum 125 mg.</t>
  </si>
  <si>
    <t>125 mg.</t>
  </si>
  <si>
    <t>ibuprofenum 100 mg.</t>
  </si>
  <si>
    <t>caps.moi mastic.</t>
  </si>
  <si>
    <t>ibuprofenum 200 mg./5ml.</t>
  </si>
  <si>
    <t>40mg./ml</t>
  </si>
  <si>
    <t>susp.orală</t>
  </si>
  <si>
    <t>ibuprofenum 100 mg./5ml.</t>
  </si>
  <si>
    <t>20mg./ml</t>
  </si>
  <si>
    <t>ibuprofenum 400 mg.</t>
  </si>
  <si>
    <t>ibuprofenum 200 mg</t>
  </si>
  <si>
    <t>cps. moi</t>
  </si>
  <si>
    <t>ibuprofenum  200 mg.</t>
  </si>
  <si>
    <t xml:space="preserve">M01AE01 </t>
  </si>
  <si>
    <t>ibuprofenum sodic dihidrat 512 mg.</t>
  </si>
  <si>
    <t>512 mg.</t>
  </si>
  <si>
    <t>M01AE02</t>
  </si>
  <si>
    <t>naproxenum 550 mg</t>
  </si>
  <si>
    <t>550mg.</t>
  </si>
  <si>
    <t xml:space="preserve">comprimat divizibil în doze egale; fără  excipineţi cu efect cunoscut (risc de reacţii adverse) </t>
  </si>
  <si>
    <t>M01AE03</t>
  </si>
  <si>
    <t>ketoprofenum 100mg./2ml.</t>
  </si>
  <si>
    <t>100 mg./2ml</t>
  </si>
  <si>
    <t>fiolă x 2 ml., adm. im și iv</t>
  </si>
  <si>
    <t>ketoprofenum 100mg/g</t>
  </si>
  <si>
    <t>100mg/g</t>
  </si>
  <si>
    <t>spray</t>
  </si>
  <si>
    <t>flacon conţinând minim 20 g.</t>
  </si>
  <si>
    <t>ketoprofenum 150mg</t>
  </si>
  <si>
    <t>M01AE17</t>
  </si>
  <si>
    <t>dexketoprofenum 25mg/ml-2ml</t>
  </si>
  <si>
    <t xml:space="preserve"> 25 mg./ml-f.x 2ml</t>
  </si>
  <si>
    <t>sol.inj./perf.</t>
  </si>
  <si>
    <t>M01AE52</t>
  </si>
  <si>
    <t>combinaţii (naproxenum 500 mg.,esomeprazolum 20 mg.)</t>
  </si>
  <si>
    <t>500/20 mg.</t>
  </si>
  <si>
    <t xml:space="preserve">cpr. elib. modif. </t>
  </si>
  <si>
    <t>M01AG01</t>
  </si>
  <si>
    <t>acidum mefenamicum 500 mg.</t>
  </si>
  <si>
    <t>M01AH01</t>
  </si>
  <si>
    <t>celecoxibum 100 mg.</t>
  </si>
  <si>
    <t>celecoxibum 200 mg.</t>
  </si>
  <si>
    <t>M01AH05</t>
  </si>
  <si>
    <t>etoricoxibum 30 mg.</t>
  </si>
  <si>
    <t>etoricoxibum 60 mg.</t>
  </si>
  <si>
    <t>etoricoxibum 90 mg.</t>
  </si>
  <si>
    <t>90 mg.</t>
  </si>
  <si>
    <t xml:space="preserve">M02AA10 </t>
  </si>
  <si>
    <t>combinații (ketoprofenum 2,5%,oleum niaouli)</t>
  </si>
  <si>
    <t>2.5%</t>
  </si>
  <si>
    <t>tub conținând minim 50g.</t>
  </si>
  <si>
    <t>M02AA15</t>
  </si>
  <si>
    <t>diclofenac dietilamină 23,2 mg/g.</t>
  </si>
  <si>
    <t>23,2 mg/g.</t>
  </si>
  <si>
    <t>diclofenacum 1%</t>
  </si>
  <si>
    <t>tub conținând minim 40g.</t>
  </si>
  <si>
    <t>diclofenacum 5%</t>
  </si>
  <si>
    <t>diclofenacum 140 mg</t>
  </si>
  <si>
    <t>140mg</t>
  </si>
  <si>
    <t>emplastru</t>
  </si>
  <si>
    <t>plast.</t>
  </si>
  <si>
    <t xml:space="preserve">M02AAN1 </t>
  </si>
  <si>
    <t>combinații (piroxicam 5 mg.,clorhidrat de ciclobenzaprina 5 mg.,lidocaina 20 mg./1 g.)</t>
  </si>
  <si>
    <t>5/5/20mg./g.</t>
  </si>
  <si>
    <t xml:space="preserve">preferabil tub conținând 50g. </t>
  </si>
  <si>
    <t>M02ACN2</t>
  </si>
  <si>
    <t>combinații ( salicilat de metil 0,128 g., mentol 0,0591 g., ulei de eucalipt 0,0197 g., ulei de terebentină 0,0147g.)</t>
  </si>
  <si>
    <t>0,128g./0,0591g./0,0197g./0,0147g.</t>
  </si>
  <si>
    <t xml:space="preserve">M02AX10 </t>
  </si>
  <si>
    <t>combinații (ibuprofen 50 mg.,levomentol 30 mg./g.)</t>
  </si>
  <si>
    <t>50/30mg./g.</t>
  </si>
  <si>
    <t>M03ABN1</t>
  </si>
  <si>
    <t>combinaţii (nonilvanilamida 4 mg.,nicoboxil 25 mg./g.)</t>
  </si>
  <si>
    <t>4mg./25mg./g</t>
  </si>
  <si>
    <t>33632200-1</t>
  </si>
  <si>
    <t xml:space="preserve">M03BB03 </t>
  </si>
  <si>
    <t>chlorzoxazonum 250 mg.</t>
  </si>
  <si>
    <t xml:space="preserve">M03BX04 </t>
  </si>
  <si>
    <t>tolperisonum 150 mg.</t>
  </si>
  <si>
    <t>33632300-2</t>
  </si>
  <si>
    <t>M04AA01</t>
  </si>
  <si>
    <t>allopurinolum 100 mg.</t>
  </si>
  <si>
    <t>allopurinolum 200 mg.</t>
  </si>
  <si>
    <t>allopurinolum 300 mg.</t>
  </si>
  <si>
    <t>300 mg.</t>
  </si>
  <si>
    <t>33632000-9</t>
  </si>
  <si>
    <t xml:space="preserve">M05BA06 </t>
  </si>
  <si>
    <t>acidum ibandronicum 150 mg.</t>
  </si>
  <si>
    <t>cu o cantitate minimă de excipienţi cu efect cunoscut (risc de reacţii adverse)</t>
  </si>
  <si>
    <t xml:space="preserve">M05BA07 </t>
  </si>
  <si>
    <t>acidum risedronicum 75mg.</t>
  </si>
  <si>
    <t>M09AX01</t>
  </si>
  <si>
    <t xml:space="preserve">acidum hyaluronicum (sub forma de hialuronat de sodiu) 20 mg./2 ml. </t>
  </si>
  <si>
    <t>20 mg./2 ml.</t>
  </si>
  <si>
    <t xml:space="preserve">seringă </t>
  </si>
  <si>
    <t>seringă preumpluta x 2 ml.</t>
  </si>
  <si>
    <t xml:space="preserve">M09AXN1 </t>
  </si>
  <si>
    <t>plante (fracțiune insaponificabilă de ulei de avocado 100 mg.,fractiune insaponificabilă de ulei de soia 200 mg.)</t>
  </si>
  <si>
    <t>100/200mg.</t>
  </si>
  <si>
    <t>33641100-6</t>
  </si>
  <si>
    <t>G01AA01</t>
  </si>
  <si>
    <t>nistatină 10000UI</t>
  </si>
  <si>
    <t>100000UI</t>
  </si>
  <si>
    <t>ovule</t>
  </si>
  <si>
    <t xml:space="preserve">G01AA51 </t>
  </si>
  <si>
    <t xml:space="preserve">combinații (nifuratel 500 mg.,nistatin 200000 UI) </t>
  </si>
  <si>
    <t>500mg/200000UI</t>
  </si>
  <si>
    <t>caps.moi vag.</t>
  </si>
  <si>
    <t>G01AF02</t>
  </si>
  <si>
    <t>clotrimazolum 100 mg.</t>
  </si>
  <si>
    <t>compr. Vaginale</t>
  </si>
  <si>
    <t>G01AX11.</t>
  </si>
  <si>
    <t>iod povidonă 200 mg.</t>
  </si>
  <si>
    <t>200 mg</t>
  </si>
  <si>
    <t>G01AX14</t>
  </si>
  <si>
    <t>combinații (metronidazolum 100 mg.,miconazolum 100 mg.)</t>
  </si>
  <si>
    <t>100 mg/ 100 mg</t>
  </si>
  <si>
    <t>G01BAN1</t>
  </si>
  <si>
    <t>combinaţii (cloramfenicol 200 mg.,metronidazol 500 mg.,nistatin 150 mg.,hidrocortizon acetat 15 mg.)</t>
  </si>
  <si>
    <t>200 mg/500 mg/150 mg/15 mg</t>
  </si>
  <si>
    <t>ov.</t>
  </si>
  <si>
    <t>G01BA</t>
  </si>
  <si>
    <t>tranidazolum 200mg, neomicinum 100 mg, nystatinum 100000 UI , prednisolonum 4,7 mg</t>
  </si>
  <si>
    <t>200 mg/100 mg/100000 UI/4,7 mg</t>
  </si>
  <si>
    <t>33641300-8</t>
  </si>
  <si>
    <t>G03DB01</t>
  </si>
  <si>
    <t>dydrogesteronum 10 mg.</t>
  </si>
  <si>
    <t>33640000-8</t>
  </si>
  <si>
    <t>G04BD08</t>
  </si>
  <si>
    <t>solifenacinum succinate 5 mg.</t>
  </si>
  <si>
    <t>G04BX</t>
  </si>
  <si>
    <t>Combinații(Centaurium erythraea 36 mg, levisticum officinale 36 mg, rosmarinus officinalis 36 mg)</t>
  </si>
  <si>
    <t>36mg./36mg./36mg.</t>
  </si>
  <si>
    <t>G04CA01</t>
  </si>
  <si>
    <t>alfuzosinum 10 mg.</t>
  </si>
  <si>
    <t>compr.elib.prel.</t>
  </si>
  <si>
    <t>comprimat multistratificat (3 straturi), fără  excipienți cu efect cunoscut (risc de reacții adverse)</t>
  </si>
  <si>
    <t xml:space="preserve">G04CA02 </t>
  </si>
  <si>
    <t>tamsulosinum 0,4 mg.</t>
  </si>
  <si>
    <t>0,4 mg.</t>
  </si>
  <si>
    <t xml:space="preserve">compr. film. elib. prel. </t>
  </si>
  <si>
    <t>G04CA04</t>
  </si>
  <si>
    <t>silodosinum 8mg</t>
  </si>
  <si>
    <t>G04CA53</t>
  </si>
  <si>
    <t>combinaţii (solifenacinum succinat 6mg,tamsulosinum 0.4mg)</t>
  </si>
  <si>
    <t>6mg/0.4mg.</t>
  </si>
  <si>
    <t xml:space="preserve">G04CB02 </t>
  </si>
  <si>
    <t>dutasteridum 0,5 mg.</t>
  </si>
  <si>
    <t>G04CX02</t>
  </si>
  <si>
    <t>plante (Serenoa repens 320 mg.)</t>
  </si>
  <si>
    <t>320 mg.</t>
  </si>
  <si>
    <t>33642200-4</t>
  </si>
  <si>
    <t>H02AB01</t>
  </si>
  <si>
    <t>betametazonă 7 mg (dipropionat de betametazonă 6,43mg, fosfat sodic de betametazonă 2,63mg)</t>
  </si>
  <si>
    <t>7 mg</t>
  </si>
  <si>
    <t>susp. inj.</t>
  </si>
  <si>
    <t>H02AB02</t>
  </si>
  <si>
    <t xml:space="preserve">dexamethasonum 4mg./ml. </t>
  </si>
  <si>
    <t xml:space="preserve"> 4mg./ml-f.x 2 ml.</t>
  </si>
  <si>
    <t>H02AB04</t>
  </si>
  <si>
    <t>methylprednisolonum 16 mg.</t>
  </si>
  <si>
    <t>methylprednisolonum 32 mg.</t>
  </si>
  <si>
    <t>32mg.</t>
  </si>
  <si>
    <t>H02AB09</t>
  </si>
  <si>
    <t>hydrocortisonum (Na succinat) 100 mg.</t>
  </si>
  <si>
    <t>pulb.inj.</t>
  </si>
  <si>
    <t>33642300-5</t>
  </si>
  <si>
    <t xml:space="preserve">H03AA01 </t>
  </si>
  <si>
    <t>levothyroxinum 100 µg.</t>
  </si>
  <si>
    <t>100 µg</t>
  </si>
  <si>
    <t>comprimat divizibil în doze egale</t>
  </si>
  <si>
    <t>levothyroxinum 75 µg.</t>
  </si>
  <si>
    <t>75 µg</t>
  </si>
  <si>
    <t>levothyroxinum 50 µg.</t>
  </si>
  <si>
    <t>50 µg</t>
  </si>
  <si>
    <t>levothyroxinum 25 µg.</t>
  </si>
  <si>
    <t>25 µg</t>
  </si>
  <si>
    <t xml:space="preserve">sol. orală </t>
  </si>
  <si>
    <t>H03BB02</t>
  </si>
  <si>
    <t>thiamazolum 5mg</t>
  </si>
  <si>
    <t>comprimat cu linie mediană pe ambele fețe</t>
  </si>
  <si>
    <t>33651100-9</t>
  </si>
  <si>
    <t>J01AA02</t>
  </si>
  <si>
    <t>doxycyclinum 100 mg.</t>
  </si>
  <si>
    <t>J01AA07</t>
  </si>
  <si>
    <t>tetraciclină 250 mg.</t>
  </si>
  <si>
    <t xml:space="preserve">J01CA04 </t>
  </si>
  <si>
    <t>amoxicillinum 1000 mg.</t>
  </si>
  <si>
    <t xml:space="preserve"> 1000 mg.</t>
  </si>
  <si>
    <t xml:space="preserve">comp.film </t>
  </si>
  <si>
    <t>amoxicillinum 500 mg.</t>
  </si>
  <si>
    <t>J01CE02</t>
  </si>
  <si>
    <t>phenoxymethylpenicillinum 1500</t>
  </si>
  <si>
    <t>1500 mg.</t>
  </si>
  <si>
    <t>J01CR02</t>
  </si>
  <si>
    <t>combinații (amoxicillinum trihidrat 875 mg.,acidum clavulanicum 125 mg.)</t>
  </si>
  <si>
    <t>875 mg/125mg.</t>
  </si>
  <si>
    <t xml:space="preserve">compr.film. </t>
  </si>
  <si>
    <t xml:space="preserve">fără excipienți cu efect cunoscut (risc de reacții adverse); cu linie mediană pe una din fețe, pentru a ușura ruperea comprimatului; ambalate în pungi protectoare, cu desicant, pt.o conservare optimă; </t>
  </si>
  <si>
    <t xml:space="preserve">J01CR02 </t>
  </si>
  <si>
    <t>combinaţii (amoxicillinum trihidrat 600 mg.,acidum clavulanicum 42,9mg)/5ml</t>
  </si>
  <si>
    <t>600 mg./42,9mg./5ml</t>
  </si>
  <si>
    <t>pulb.pt.susp.orala</t>
  </si>
  <si>
    <t xml:space="preserve">flacon pentru minim 100 ml.suspensie; </t>
  </si>
  <si>
    <t>J01DC02</t>
  </si>
  <si>
    <t>cefuroximum 500 mg.</t>
  </si>
  <si>
    <t xml:space="preserve">cefuroximum 125 mg/5 ml. </t>
  </si>
  <si>
    <t>125 mg/5ml</t>
  </si>
  <si>
    <t>gran. pt. susp. orală</t>
  </si>
  <si>
    <t>J01DD04</t>
  </si>
  <si>
    <t>ceftriaxonum 1g</t>
  </si>
  <si>
    <t xml:space="preserve">1g </t>
  </si>
  <si>
    <t>pulb. pt. sol. inj./perf.</t>
  </si>
  <si>
    <t>J01DD08</t>
  </si>
  <si>
    <t>cefiximum 100 mg/5 ml</t>
  </si>
  <si>
    <t>100 mg/5ml</t>
  </si>
  <si>
    <t>cefiximum 400 mg</t>
  </si>
  <si>
    <t>400 mg</t>
  </si>
  <si>
    <t>J01DD13</t>
  </si>
  <si>
    <t>cefpodoximum 8 mg/ml</t>
  </si>
  <si>
    <t>8mg/ml</t>
  </si>
  <si>
    <t>pulbere pt.susp.orală</t>
  </si>
  <si>
    <t xml:space="preserve">J01FA09 </t>
  </si>
  <si>
    <t>clarithromycinum 500 mg.</t>
  </si>
  <si>
    <t>compr.film.elib.prel.</t>
  </si>
  <si>
    <t>comprimate cu eliberare prelungită</t>
  </si>
  <si>
    <t>clarithromycinum 125 mg/5ml.</t>
  </si>
  <si>
    <t>125 mg/5ml.</t>
  </si>
  <si>
    <t>J01FA10</t>
  </si>
  <si>
    <t>azithromycinum 200mg/5 ml.</t>
  </si>
  <si>
    <t>200mg/5 ml.</t>
  </si>
  <si>
    <t>azithromycinum 500 mg.</t>
  </si>
  <si>
    <t>J01FF01</t>
  </si>
  <si>
    <t>clindamycinum 150 mg</t>
  </si>
  <si>
    <t>150 mg</t>
  </si>
  <si>
    <t xml:space="preserve">caps. </t>
  </si>
  <si>
    <t xml:space="preserve">J01MA02 </t>
  </si>
  <si>
    <t>ciprofloxacinum 500 mg.</t>
  </si>
  <si>
    <t xml:space="preserve">J01MA12 </t>
  </si>
  <si>
    <t>levofloxacinum 500 mg.</t>
  </si>
  <si>
    <t>comprimat prevăzut cu linie mediană de rupere, divizibil în doze egale</t>
  </si>
  <si>
    <t>J01XD01</t>
  </si>
  <si>
    <t>metronidazolum 250 mg.</t>
  </si>
  <si>
    <t>metronidazolum 5 mg/ml.</t>
  </si>
  <si>
    <t>5mg/ml.</t>
  </si>
  <si>
    <t>33651200-0</t>
  </si>
  <si>
    <t xml:space="preserve">J02AC01 </t>
  </si>
  <si>
    <t>fluconazolum 150 mg.</t>
  </si>
  <si>
    <t xml:space="preserve">caps.  </t>
  </si>
  <si>
    <t>cu indicații extinse în tratamentul candidozelor cu diverse localizări;  cu o cantitate minimă de excipienți cu efect cunoscut (risc de reacții adverse)</t>
  </si>
  <si>
    <t>33651400-2</t>
  </si>
  <si>
    <t>J05AB01</t>
  </si>
  <si>
    <t>aciclovirum 200 mg.</t>
  </si>
  <si>
    <t xml:space="preserve">compr </t>
  </si>
  <si>
    <t>aciclovirum 400 mg.</t>
  </si>
  <si>
    <t>J05AH02</t>
  </si>
  <si>
    <t>oseltamivirum 30 mg.</t>
  </si>
  <si>
    <t>oseltamivirum 75 mg.</t>
  </si>
  <si>
    <t>J05AX05</t>
  </si>
  <si>
    <t>inosinum dimepranol acedoben 500mg</t>
  </si>
  <si>
    <t>33651600-4</t>
  </si>
  <si>
    <t>J07AM01</t>
  </si>
  <si>
    <t>vaccin tetanic 0,5ml/doza</t>
  </si>
  <si>
    <t>0,5ml./doza</t>
  </si>
  <si>
    <t>susp.inj.</t>
  </si>
  <si>
    <t>monodoză, seringă preumplută</t>
  </si>
  <si>
    <t>J07XN02</t>
  </si>
  <si>
    <t>diverse (3,5 mg.Lizat bacterian Liofilizat din haemophilus influenzae,diplococcus pneumoniae,klebsiella pneumoniae şi k.ozanae,staphylococcus aureus,streptococcus pyogenes şi s.viridans,neisseria catarrhalis)</t>
  </si>
  <si>
    <t>3,5 mg.</t>
  </si>
  <si>
    <t>pulb.pt susp. Orală</t>
  </si>
  <si>
    <t>diverse (7 mg.Lizat bacterian Liofilizat din haemophilus influenzae,diplococcus pneumoniae,klebsiella pneumoniae şi k.ozanae,staphylococcus aureus,streptococcus pyogenes şi s.viridans,neisseria catarrhalis)</t>
  </si>
  <si>
    <t>7 mg.</t>
  </si>
  <si>
    <t xml:space="preserve">J07XN16 </t>
  </si>
  <si>
    <t>diverse (extract de e.coli 6 mg.)</t>
  </si>
  <si>
    <t>6 mg.</t>
  </si>
  <si>
    <t>33661100-2</t>
  </si>
  <si>
    <t>N01BB02</t>
  </si>
  <si>
    <t>lidocainum 10%</t>
  </si>
  <si>
    <t>spray-sol.</t>
  </si>
  <si>
    <t xml:space="preserve">flacon spray x 38g (50 ml) </t>
  </si>
  <si>
    <t>lidocainum 20mg/ml</t>
  </si>
  <si>
    <t>20 mg./ml.</t>
  </si>
  <si>
    <t>lidocainum 10mg/ml</t>
  </si>
  <si>
    <t xml:space="preserve">10 mg/ml </t>
  </si>
  <si>
    <t>N01BB20</t>
  </si>
  <si>
    <t>lidocainum 25 mg, prilocainum 25 mg</t>
  </si>
  <si>
    <t>25mg/25mg/g</t>
  </si>
  <si>
    <t>33661200-3</t>
  </si>
  <si>
    <t>N02AA59</t>
  </si>
  <si>
    <t>combinații (paracetamolum 500 mg.,codeinum 30 mg.)</t>
  </si>
  <si>
    <t>500mg/30mg.</t>
  </si>
  <si>
    <t>N02AJ13</t>
  </si>
  <si>
    <t>combinaţii (tramadolum 37,5 mg.,paracetamolum 325 mg.)</t>
  </si>
  <si>
    <t>37,5/325 mg.</t>
  </si>
  <si>
    <t>N02AX02</t>
  </si>
  <si>
    <t>tramadolum 100mg/2ml.</t>
  </si>
  <si>
    <t>100mg/2ml.</t>
  </si>
  <si>
    <t>f</t>
  </si>
  <si>
    <t>N02BA01</t>
  </si>
  <si>
    <t xml:space="preserve">acidum acetylsalicylicum 324 mg. </t>
  </si>
  <si>
    <t xml:space="preserve">324mg. </t>
  </si>
  <si>
    <t xml:space="preserve">compr. eff. </t>
  </si>
  <si>
    <t>N02BA51</t>
  </si>
  <si>
    <t>combinații (acidum acetylsalicylicum 400mg., acidum ascorbicum 240mg.)</t>
  </si>
  <si>
    <t>400mg/240 mg.</t>
  </si>
  <si>
    <t>N02BB02</t>
  </si>
  <si>
    <t>metamizolum 300 mg.</t>
  </si>
  <si>
    <t>spozitoare</t>
  </si>
  <si>
    <t>metamizolum natrium (monohidrat) 1 g./2 ml.</t>
  </si>
  <si>
    <t>1g./2ml.</t>
  </si>
  <si>
    <t xml:space="preserve">N02BB02 </t>
  </si>
  <si>
    <t>metamizolum natrium (monohidrat) 500 mg.</t>
  </si>
  <si>
    <t>metamizolum natrium (monohidrat) 500 mg/ml</t>
  </si>
  <si>
    <t>500mg/ml</t>
  </si>
  <si>
    <t>pic. Sol. Orala</t>
  </si>
  <si>
    <t>flacon x 50 ml. pic.orale, sol.</t>
  </si>
  <si>
    <t>N02BB52</t>
  </si>
  <si>
    <t>combinaţii (metamizol 400 mg.,cofeină 60 mg.,drotaverină 40 mg.)</t>
  </si>
  <si>
    <t>400/60/40 mg.</t>
  </si>
  <si>
    <t>N02BE01</t>
  </si>
  <si>
    <t>paracetamolum 10 mg/ml.</t>
  </si>
  <si>
    <t>10 mg/ml.</t>
  </si>
  <si>
    <t>flacon x 100 ml.</t>
  </si>
  <si>
    <t>paracetamolum 30mg/ml.</t>
  </si>
  <si>
    <t>30mg/ml.</t>
  </si>
  <si>
    <t>flacon minim 100 ml.</t>
  </si>
  <si>
    <t>paracetamolum 160 mg.</t>
  </si>
  <si>
    <t>160 mg.</t>
  </si>
  <si>
    <t xml:space="preserve"> compr.</t>
  </si>
  <si>
    <t>paracetamolum 500 mg.</t>
  </si>
  <si>
    <t>comprimat prevăzut cu linie mediană, cu absorbție rapidă a substanței active datorită sistemului de dezintegrare optimizat, Optizorb</t>
  </si>
  <si>
    <t>paracetamolum 125 mg.</t>
  </si>
  <si>
    <t xml:space="preserve">supoz. </t>
  </si>
  <si>
    <t>paracetamolum 250 mg.</t>
  </si>
  <si>
    <t>N02BE51</t>
  </si>
  <si>
    <t xml:space="preserve">combinații (paracetamol 500 mg.,cafeina 30 mg.,fosfat de codeina 8 mg.) </t>
  </si>
  <si>
    <t xml:space="preserve">500mg/ 30mg/8mg. </t>
  </si>
  <si>
    <t>cpr./ compr.eff.</t>
  </si>
  <si>
    <t xml:space="preserve">N02BE51 </t>
  </si>
  <si>
    <t>combinaţii (paracetamol 1000 mg.,ac.ascorbic 40 mg.,fenilefrină clorhidrat 10 mg./plic)</t>
  </si>
  <si>
    <t>1000mg/40mg/10 mg.</t>
  </si>
  <si>
    <t xml:space="preserve">pulb. pt. sol. orală </t>
  </si>
  <si>
    <t>plic</t>
  </si>
  <si>
    <t>combinaţii (paracetamol 250 mg.,guaifenesină 100 mg.,clorhidrat de fenilefrină 5 mg.)</t>
  </si>
  <si>
    <t>250mg/100mg/5 mg.</t>
  </si>
  <si>
    <t>combinaţii (paracetamol 500 mg. clorhidrat de fenilefrină 6,1mg,guaifenesină 100mg)</t>
  </si>
  <si>
    <t>500mg/6,1mg/100 mg.</t>
  </si>
  <si>
    <t>combinaţii (paracetamol 500mg, ac.ascorbic 200mg, feniramină maleat 25mg)</t>
  </si>
  <si>
    <t>500mg/200mg/25 mg.</t>
  </si>
  <si>
    <t xml:space="preserve">pulb.pt.sol.orală </t>
  </si>
  <si>
    <t>combinaţii (paracetamol 650 mg.,feniramin maleat 20 mg,fenilefrină clorhidrat 10 mg.)</t>
  </si>
  <si>
    <t>650mg/20mg/10mg.</t>
  </si>
  <si>
    <t>pulb.pt.sol.orală</t>
  </si>
  <si>
    <t>N02BF02</t>
  </si>
  <si>
    <t>pregabalinum 75 mg.</t>
  </si>
  <si>
    <t>N02CC01</t>
  </si>
  <si>
    <t>sumatriptanum 100mg</t>
  </si>
  <si>
    <t xml:space="preserve">100 mg. </t>
  </si>
  <si>
    <t>compr.disp.</t>
  </si>
  <si>
    <t>sumatriptanum 50mg</t>
  </si>
  <si>
    <t>33661300-4</t>
  </si>
  <si>
    <t>N03AE01</t>
  </si>
  <si>
    <t>clonazepamum 0,5 mg.</t>
  </si>
  <si>
    <t>0,50mg.</t>
  </si>
  <si>
    <t xml:space="preserve">N03AX12 </t>
  </si>
  <si>
    <t>gabapentinum 400 mg.</t>
  </si>
  <si>
    <t>400mg.</t>
  </si>
  <si>
    <t>fără excipienți cu potențial alergenic, risc de reacții adverse</t>
  </si>
  <si>
    <t>gabapentinum 300 mg.</t>
  </si>
  <si>
    <t>33661500-6</t>
  </si>
  <si>
    <t xml:space="preserve">N05BA06 </t>
  </si>
  <si>
    <t>lorazepamum 1 mg.</t>
  </si>
  <si>
    <t>N05BA12</t>
  </si>
  <si>
    <t>alprazolamum 0,25 mg.</t>
  </si>
  <si>
    <t>linie mediană</t>
  </si>
  <si>
    <t xml:space="preserve">N05CB02 </t>
  </si>
  <si>
    <t>combinații (extract moale de valeriana 80 mg.,fenobarbital 20 mg.</t>
  </si>
  <si>
    <t>80mg/20mg.</t>
  </si>
  <si>
    <t>N05CF01</t>
  </si>
  <si>
    <t>zopiclonum 7,50 mg.</t>
  </si>
  <si>
    <t>7,50 mg.</t>
  </si>
  <si>
    <t>N05CF02</t>
  </si>
  <si>
    <t>zolpidemum 10 mg.</t>
  </si>
  <si>
    <t>33661600-7</t>
  </si>
  <si>
    <t>N06AB10</t>
  </si>
  <si>
    <t>escitalopramum 10 mg.</t>
  </si>
  <si>
    <t>N06AX05</t>
  </si>
  <si>
    <t>trazodonum (clorhidrat) 150 mg.</t>
  </si>
  <si>
    <t>comprimate divizibile</t>
  </si>
  <si>
    <t>N06AX14</t>
  </si>
  <si>
    <t>tianeptinum 12.5 mg.</t>
  </si>
  <si>
    <t>12,5 mg,</t>
  </si>
  <si>
    <t>N06AX21</t>
  </si>
  <si>
    <t>duloxetinum 30mg</t>
  </si>
  <si>
    <t>30mg</t>
  </si>
  <si>
    <t>caps.gastrorez.</t>
  </si>
  <si>
    <t>duloxetinum 60mg</t>
  </si>
  <si>
    <t>60mg</t>
  </si>
  <si>
    <t>N06BX03</t>
  </si>
  <si>
    <t>piracetamum 800 mg.</t>
  </si>
  <si>
    <t>800 mg.</t>
  </si>
  <si>
    <t>N07CA01</t>
  </si>
  <si>
    <t>betahistinum (diclorhidrat) 24 mg.</t>
  </si>
  <si>
    <t>24 mg.</t>
  </si>
  <si>
    <t xml:space="preserve">fără  excipienţi cu efect cunoscut (risc de reacţii adverse); cu linie mediană de rupere a comprimatului; </t>
  </si>
  <si>
    <t>N07XXN3</t>
  </si>
  <si>
    <t xml:space="preserve">hidrolizat de proteină din 1 g. creier de porcină/ml. (85% aminoacizi liberi,15% sub formă de peptide) </t>
  </si>
  <si>
    <t>215,2 mg./ml.- f.x 5ml.</t>
  </si>
  <si>
    <t>soluţie injectabilă /perfuzabilă</t>
  </si>
  <si>
    <t>fiole de 5 ml.</t>
  </si>
  <si>
    <t>33662100-9</t>
  </si>
  <si>
    <t>S01AA23</t>
  </si>
  <si>
    <t>netilmicinum 0.3%</t>
  </si>
  <si>
    <t>0.3%</t>
  </si>
  <si>
    <t>sol.oft-pic</t>
  </si>
  <si>
    <t>flacon conținând minim 5 ml.</t>
  </si>
  <si>
    <t>S01AE01</t>
  </si>
  <si>
    <t>ofloxacinum 0,3%</t>
  </si>
  <si>
    <t>0,3%</t>
  </si>
  <si>
    <t>pic.oft.</t>
  </si>
  <si>
    <t>flacon conținând 5/10  ml.</t>
  </si>
  <si>
    <t>S01AE07</t>
  </si>
  <si>
    <t>moxifloxacinum 5mg/ml</t>
  </si>
  <si>
    <t>pic.oft., sol.</t>
  </si>
  <si>
    <t>S01BC01</t>
  </si>
  <si>
    <t>indometacinum 0,15%</t>
  </si>
  <si>
    <t>S01BC11</t>
  </si>
  <si>
    <t>bromfenacum 0,9 mg./ml.</t>
  </si>
  <si>
    <t>0,9 mg./ml.</t>
  </si>
  <si>
    <t>S01CA01</t>
  </si>
  <si>
    <t>combinaţii (netilmicinum 4,55 mg,dexamethasonum 1,32 mg)/ml</t>
  </si>
  <si>
    <t>4,55/1,32 mg./ml</t>
  </si>
  <si>
    <t>S01CA05</t>
  </si>
  <si>
    <t>combinații (betametazona 2mg, cloramfenicol 5 mg)</t>
  </si>
  <si>
    <t>2mg/5mg/ml</t>
  </si>
  <si>
    <t>pic.oft-susp</t>
  </si>
  <si>
    <t>2mg/g+5mg/g</t>
  </si>
  <si>
    <t>ung. oft.</t>
  </si>
  <si>
    <t>S01FA06</t>
  </si>
  <si>
    <t>tropicamidum 0,5%</t>
  </si>
  <si>
    <t>0,5%</t>
  </si>
  <si>
    <t>pic.oft.,sol.</t>
  </si>
  <si>
    <t>S01FB01</t>
  </si>
  <si>
    <t>phenylephrinum 100mg/ml</t>
  </si>
  <si>
    <t>100mg/ml.</t>
  </si>
  <si>
    <t>S01GA02</t>
  </si>
  <si>
    <t>combinații (clorhidrat de antazolină 0,5 mg, clorhidrat de tetrizolină 0,4 mg.)</t>
  </si>
  <si>
    <t>0,5/0,4 mg/ml.</t>
  </si>
  <si>
    <t>picaturi oft.-sol.</t>
  </si>
  <si>
    <t>tetryzolinum 0,05%</t>
  </si>
  <si>
    <t>0,05%</t>
  </si>
  <si>
    <t>flacon conținând minim 15 ml.</t>
  </si>
  <si>
    <t xml:space="preserve">S01GX09 </t>
  </si>
  <si>
    <t xml:space="preserve">olopatadinum 1 mg./ml. </t>
  </si>
  <si>
    <t>1mg./ml</t>
  </si>
  <si>
    <t>S01GX08</t>
  </si>
  <si>
    <t>ketotifen 0,25 mg/ml</t>
  </si>
  <si>
    <t>0,25 mg/ml</t>
  </si>
  <si>
    <t>33662000-8</t>
  </si>
  <si>
    <t xml:space="preserve">S02DA30 </t>
  </si>
  <si>
    <t>combinaţii (fenazonum 44.83 mg.,lidocainum 11,21 mg./ml.)</t>
  </si>
  <si>
    <t>44,83/11,21mg/ ml.</t>
  </si>
  <si>
    <t xml:space="preserve">picături auriculare-sol. </t>
  </si>
  <si>
    <t>S03AA07</t>
  </si>
  <si>
    <t>ciprofloxacinum 0,3%</t>
  </si>
  <si>
    <t>pic.oft./auric.</t>
  </si>
  <si>
    <t>33673000-8</t>
  </si>
  <si>
    <t xml:space="preserve">R01AA05 </t>
  </si>
  <si>
    <t>oxymetazolinum 0,05%</t>
  </si>
  <si>
    <t>aerosol nazal</t>
  </si>
  <si>
    <t>R01AA07</t>
  </si>
  <si>
    <t>xylometazolinum 0,05%</t>
  </si>
  <si>
    <t>spray naz.,sol.</t>
  </si>
  <si>
    <t xml:space="preserve">R01AA07 </t>
  </si>
  <si>
    <t>combinații (clorhidrat de xilometazolina 1mg,clorura de benzalconiu 0,1mg/ml spray naz</t>
  </si>
  <si>
    <t>0.1%</t>
  </si>
  <si>
    <t xml:space="preserve">spray naz. ,sol. </t>
  </si>
  <si>
    <t>combinații (xilometazolină clorhidrat 1mg/ml,levomentol,eucaliptol)</t>
  </si>
  <si>
    <t>1mg./ml.</t>
  </si>
  <si>
    <t>spray nazal, sol.</t>
  </si>
  <si>
    <t>xylometazolinum (clorhidrat ) 0,1%</t>
  </si>
  <si>
    <t>spray nazal conţinând minim 10ml</t>
  </si>
  <si>
    <t>R01AB01</t>
  </si>
  <si>
    <t>combinaţii (xilometazolină 0,5mg,bromură de ipatropiu 0,6mg) spray</t>
  </si>
  <si>
    <t>0,5/0,6 mg./ml</t>
  </si>
  <si>
    <t xml:space="preserve">R01AB01 </t>
  </si>
  <si>
    <t>combinaţii (fenilefrină bază 2,5mg,dimetindenmaleat 0,25mg,clorură de benzalkoniu 0,1mg,esenţă de lavandă)/ml.,apă purificată</t>
  </si>
  <si>
    <t>2,5/0,25/0,1 mg./ml.</t>
  </si>
  <si>
    <t>sol.nazală</t>
  </si>
  <si>
    <t>flacon din sticlă brună închis cu capac din PP ce conține 15 ml.</t>
  </si>
  <si>
    <t xml:space="preserve">R01AB06 </t>
  </si>
  <si>
    <t>combinaţii (dexpantenolum 5%,xylometazolinum clorhidrat 0,05%)</t>
  </si>
  <si>
    <t>5%/0,05%</t>
  </si>
  <si>
    <t>condiționat în flacon din sticlă brună, conţinând minim 10 ml.</t>
  </si>
  <si>
    <t>combinații (dexpantenolum 5%,xylometazolinum clorhidrat 0,10%)</t>
  </si>
  <si>
    <t>5%/0,1%</t>
  </si>
  <si>
    <t>R01AD12</t>
  </si>
  <si>
    <t>fluticasonum furoatum 27,5 µg.</t>
  </si>
  <si>
    <t>27,5 µg.</t>
  </si>
  <si>
    <t xml:space="preserve">spray naz. ,susp. </t>
  </si>
  <si>
    <t>dispozitiv cu spray nazal, suspensie, în flacon x 120 pufuri</t>
  </si>
  <si>
    <t>R01ADN1</t>
  </si>
  <si>
    <t>combinații (betametazona 0,05 g.,tetrahidrozolina 0,1 g./%)</t>
  </si>
  <si>
    <t>0,05g/0,1g/%</t>
  </si>
  <si>
    <t>aerosol</t>
  </si>
  <si>
    <t>flacon conținând minim 10ml.</t>
  </si>
  <si>
    <t>R01BA52</t>
  </si>
  <si>
    <t>combinaţii (paracetamol 500 mg.,maleat de clorfeniramină 3 mg.,clorhidrat de pseudoefedrină 30 mg.)</t>
  </si>
  <si>
    <t>500mg/3mg/30mg.</t>
  </si>
  <si>
    <t xml:space="preserve">R01BA52 </t>
  </si>
  <si>
    <t>combinaţii (ibuprofen 200 mg.,clorhidrat de pseudoefedrină 30 mg.)</t>
  </si>
  <si>
    <t>200mg/30 mg.</t>
  </si>
  <si>
    <t xml:space="preserve">R03AC02 </t>
  </si>
  <si>
    <t xml:space="preserve">salbutamolum 100 µg. </t>
  </si>
  <si>
    <t xml:space="preserve">100 µg. </t>
  </si>
  <si>
    <t>suspensie inhal. presurizată</t>
  </si>
  <si>
    <t>CFC-free</t>
  </si>
  <si>
    <t xml:space="preserve">salbutamolum 5mg/ml </t>
  </si>
  <si>
    <t xml:space="preserve">5mg/ml </t>
  </si>
  <si>
    <t>soluție inhal.</t>
  </si>
  <si>
    <t>flacon din sticlă brună 10 ml sol. de inhal. prin nebulizator</t>
  </si>
  <si>
    <t xml:space="preserve">R03AK06 </t>
  </si>
  <si>
    <t>combinații (salmeterolum 50 µg.,fluticasonum 250 µg.)</t>
  </si>
  <si>
    <t>50/250 μg.</t>
  </si>
  <si>
    <t>pulb.inhal.</t>
  </si>
  <si>
    <t xml:space="preserve">R03AK07 </t>
  </si>
  <si>
    <t>combinații (budesonidum 160 µg.,formoterolum 4,5 µg.)</t>
  </si>
  <si>
    <t>160 μg./ 4,5 μg.</t>
  </si>
  <si>
    <t>flacon cu 60 doze</t>
  </si>
  <si>
    <t>combinaţii (budesonidum 80 µg.,formoterolum 4,5 µg.)</t>
  </si>
  <si>
    <t>80 μg./ 4,5 μg.</t>
  </si>
  <si>
    <t xml:space="preserve">pulb.inhal. </t>
  </si>
  <si>
    <t>R03BA05</t>
  </si>
  <si>
    <t>fluticasonum propionat 0.5 mg/2 ml.</t>
  </si>
  <si>
    <t>0,5 mg/2 ml.</t>
  </si>
  <si>
    <t xml:space="preserve">susp.inhal.  </t>
  </si>
  <si>
    <t>fluticasonum propionat 50 µg.</t>
  </si>
  <si>
    <t>50 µg.</t>
  </si>
  <si>
    <t>susp.inhal.  Presurizată</t>
  </si>
  <si>
    <t xml:space="preserve">R03BB04 </t>
  </si>
  <si>
    <t xml:space="preserve">tiotropium 18 µg. </t>
  </si>
  <si>
    <t>18 µg</t>
  </si>
  <si>
    <t xml:space="preserve">caps. cu pulb. inhal. </t>
  </si>
  <si>
    <t>dispozitiv de administrare HandiHaler</t>
  </si>
  <si>
    <t xml:space="preserve">R03DA04 </t>
  </si>
  <si>
    <t>theophyllinum 200 mg.</t>
  </si>
  <si>
    <t>200mg.</t>
  </si>
  <si>
    <t>caps.elib. prel.</t>
  </si>
  <si>
    <t>R03DC03</t>
  </si>
  <si>
    <t>montelukastum 10 mg.</t>
  </si>
  <si>
    <t>montelukastum 5 mg.</t>
  </si>
  <si>
    <t>compr. Mast.</t>
  </si>
  <si>
    <t>33674000-5</t>
  </si>
  <si>
    <t xml:space="preserve">R02AA03 </t>
  </si>
  <si>
    <t>combinații (amilmetacrezol 0,6 mg.,alcool 2,4-diclorbenzilic 1,2 mg.,)</t>
  </si>
  <si>
    <t>0,6 mg/1,2 mg</t>
  </si>
  <si>
    <t>past.de supt</t>
  </si>
  <si>
    <t>cpr</t>
  </si>
  <si>
    <t>fără  excipienţi cu efect cunoscut (risc de reacţii adverse); permis şi pacienţilor cu diabet zaharat</t>
  </si>
  <si>
    <t xml:space="preserve">R02AA05 </t>
  </si>
  <si>
    <t>combinații (tirotricin 0,5 mg.,clorhexidin gluconat 1 mg.,lidocaina 1 mg.)</t>
  </si>
  <si>
    <t>0,5mg/1mg/1mg.</t>
  </si>
  <si>
    <t xml:space="preserve">compr.de supt </t>
  </si>
  <si>
    <t>R02AA20</t>
  </si>
  <si>
    <t>combinaţii (clordidrat de benzidamidă 3mg, clorură de cetilpiridiniu 1 mg)</t>
  </si>
  <si>
    <t>3mg/1 mg</t>
  </si>
  <si>
    <t>compr.de supt</t>
  </si>
  <si>
    <t xml:space="preserve"> permis şi pacienţilor cu diabet zaharat</t>
  </si>
  <si>
    <t>combinații (clorura de benzoxoniu 1 mg.,lidocaina clorhidrat 1 mg.)</t>
  </si>
  <si>
    <t>1 mg/1mg.</t>
  </si>
  <si>
    <t>combinaţii (diclorhidrat de clorhexidină 5 mg.,benzocaină 1,5mg)</t>
  </si>
  <si>
    <t>5 mg/1,5mg.</t>
  </si>
  <si>
    <t>pastile</t>
  </si>
  <si>
    <t>past.</t>
  </si>
  <si>
    <t xml:space="preserve">R02AA20 </t>
  </si>
  <si>
    <t>combinații (amilmetacrezol 0,6 mg.,alcool 2,4-diclorbenzilic 1,2 mg.,levomentol 5,72 mg.)</t>
  </si>
  <si>
    <t>0,6 mg/1,2 mg/5,72 mg</t>
  </si>
  <si>
    <t>R02AX01</t>
  </si>
  <si>
    <t>flurbiprofen 8,75 mg,</t>
  </si>
  <si>
    <t>8,75 mg.</t>
  </si>
  <si>
    <t>flurbiprofen 8,75mg/doza</t>
  </si>
  <si>
    <t>8,75 mg./doză</t>
  </si>
  <si>
    <t>spray bucofaringian sol.</t>
  </si>
  <si>
    <t>flacon 15 ml</t>
  </si>
  <si>
    <t>R02AX03</t>
  </si>
  <si>
    <t>benzydaminum 3 mg.</t>
  </si>
  <si>
    <t>3 mg.</t>
  </si>
  <si>
    <t>pastile, fără  zahăr.</t>
  </si>
  <si>
    <t>R05CAN1</t>
  </si>
  <si>
    <t>plante (extract din frunze de iederă 65 mg.)</t>
  </si>
  <si>
    <t>65mg.</t>
  </si>
  <si>
    <t>compr.eff.</t>
  </si>
  <si>
    <t>plante (extract din frunze de iederă 7 mg./ml.//40 mg./5 ml.)</t>
  </si>
  <si>
    <t>7 mg./ml. sau 40 mg./5 ml.</t>
  </si>
  <si>
    <t>flacon conținând minim 100ml.</t>
  </si>
  <si>
    <t>R05CB01</t>
  </si>
  <si>
    <t>acetylcysteinum 300 mg./3 ml.</t>
  </si>
  <si>
    <t>300 mg./3ml</t>
  </si>
  <si>
    <t>sol.inj./pt.aerosol.</t>
  </si>
  <si>
    <t xml:space="preserve">R05CB01 </t>
  </si>
  <si>
    <t>acetylcysteinum 600 mg.</t>
  </si>
  <si>
    <t>fără  zahăr în lista excipienţilor, comprimare efervescente împachetate individual;</t>
  </si>
  <si>
    <t>R05CB06</t>
  </si>
  <si>
    <t>ambroxolum 15 mg./5 ml.</t>
  </si>
  <si>
    <t>15 mg./ 5 ml.</t>
  </si>
  <si>
    <t xml:space="preserve">sirop </t>
  </si>
  <si>
    <t>ambroxolum 75 mg.</t>
  </si>
  <si>
    <t>caps. elib. prel.</t>
  </si>
  <si>
    <t>capsule neresorbabile care conţin pelete cu substanţă activă</t>
  </si>
  <si>
    <t>R05CB15</t>
  </si>
  <si>
    <t>erdosteinum 300 mg.</t>
  </si>
  <si>
    <t>erdosteinum 175mg/5 ml</t>
  </si>
  <si>
    <t>175mg/5 ml</t>
  </si>
  <si>
    <t>R05DA09</t>
  </si>
  <si>
    <t>dextromethorphanum 20mg</t>
  </si>
  <si>
    <t xml:space="preserve">dextromethorphanum 3,75 mg/5 ml </t>
  </si>
  <si>
    <t xml:space="preserve">3,75 mg/5 ml </t>
  </si>
  <si>
    <t>R05DA20</t>
  </si>
  <si>
    <t>combinații (fosfat de codeină hemihidrat 7,5mg și guaiacolsulfonat de potasiu 120mg)</t>
  </si>
  <si>
    <t>7,5mg/120mg</t>
  </si>
  <si>
    <t xml:space="preserve">R05DB09 </t>
  </si>
  <si>
    <t xml:space="preserve">oxeladinum 0,2% </t>
  </si>
  <si>
    <t>0,2%</t>
  </si>
  <si>
    <t>R05DB13</t>
  </si>
  <si>
    <t>butamirat 7,5 mg/ml</t>
  </si>
  <si>
    <t>7,5 mg/5ml</t>
  </si>
  <si>
    <t>R05X</t>
  </si>
  <si>
    <t>extract uscat nativ (3-6:1) Gentiana lutea L.(rădăcină gențiană), Primula veris L.(flori ciuboțica-cucului), Rumex crispus L.( iarbă măcriș), Sambucus nigra L.(flori soc), Verbenea officinalis L.(iarbă verbină)</t>
  </si>
  <si>
    <t>33675000-2</t>
  </si>
  <si>
    <t>R06AE09</t>
  </si>
  <si>
    <t>levocetirizinum 5 mg.</t>
  </si>
  <si>
    <t>R06AX13</t>
  </si>
  <si>
    <t>loratadinum 10 mg</t>
  </si>
  <si>
    <t>loratadinum 1 mg</t>
  </si>
  <si>
    <t xml:space="preserve">R06AX27 </t>
  </si>
  <si>
    <t xml:space="preserve">desloratadinum 0,5mg/ml </t>
  </si>
  <si>
    <t xml:space="preserve">0,5 mg./ml </t>
  </si>
  <si>
    <t>desloratadinum 5 mg</t>
  </si>
  <si>
    <t>R06AX28</t>
  </si>
  <si>
    <t>rupatadina 10mg</t>
  </si>
  <si>
    <t>10 mg</t>
  </si>
  <si>
    <t>R06AX29</t>
  </si>
  <si>
    <t>bilastinum 20 mg</t>
  </si>
  <si>
    <t xml:space="preserve">33670000-7   </t>
  </si>
  <si>
    <t>R07AX</t>
  </si>
  <si>
    <t>extract. fluid de patlagina 24 g.</t>
  </si>
  <si>
    <t>24g</t>
  </si>
  <si>
    <t xml:space="preserve">A01AB03 </t>
  </si>
  <si>
    <t>chlorhexidinum 0,2%</t>
  </si>
  <si>
    <t>apă de gură medicinală</t>
  </si>
  <si>
    <t xml:space="preserve">A01AD02 </t>
  </si>
  <si>
    <t xml:space="preserve">benzydaminum 0,15% </t>
  </si>
  <si>
    <t>spray bucofaringian</t>
  </si>
  <si>
    <t>flacon conţinând minim  30 ml..-copii</t>
  </si>
  <si>
    <t>benzydaminum 0,3%</t>
  </si>
  <si>
    <t xml:space="preserve">spray bucofaringian </t>
  </si>
  <si>
    <t>flacon conţinând minim 15 ml.-adulți</t>
  </si>
  <si>
    <t>benzydaminum 0,5%</t>
  </si>
  <si>
    <t xml:space="preserve">sol.pt. gargarisme </t>
  </si>
  <si>
    <t>flacon conţinând minim 240 ml.</t>
  </si>
  <si>
    <t>A01AD11</t>
  </si>
  <si>
    <t>combinaţii (digluconat de clorhexidină soluție 20% 2,425mg.,,lidocaină 21,34 mg)</t>
  </si>
  <si>
    <t>2,425mg/ 21,34 mg.</t>
  </si>
  <si>
    <t>picături bucofaringiene, soluție</t>
  </si>
  <si>
    <t>flacon conţinând minim 10 ml.</t>
  </si>
  <si>
    <t>33690000-3</t>
  </si>
  <si>
    <t>A13AN01</t>
  </si>
  <si>
    <t xml:space="preserve">combinaţii (L-fosfotretionină 20 mg.,L-glutamină 75 mg.,clorura de hidroxicobalamină 0,5 mg,L-fosfoserină 60 mg.,L-arginină clorhidrat 150 mg.) </t>
  </si>
  <si>
    <t>20/75 mg./ 500µg/60mg/ 150 mg./4,5g</t>
  </si>
  <si>
    <t>sol.buv.</t>
  </si>
  <si>
    <t>flacon x 10 ml.</t>
  </si>
  <si>
    <t xml:space="preserve">A13AN01 </t>
  </si>
  <si>
    <t>combinații (procaina HCl 100mg,ac.benzoic,metabisulfit de K,fosfat disodic)</t>
  </si>
  <si>
    <t>100mg</t>
  </si>
  <si>
    <t xml:space="preserve">combinații (procaina HCl,ac.benzoic,metabisulfit de K,fosfat disodic) </t>
  </si>
  <si>
    <t>100 mg./ 6mg./ 5 mg./ 0,5mg</t>
  </si>
  <si>
    <t>A16AXN1</t>
  </si>
  <si>
    <t>hemopreparat deproteinizat 200 mg.</t>
  </si>
  <si>
    <t>draj</t>
  </si>
  <si>
    <t>33680000-0</t>
  </si>
  <si>
    <t xml:space="preserve">V07AB </t>
  </si>
  <si>
    <t>natrii chloridum 9 mg/ml.</t>
  </si>
  <si>
    <t>9 mg/ml.</t>
  </si>
  <si>
    <t>solvent pt.uz parenteral</t>
  </si>
  <si>
    <t>fiola x 10 ml.</t>
  </si>
  <si>
    <t>V08DA05</t>
  </si>
  <si>
    <t>hexaflourură de sulf 8 µl</t>
  </si>
  <si>
    <t>8 µl/ml</t>
  </si>
  <si>
    <t>pulb. + solv.</t>
  </si>
  <si>
    <t>XNAP1</t>
  </si>
  <si>
    <t>propolis 30 mg./ml.</t>
  </si>
  <si>
    <t>30 mg./ml</t>
  </si>
  <si>
    <t>picături orale</t>
  </si>
  <si>
    <t>flacon conţinând minim 25 ml</t>
  </si>
  <si>
    <t>ivermectinum</t>
  </si>
  <si>
    <t>combinaţii (tobramicynum 3 mg,dexamethasonum 1 mg)</t>
  </si>
  <si>
    <t>0,3/0,1%</t>
  </si>
  <si>
    <t>ANEXA LA CAIETUL DE SARCINI NR. 163</t>
  </si>
  <si>
    <t>Cel mai mic contract subsecvent</t>
  </si>
  <si>
    <t>Cel mai mare contract subsecvent</t>
  </si>
  <si>
    <t>Cantitativ</t>
  </si>
  <si>
    <t>Valoric</t>
  </si>
  <si>
    <t>capsule moi care conțin o soluție uleioasă;  cu indicație în tratamentul osteoporozei și în rahitism pseudocarențial , indicat și la copii sub 20kg</t>
  </si>
  <si>
    <t>TOTAL, lei fără TVA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</si>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</sst>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4" borderId="0" xfId="0" applyFill="1" applyAlignment="1"/>
    <xf numFmtId="3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9"/>
  <sheetViews>
    <sheetView tabSelected="1" zoomScale="110" zoomScaleNormal="110" workbookViewId="0">
      <selection activeCell="I474" sqref="I474"/>
    </sheetView>
  </sheetViews>
  <sheetFormatPr defaultRowHeight="15" x14ac:dyDescent="0.25"/>
  <cols>
    <col min="1" max="1" width="5.85546875" style="16" customWidth="1"/>
    <col min="2" max="2" width="10.5703125" style="16" customWidth="1"/>
    <col min="3" max="3" width="11.7109375" style="16" customWidth="1"/>
    <col min="4" max="4" width="31.5703125" style="15" customWidth="1"/>
    <col min="5" max="6" width="12.140625" style="16" customWidth="1"/>
    <col min="7" max="7" width="9.140625" style="16"/>
    <col min="8" max="8" width="33.140625" style="16" customWidth="1"/>
    <col min="9" max="11" width="9.140625" style="16"/>
    <col min="12" max="12" width="12.42578125" style="16" customWidth="1"/>
    <col min="13" max="13" width="11.42578125" style="16" customWidth="1"/>
    <col min="14" max="14" width="9.140625" style="16"/>
    <col min="15" max="15" width="9.140625" style="34"/>
    <col min="16" max="16" width="9.140625" style="16"/>
    <col min="17" max="17" width="9.140625" style="34"/>
    <col min="18" max="16384" width="9.140625" style="2"/>
  </cols>
  <sheetData>
    <row r="1" spans="1:17" s="1" customFormat="1" ht="15" customHeight="1" x14ac:dyDescent="0.25">
      <c r="A1" s="40" t="s">
        <v>1503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8"/>
      <c r="Q1" s="35"/>
    </row>
    <row r="3" spans="1:17" ht="51" customHeight="1" x14ac:dyDescent="0.25">
      <c r="A3" s="42" t="s">
        <v>0</v>
      </c>
      <c r="B3" s="42" t="s">
        <v>1</v>
      </c>
      <c r="C3" s="42" t="s">
        <v>2</v>
      </c>
      <c r="D3" s="43" t="s">
        <v>3</v>
      </c>
      <c r="E3" s="44" t="s">
        <v>4</v>
      </c>
      <c r="F3" s="43" t="s">
        <v>5</v>
      </c>
      <c r="G3" s="43" t="s">
        <v>6</v>
      </c>
      <c r="H3" s="43" t="s">
        <v>7</v>
      </c>
      <c r="I3" s="45" t="s">
        <v>8</v>
      </c>
      <c r="J3" s="45" t="s">
        <v>9</v>
      </c>
      <c r="K3" s="43" t="s">
        <v>10</v>
      </c>
      <c r="L3" s="38" t="s">
        <v>11</v>
      </c>
      <c r="M3" s="38" t="s">
        <v>12</v>
      </c>
      <c r="N3" s="41" t="s">
        <v>1504</v>
      </c>
      <c r="O3" s="41"/>
      <c r="P3" s="41" t="s">
        <v>1505</v>
      </c>
      <c r="Q3" s="41"/>
    </row>
    <row r="4" spans="1:17" x14ac:dyDescent="0.25">
      <c r="A4" s="42"/>
      <c r="B4" s="42"/>
      <c r="C4" s="42"/>
      <c r="D4" s="43"/>
      <c r="E4" s="44"/>
      <c r="F4" s="43"/>
      <c r="G4" s="43"/>
      <c r="H4" s="43"/>
      <c r="I4" s="45"/>
      <c r="J4" s="45"/>
      <c r="K4" s="43"/>
      <c r="L4" s="38"/>
      <c r="M4" s="38"/>
      <c r="N4" s="4" t="s">
        <v>1506</v>
      </c>
      <c r="O4" s="5" t="s">
        <v>1507</v>
      </c>
      <c r="P4" s="4" t="s">
        <v>1506</v>
      </c>
      <c r="Q4" s="5" t="s">
        <v>1507</v>
      </c>
    </row>
    <row r="5" spans="1:17" ht="39" x14ac:dyDescent="0.25">
      <c r="A5" s="6">
        <v>1</v>
      </c>
      <c r="B5" s="7" t="s">
        <v>13</v>
      </c>
      <c r="C5" s="7" t="s">
        <v>14</v>
      </c>
      <c r="D5" s="8" t="s">
        <v>15</v>
      </c>
      <c r="E5" s="18" t="s">
        <v>16</v>
      </c>
      <c r="F5" s="7" t="s">
        <v>17</v>
      </c>
      <c r="G5" s="7" t="s">
        <v>18</v>
      </c>
      <c r="H5" s="7" t="s">
        <v>1510</v>
      </c>
      <c r="I5" s="26">
        <v>6000</v>
      </c>
      <c r="J5" s="26">
        <v>27000</v>
      </c>
      <c r="K5" s="29">
        <f>27/30</f>
        <v>0.9</v>
      </c>
      <c r="L5" s="29">
        <f t="shared" ref="L5:L68" si="0">I5*K5</f>
        <v>5400</v>
      </c>
      <c r="M5" s="29">
        <f t="shared" ref="M5:M68" si="1">J5*K5</f>
        <v>24300</v>
      </c>
      <c r="N5" s="36">
        <f>I5/4</f>
        <v>1500</v>
      </c>
      <c r="O5" s="37">
        <f>L5/4</f>
        <v>1350</v>
      </c>
      <c r="P5" s="36">
        <f>J5/4</f>
        <v>6750</v>
      </c>
      <c r="Q5" s="37">
        <f>M5/4</f>
        <v>6075</v>
      </c>
    </row>
    <row r="6" spans="1:17" ht="39" x14ac:dyDescent="0.25">
      <c r="A6" s="6">
        <f>A5+1</f>
        <v>2</v>
      </c>
      <c r="B6" s="7" t="s">
        <v>13</v>
      </c>
      <c r="C6" s="7" t="s">
        <v>14</v>
      </c>
      <c r="D6" s="8" t="s">
        <v>19</v>
      </c>
      <c r="E6" s="18" t="s">
        <v>20</v>
      </c>
      <c r="F6" s="7" t="s">
        <v>21</v>
      </c>
      <c r="G6" s="7" t="s">
        <v>22</v>
      </c>
      <c r="H6" s="7" t="s">
        <v>1510</v>
      </c>
      <c r="I6" s="26">
        <v>4000</v>
      </c>
      <c r="J6" s="26">
        <v>60480</v>
      </c>
      <c r="K6" s="27">
        <f>37.9/20</f>
        <v>1.895</v>
      </c>
      <c r="L6" s="29">
        <f t="shared" si="0"/>
        <v>7580</v>
      </c>
      <c r="M6" s="29">
        <f t="shared" si="1"/>
        <v>114609.60000000001</v>
      </c>
      <c r="N6" s="36">
        <f t="shared" ref="N6:N69" si="2">I6/4</f>
        <v>1000</v>
      </c>
      <c r="O6" s="37">
        <f t="shared" ref="O6:O69" si="3">L6/4</f>
        <v>1895</v>
      </c>
      <c r="P6" s="36">
        <f t="shared" ref="P6:P69" si="4">J6/4</f>
        <v>15120</v>
      </c>
      <c r="Q6" s="37">
        <f t="shared" ref="Q6:Q69" si="5">M6/4</f>
        <v>28652.400000000001</v>
      </c>
    </row>
    <row r="7" spans="1:17" ht="64.5" x14ac:dyDescent="0.25">
      <c r="A7" s="6">
        <f t="shared" ref="A7:A70" si="6">A6+1</f>
        <v>3</v>
      </c>
      <c r="B7" s="7" t="s">
        <v>13</v>
      </c>
      <c r="C7" s="7" t="s">
        <v>14</v>
      </c>
      <c r="D7" s="8" t="s">
        <v>23</v>
      </c>
      <c r="E7" s="18" t="s">
        <v>24</v>
      </c>
      <c r="F7" s="7" t="s">
        <v>17</v>
      </c>
      <c r="G7" s="7" t="s">
        <v>18</v>
      </c>
      <c r="H7" s="7" t="s">
        <v>1510</v>
      </c>
      <c r="I7" s="26">
        <v>10800</v>
      </c>
      <c r="J7" s="26">
        <v>27000</v>
      </c>
      <c r="K7" s="30">
        <f>28.75/24</f>
        <v>1.1979166666666667</v>
      </c>
      <c r="L7" s="29">
        <f t="shared" si="0"/>
        <v>12937.5</v>
      </c>
      <c r="M7" s="29">
        <f t="shared" si="1"/>
        <v>32343.750000000004</v>
      </c>
      <c r="N7" s="36">
        <f t="shared" si="2"/>
        <v>2700</v>
      </c>
      <c r="O7" s="37">
        <f t="shared" si="3"/>
        <v>3234.375</v>
      </c>
      <c r="P7" s="36">
        <f t="shared" si="4"/>
        <v>6750</v>
      </c>
      <c r="Q7" s="37">
        <f t="shared" si="5"/>
        <v>8085.9375000000009</v>
      </c>
    </row>
    <row r="8" spans="1:17" ht="26.25" x14ac:dyDescent="0.25">
      <c r="A8" s="6">
        <f t="shared" si="6"/>
        <v>4</v>
      </c>
      <c r="B8" s="7" t="s">
        <v>13</v>
      </c>
      <c r="C8" s="7" t="s">
        <v>25</v>
      </c>
      <c r="D8" s="8" t="s">
        <v>26</v>
      </c>
      <c r="E8" s="18" t="s">
        <v>27</v>
      </c>
      <c r="F8" s="7" t="s">
        <v>28</v>
      </c>
      <c r="G8" s="7" t="s">
        <v>22</v>
      </c>
      <c r="H8" s="7" t="s">
        <v>1510</v>
      </c>
      <c r="I8" s="26">
        <v>9000</v>
      </c>
      <c r="J8" s="26">
        <v>51000</v>
      </c>
      <c r="K8" s="30">
        <f>75.2/30</f>
        <v>2.5066666666666668</v>
      </c>
      <c r="L8" s="29">
        <f t="shared" si="0"/>
        <v>22560</v>
      </c>
      <c r="M8" s="29">
        <f t="shared" si="1"/>
        <v>127840.00000000001</v>
      </c>
      <c r="N8" s="36">
        <f t="shared" si="2"/>
        <v>2250</v>
      </c>
      <c r="O8" s="37">
        <f t="shared" si="3"/>
        <v>5640</v>
      </c>
      <c r="P8" s="36">
        <f t="shared" si="4"/>
        <v>12750</v>
      </c>
      <c r="Q8" s="37">
        <f t="shared" si="5"/>
        <v>31960.000000000004</v>
      </c>
    </row>
    <row r="9" spans="1:17" ht="25.5" x14ac:dyDescent="0.25">
      <c r="A9" s="6">
        <f t="shared" si="6"/>
        <v>5</v>
      </c>
      <c r="B9" s="7" t="s">
        <v>13</v>
      </c>
      <c r="C9" s="7" t="s">
        <v>29</v>
      </c>
      <c r="D9" s="8" t="s">
        <v>30</v>
      </c>
      <c r="E9" s="18" t="s">
        <v>31</v>
      </c>
      <c r="F9" s="7" t="s">
        <v>32</v>
      </c>
      <c r="G9" s="7" t="s">
        <v>33</v>
      </c>
      <c r="H9" s="7" t="s">
        <v>1510</v>
      </c>
      <c r="I9" s="26">
        <v>30</v>
      </c>
      <c r="J9" s="26">
        <v>500</v>
      </c>
      <c r="K9" s="27">
        <f>37.74/5</f>
        <v>7.548</v>
      </c>
      <c r="L9" s="29">
        <f t="shared" si="0"/>
        <v>226.44</v>
      </c>
      <c r="M9" s="29">
        <f t="shared" si="1"/>
        <v>3774</v>
      </c>
      <c r="N9" s="36">
        <f t="shared" si="2"/>
        <v>7.5</v>
      </c>
      <c r="O9" s="37">
        <f t="shared" si="3"/>
        <v>56.61</v>
      </c>
      <c r="P9" s="36">
        <f t="shared" si="4"/>
        <v>125</v>
      </c>
      <c r="Q9" s="37">
        <f t="shared" si="5"/>
        <v>943.5</v>
      </c>
    </row>
    <row r="10" spans="1:17" x14ac:dyDescent="0.25">
      <c r="A10" s="6">
        <f t="shared" si="6"/>
        <v>6</v>
      </c>
      <c r="B10" s="7" t="s">
        <v>13</v>
      </c>
      <c r="C10" s="7" t="s">
        <v>29</v>
      </c>
      <c r="D10" s="8" t="s">
        <v>34</v>
      </c>
      <c r="E10" s="18" t="s">
        <v>35</v>
      </c>
      <c r="F10" s="7" t="s">
        <v>36</v>
      </c>
      <c r="G10" s="7" t="s">
        <v>18</v>
      </c>
      <c r="H10" s="7" t="s">
        <v>1510</v>
      </c>
      <c r="I10" s="26">
        <v>3000</v>
      </c>
      <c r="J10" s="26">
        <v>18000</v>
      </c>
      <c r="K10" s="27">
        <v>0.54</v>
      </c>
      <c r="L10" s="29">
        <f t="shared" si="0"/>
        <v>1620</v>
      </c>
      <c r="M10" s="29">
        <f t="shared" si="1"/>
        <v>9720</v>
      </c>
      <c r="N10" s="36">
        <f t="shared" si="2"/>
        <v>750</v>
      </c>
      <c r="O10" s="37">
        <f t="shared" si="3"/>
        <v>405</v>
      </c>
      <c r="P10" s="36">
        <f t="shared" si="4"/>
        <v>4500</v>
      </c>
      <c r="Q10" s="37">
        <f t="shared" si="5"/>
        <v>2430</v>
      </c>
    </row>
    <row r="11" spans="1:17" ht="25.5" x14ac:dyDescent="0.25">
      <c r="A11" s="6">
        <f t="shared" si="6"/>
        <v>7</v>
      </c>
      <c r="B11" s="7" t="s">
        <v>13</v>
      </c>
      <c r="C11" s="7" t="s">
        <v>37</v>
      </c>
      <c r="D11" s="8" t="s">
        <v>38</v>
      </c>
      <c r="E11" s="18" t="s">
        <v>31</v>
      </c>
      <c r="F11" s="7" t="s">
        <v>39</v>
      </c>
      <c r="G11" s="7" t="s">
        <v>40</v>
      </c>
      <c r="H11" s="7" t="s">
        <v>1510</v>
      </c>
      <c r="I11" s="26">
        <v>28000</v>
      </c>
      <c r="J11" s="26">
        <v>120000</v>
      </c>
      <c r="K11" s="27">
        <v>1.1100000000000001</v>
      </c>
      <c r="L11" s="29">
        <f t="shared" si="0"/>
        <v>31080.000000000004</v>
      </c>
      <c r="M11" s="29">
        <f t="shared" si="1"/>
        <v>133200</v>
      </c>
      <c r="N11" s="36">
        <f t="shared" si="2"/>
        <v>7000</v>
      </c>
      <c r="O11" s="37">
        <f t="shared" si="3"/>
        <v>7770.0000000000009</v>
      </c>
      <c r="P11" s="36">
        <f t="shared" si="4"/>
        <v>30000</v>
      </c>
      <c r="Q11" s="37">
        <f t="shared" si="5"/>
        <v>33300</v>
      </c>
    </row>
    <row r="12" spans="1:17" ht="25.5" x14ac:dyDescent="0.25">
      <c r="A12" s="6">
        <f t="shared" si="6"/>
        <v>8</v>
      </c>
      <c r="B12" s="7" t="s">
        <v>13</v>
      </c>
      <c r="C12" s="7" t="s">
        <v>37</v>
      </c>
      <c r="D12" s="8" t="s">
        <v>41</v>
      </c>
      <c r="E12" s="18" t="s">
        <v>35</v>
      </c>
      <c r="F12" s="7" t="s">
        <v>39</v>
      </c>
      <c r="G12" s="7" t="s">
        <v>40</v>
      </c>
      <c r="H12" s="7" t="s">
        <v>1510</v>
      </c>
      <c r="I12" s="26">
        <v>700</v>
      </c>
      <c r="J12" s="26">
        <v>8400</v>
      </c>
      <c r="K12" s="27">
        <v>1.55</v>
      </c>
      <c r="L12" s="29">
        <f t="shared" si="0"/>
        <v>1085</v>
      </c>
      <c r="M12" s="29">
        <f t="shared" si="1"/>
        <v>13020</v>
      </c>
      <c r="N12" s="36">
        <f t="shared" si="2"/>
        <v>175</v>
      </c>
      <c r="O12" s="37">
        <f t="shared" si="3"/>
        <v>271.25</v>
      </c>
      <c r="P12" s="36">
        <f t="shared" si="4"/>
        <v>2100</v>
      </c>
      <c r="Q12" s="37">
        <f t="shared" si="5"/>
        <v>3255</v>
      </c>
    </row>
    <row r="13" spans="1:17" ht="86.25" customHeight="1" x14ac:dyDescent="0.25">
      <c r="A13" s="6">
        <f t="shared" si="6"/>
        <v>9</v>
      </c>
      <c r="B13" s="7" t="s">
        <v>13</v>
      </c>
      <c r="C13" s="7" t="s">
        <v>42</v>
      </c>
      <c r="D13" s="8" t="s">
        <v>43</v>
      </c>
      <c r="E13" s="18" t="s">
        <v>31</v>
      </c>
      <c r="F13" s="7" t="s">
        <v>44</v>
      </c>
      <c r="G13" s="7" t="s">
        <v>18</v>
      </c>
      <c r="H13" s="7" t="s">
        <v>45</v>
      </c>
      <c r="I13" s="26">
        <v>24000</v>
      </c>
      <c r="J13" s="26">
        <v>120000</v>
      </c>
      <c r="K13" s="27">
        <v>0.45</v>
      </c>
      <c r="L13" s="29">
        <f t="shared" si="0"/>
        <v>10800</v>
      </c>
      <c r="M13" s="29">
        <f t="shared" si="1"/>
        <v>54000</v>
      </c>
      <c r="N13" s="36">
        <f t="shared" si="2"/>
        <v>6000</v>
      </c>
      <c r="O13" s="37">
        <f t="shared" si="3"/>
        <v>2700</v>
      </c>
      <c r="P13" s="36">
        <f t="shared" si="4"/>
        <v>30000</v>
      </c>
      <c r="Q13" s="37">
        <f t="shared" si="5"/>
        <v>13500</v>
      </c>
    </row>
    <row r="14" spans="1:17" ht="51" x14ac:dyDescent="0.25">
      <c r="A14" s="6">
        <f t="shared" si="6"/>
        <v>10</v>
      </c>
      <c r="B14" s="7" t="s">
        <v>13</v>
      </c>
      <c r="C14" s="7" t="s">
        <v>42</v>
      </c>
      <c r="D14" s="8" t="s">
        <v>46</v>
      </c>
      <c r="E14" s="18" t="s">
        <v>35</v>
      </c>
      <c r="F14" s="7" t="s">
        <v>47</v>
      </c>
      <c r="G14" s="7" t="s">
        <v>18</v>
      </c>
      <c r="H14" s="7" t="s">
        <v>48</v>
      </c>
      <c r="I14" s="26">
        <v>24000</v>
      </c>
      <c r="J14" s="26">
        <v>168000</v>
      </c>
      <c r="K14" s="27">
        <v>0.82</v>
      </c>
      <c r="L14" s="29">
        <f t="shared" si="0"/>
        <v>19680</v>
      </c>
      <c r="M14" s="29">
        <f t="shared" si="1"/>
        <v>137760</v>
      </c>
      <c r="N14" s="36">
        <f t="shared" si="2"/>
        <v>6000</v>
      </c>
      <c r="O14" s="37">
        <f t="shared" si="3"/>
        <v>4920</v>
      </c>
      <c r="P14" s="36">
        <f t="shared" si="4"/>
        <v>42000</v>
      </c>
      <c r="Q14" s="37">
        <f t="shared" si="5"/>
        <v>34440</v>
      </c>
    </row>
    <row r="15" spans="1:17" ht="26.25" x14ac:dyDescent="0.25">
      <c r="A15" s="6">
        <f t="shared" si="6"/>
        <v>11</v>
      </c>
      <c r="B15" s="7" t="s">
        <v>13</v>
      </c>
      <c r="C15" s="7" t="s">
        <v>42</v>
      </c>
      <c r="D15" s="8" t="s">
        <v>46</v>
      </c>
      <c r="E15" s="18" t="s">
        <v>35</v>
      </c>
      <c r="F15" s="7" t="s">
        <v>49</v>
      </c>
      <c r="G15" s="7" t="s">
        <v>33</v>
      </c>
      <c r="H15" s="7"/>
      <c r="I15" s="26">
        <v>40</v>
      </c>
      <c r="J15" s="26">
        <v>300</v>
      </c>
      <c r="K15" s="27">
        <v>14.78</v>
      </c>
      <c r="L15" s="29">
        <f t="shared" si="0"/>
        <v>591.19999999999993</v>
      </c>
      <c r="M15" s="29">
        <f t="shared" si="1"/>
        <v>4434</v>
      </c>
      <c r="N15" s="36">
        <f t="shared" si="2"/>
        <v>10</v>
      </c>
      <c r="O15" s="37">
        <f t="shared" si="3"/>
        <v>147.79999999999998</v>
      </c>
      <c r="P15" s="36">
        <f t="shared" si="4"/>
        <v>75</v>
      </c>
      <c r="Q15" s="37">
        <f t="shared" si="5"/>
        <v>1108.5</v>
      </c>
    </row>
    <row r="16" spans="1:17" x14ac:dyDescent="0.25">
      <c r="A16" s="6">
        <f t="shared" si="6"/>
        <v>12</v>
      </c>
      <c r="B16" s="7" t="s">
        <v>13</v>
      </c>
      <c r="C16" s="7" t="s">
        <v>50</v>
      </c>
      <c r="D16" s="8" t="s">
        <v>51</v>
      </c>
      <c r="E16" s="18" t="s">
        <v>52</v>
      </c>
      <c r="F16" s="7" t="s">
        <v>53</v>
      </c>
      <c r="G16" s="7" t="s">
        <v>18</v>
      </c>
      <c r="H16" s="7"/>
      <c r="I16" s="26">
        <f>10*28*18</f>
        <v>5040</v>
      </c>
      <c r="J16" s="26">
        <v>75600</v>
      </c>
      <c r="K16" s="27">
        <v>1.73</v>
      </c>
      <c r="L16" s="29">
        <f t="shared" si="0"/>
        <v>8719.2000000000007</v>
      </c>
      <c r="M16" s="29">
        <f t="shared" si="1"/>
        <v>130788</v>
      </c>
      <c r="N16" s="36">
        <f t="shared" si="2"/>
        <v>1260</v>
      </c>
      <c r="O16" s="37">
        <f t="shared" si="3"/>
        <v>2179.8000000000002</v>
      </c>
      <c r="P16" s="36">
        <f t="shared" si="4"/>
        <v>18900</v>
      </c>
      <c r="Q16" s="37">
        <f t="shared" si="5"/>
        <v>32697</v>
      </c>
    </row>
    <row r="17" spans="1:17" x14ac:dyDescent="0.25">
      <c r="A17" s="6">
        <f t="shared" si="6"/>
        <v>13</v>
      </c>
      <c r="B17" s="7" t="s">
        <v>13</v>
      </c>
      <c r="C17" s="7" t="s">
        <v>50</v>
      </c>
      <c r="D17" s="8" t="s">
        <v>54</v>
      </c>
      <c r="E17" s="18" t="s">
        <v>55</v>
      </c>
      <c r="F17" s="7" t="s">
        <v>53</v>
      </c>
      <c r="G17" s="7" t="s">
        <v>18</v>
      </c>
      <c r="H17" s="7"/>
      <c r="I17" s="26">
        <f>10*28*18</f>
        <v>5040</v>
      </c>
      <c r="J17" s="26">
        <f>100*28*18</f>
        <v>50400</v>
      </c>
      <c r="K17" s="27">
        <v>2.14</v>
      </c>
      <c r="L17" s="29">
        <f t="shared" si="0"/>
        <v>10785.6</v>
      </c>
      <c r="M17" s="29">
        <f t="shared" si="1"/>
        <v>107856</v>
      </c>
      <c r="N17" s="36">
        <f t="shared" si="2"/>
        <v>1260</v>
      </c>
      <c r="O17" s="37">
        <f t="shared" si="3"/>
        <v>2696.4</v>
      </c>
      <c r="P17" s="36">
        <f t="shared" si="4"/>
        <v>12600</v>
      </c>
      <c r="Q17" s="37">
        <f t="shared" si="5"/>
        <v>26964</v>
      </c>
    </row>
    <row r="18" spans="1:17" ht="38.25" x14ac:dyDescent="0.25">
      <c r="A18" s="6">
        <f t="shared" si="6"/>
        <v>14</v>
      </c>
      <c r="B18" s="7" t="s">
        <v>13</v>
      </c>
      <c r="C18" s="7" t="s">
        <v>56</v>
      </c>
      <c r="D18" s="8" t="s">
        <v>57</v>
      </c>
      <c r="E18" s="18" t="s">
        <v>58</v>
      </c>
      <c r="F18" s="7" t="s">
        <v>53</v>
      </c>
      <c r="G18" s="7" t="s">
        <v>18</v>
      </c>
      <c r="H18" s="7" t="s">
        <v>59</v>
      </c>
      <c r="I18" s="26">
        <v>14000</v>
      </c>
      <c r="J18" s="26">
        <v>75600</v>
      </c>
      <c r="K18" s="27">
        <v>1.23</v>
      </c>
      <c r="L18" s="29">
        <f t="shared" si="0"/>
        <v>17220</v>
      </c>
      <c r="M18" s="29">
        <f t="shared" si="1"/>
        <v>92988</v>
      </c>
      <c r="N18" s="36">
        <f t="shared" si="2"/>
        <v>3500</v>
      </c>
      <c r="O18" s="37">
        <f t="shared" si="3"/>
        <v>4305</v>
      </c>
      <c r="P18" s="36">
        <f t="shared" si="4"/>
        <v>18900</v>
      </c>
      <c r="Q18" s="37">
        <f t="shared" si="5"/>
        <v>23247</v>
      </c>
    </row>
    <row r="19" spans="1:17" ht="38.25" x14ac:dyDescent="0.25">
      <c r="A19" s="6">
        <f t="shared" si="6"/>
        <v>15</v>
      </c>
      <c r="B19" s="7" t="s">
        <v>13</v>
      </c>
      <c r="C19" s="7" t="s">
        <v>56</v>
      </c>
      <c r="D19" s="8" t="s">
        <v>60</v>
      </c>
      <c r="E19" s="18" t="s">
        <v>61</v>
      </c>
      <c r="F19" s="7" t="s">
        <v>53</v>
      </c>
      <c r="G19" s="7" t="s">
        <v>18</v>
      </c>
      <c r="H19" s="7" t="s">
        <v>59</v>
      </c>
      <c r="I19" s="26">
        <v>14000</v>
      </c>
      <c r="J19" s="26">
        <v>50400</v>
      </c>
      <c r="K19" s="27">
        <v>1.77</v>
      </c>
      <c r="L19" s="29">
        <f t="shared" si="0"/>
        <v>24780</v>
      </c>
      <c r="M19" s="29">
        <f t="shared" si="1"/>
        <v>89208</v>
      </c>
      <c r="N19" s="36">
        <f t="shared" si="2"/>
        <v>3500</v>
      </c>
      <c r="O19" s="37">
        <f t="shared" si="3"/>
        <v>6195</v>
      </c>
      <c r="P19" s="36">
        <f t="shared" si="4"/>
        <v>12600</v>
      </c>
      <c r="Q19" s="37">
        <f t="shared" si="5"/>
        <v>22302</v>
      </c>
    </row>
    <row r="20" spans="1:17" ht="39" x14ac:dyDescent="0.25">
      <c r="A20" s="6">
        <f t="shared" si="6"/>
        <v>16</v>
      </c>
      <c r="B20" s="7" t="s">
        <v>13</v>
      </c>
      <c r="C20" s="7" t="s">
        <v>62</v>
      </c>
      <c r="D20" s="8" t="s">
        <v>63</v>
      </c>
      <c r="E20" s="18" t="s">
        <v>64</v>
      </c>
      <c r="F20" s="7" t="s">
        <v>17</v>
      </c>
      <c r="G20" s="7" t="s">
        <v>18</v>
      </c>
      <c r="H20" s="7" t="s">
        <v>1510</v>
      </c>
      <c r="I20" s="26">
        <v>4800</v>
      </c>
      <c r="J20" s="26">
        <v>21000</v>
      </c>
      <c r="K20" s="27">
        <v>1.08</v>
      </c>
      <c r="L20" s="29">
        <f t="shared" si="0"/>
        <v>5184</v>
      </c>
      <c r="M20" s="29">
        <f t="shared" si="1"/>
        <v>22680</v>
      </c>
      <c r="N20" s="36">
        <f t="shared" si="2"/>
        <v>1200</v>
      </c>
      <c r="O20" s="37">
        <f t="shared" si="3"/>
        <v>1296</v>
      </c>
      <c r="P20" s="36">
        <f t="shared" si="4"/>
        <v>5250</v>
      </c>
      <c r="Q20" s="37">
        <f t="shared" si="5"/>
        <v>5670</v>
      </c>
    </row>
    <row r="21" spans="1:17" ht="39" x14ac:dyDescent="0.25">
      <c r="A21" s="6">
        <f t="shared" si="6"/>
        <v>17</v>
      </c>
      <c r="B21" s="7" t="s">
        <v>13</v>
      </c>
      <c r="C21" s="7" t="s">
        <v>62</v>
      </c>
      <c r="D21" s="8" t="s">
        <v>65</v>
      </c>
      <c r="E21" s="18" t="s">
        <v>66</v>
      </c>
      <c r="F21" s="7" t="s">
        <v>67</v>
      </c>
      <c r="G21" s="7" t="s">
        <v>68</v>
      </c>
      <c r="H21" s="7" t="s">
        <v>1510</v>
      </c>
      <c r="I21" s="26">
        <v>12</v>
      </c>
      <c r="J21" s="26">
        <v>500</v>
      </c>
      <c r="K21" s="27">
        <v>28</v>
      </c>
      <c r="L21" s="29">
        <f t="shared" si="0"/>
        <v>336</v>
      </c>
      <c r="M21" s="29">
        <f t="shared" si="1"/>
        <v>14000</v>
      </c>
      <c r="N21" s="36">
        <f t="shared" si="2"/>
        <v>3</v>
      </c>
      <c r="O21" s="37">
        <f t="shared" si="3"/>
        <v>84</v>
      </c>
      <c r="P21" s="36">
        <f t="shared" si="4"/>
        <v>125</v>
      </c>
      <c r="Q21" s="37">
        <f t="shared" si="5"/>
        <v>3500</v>
      </c>
    </row>
    <row r="22" spans="1:17" x14ac:dyDescent="0.25">
      <c r="A22" s="6">
        <f t="shared" si="6"/>
        <v>18</v>
      </c>
      <c r="B22" s="7" t="s">
        <v>13</v>
      </c>
      <c r="C22" s="7" t="s">
        <v>69</v>
      </c>
      <c r="D22" s="8" t="s">
        <v>70</v>
      </c>
      <c r="E22" s="18" t="s">
        <v>71</v>
      </c>
      <c r="F22" s="7" t="s">
        <v>72</v>
      </c>
      <c r="G22" s="7" t="s">
        <v>18</v>
      </c>
      <c r="H22" s="7" t="s">
        <v>1510</v>
      </c>
      <c r="I22" s="26">
        <v>2000</v>
      </c>
      <c r="J22" s="26">
        <v>20000</v>
      </c>
      <c r="K22" s="27">
        <v>1.08</v>
      </c>
      <c r="L22" s="29">
        <f t="shared" si="0"/>
        <v>2160</v>
      </c>
      <c r="M22" s="29">
        <f t="shared" si="1"/>
        <v>21600</v>
      </c>
      <c r="N22" s="36">
        <f t="shared" si="2"/>
        <v>500</v>
      </c>
      <c r="O22" s="37">
        <f t="shared" si="3"/>
        <v>540</v>
      </c>
      <c r="P22" s="36">
        <f t="shared" si="4"/>
        <v>5000</v>
      </c>
      <c r="Q22" s="37">
        <f t="shared" si="5"/>
        <v>5400</v>
      </c>
    </row>
    <row r="23" spans="1:17" x14ac:dyDescent="0.25">
      <c r="A23" s="6">
        <f t="shared" si="6"/>
        <v>19</v>
      </c>
      <c r="B23" s="7" t="s">
        <v>13</v>
      </c>
      <c r="C23" s="7" t="s">
        <v>73</v>
      </c>
      <c r="D23" s="8" t="s">
        <v>74</v>
      </c>
      <c r="E23" s="18" t="s">
        <v>75</v>
      </c>
      <c r="F23" s="7" t="s">
        <v>36</v>
      </c>
      <c r="G23" s="7" t="s">
        <v>18</v>
      </c>
      <c r="H23" s="7" t="s">
        <v>1510</v>
      </c>
      <c r="I23" s="26">
        <v>2800</v>
      </c>
      <c r="J23" s="26">
        <v>19600</v>
      </c>
      <c r="K23" s="27">
        <v>1.1000000000000001</v>
      </c>
      <c r="L23" s="29">
        <f t="shared" si="0"/>
        <v>3080.0000000000005</v>
      </c>
      <c r="M23" s="29">
        <f t="shared" si="1"/>
        <v>21560</v>
      </c>
      <c r="N23" s="36">
        <f t="shared" si="2"/>
        <v>700</v>
      </c>
      <c r="O23" s="37">
        <f t="shared" si="3"/>
        <v>770.00000000000011</v>
      </c>
      <c r="P23" s="36">
        <f t="shared" si="4"/>
        <v>4900</v>
      </c>
      <c r="Q23" s="37">
        <f t="shared" si="5"/>
        <v>5390</v>
      </c>
    </row>
    <row r="24" spans="1:17" x14ac:dyDescent="0.25">
      <c r="A24" s="6">
        <f t="shared" si="6"/>
        <v>20</v>
      </c>
      <c r="B24" s="7" t="s">
        <v>76</v>
      </c>
      <c r="C24" s="7" t="s">
        <v>77</v>
      </c>
      <c r="D24" s="8" t="s">
        <v>78</v>
      </c>
      <c r="E24" s="18" t="s">
        <v>79</v>
      </c>
      <c r="F24" s="7" t="s">
        <v>80</v>
      </c>
      <c r="G24" s="7" t="s">
        <v>81</v>
      </c>
      <c r="H24" s="7" t="s">
        <v>1510</v>
      </c>
      <c r="I24" s="26">
        <v>1200</v>
      </c>
      <c r="J24" s="26">
        <v>15000</v>
      </c>
      <c r="K24" s="27">
        <v>1.02</v>
      </c>
      <c r="L24" s="29">
        <f t="shared" si="0"/>
        <v>1224</v>
      </c>
      <c r="M24" s="29">
        <f t="shared" si="1"/>
        <v>15300</v>
      </c>
      <c r="N24" s="36">
        <f t="shared" si="2"/>
        <v>300</v>
      </c>
      <c r="O24" s="37">
        <f t="shared" si="3"/>
        <v>306</v>
      </c>
      <c r="P24" s="36">
        <f t="shared" si="4"/>
        <v>3750</v>
      </c>
      <c r="Q24" s="37">
        <f t="shared" si="5"/>
        <v>3825</v>
      </c>
    </row>
    <row r="25" spans="1:17" x14ac:dyDescent="0.25">
      <c r="A25" s="6">
        <f t="shared" si="6"/>
        <v>21</v>
      </c>
      <c r="B25" s="7" t="s">
        <v>76</v>
      </c>
      <c r="C25" s="7" t="s">
        <v>77</v>
      </c>
      <c r="D25" s="8" t="s">
        <v>82</v>
      </c>
      <c r="E25" s="18" t="s">
        <v>83</v>
      </c>
      <c r="F25" s="7" t="s">
        <v>36</v>
      </c>
      <c r="G25" s="7" t="s">
        <v>18</v>
      </c>
      <c r="H25" s="7" t="s">
        <v>1510</v>
      </c>
      <c r="I25" s="26">
        <v>1200</v>
      </c>
      <c r="J25" s="26">
        <v>15000</v>
      </c>
      <c r="K25" s="27">
        <v>0.9</v>
      </c>
      <c r="L25" s="29">
        <f t="shared" si="0"/>
        <v>1080</v>
      </c>
      <c r="M25" s="29">
        <f t="shared" si="1"/>
        <v>13500</v>
      </c>
      <c r="N25" s="36">
        <f t="shared" si="2"/>
        <v>300</v>
      </c>
      <c r="O25" s="37">
        <f t="shared" si="3"/>
        <v>270</v>
      </c>
      <c r="P25" s="36">
        <f t="shared" si="4"/>
        <v>3750</v>
      </c>
      <c r="Q25" s="37">
        <f t="shared" si="5"/>
        <v>3375</v>
      </c>
    </row>
    <row r="26" spans="1:17" x14ac:dyDescent="0.25">
      <c r="A26" s="6">
        <f t="shared" si="6"/>
        <v>22</v>
      </c>
      <c r="B26" s="7" t="s">
        <v>76</v>
      </c>
      <c r="C26" s="7" t="s">
        <v>84</v>
      </c>
      <c r="D26" s="8" t="s">
        <v>85</v>
      </c>
      <c r="E26" s="18" t="s">
        <v>83</v>
      </c>
      <c r="F26" s="7" t="s">
        <v>36</v>
      </c>
      <c r="G26" s="7" t="s">
        <v>18</v>
      </c>
      <c r="H26" s="7" t="s">
        <v>1510</v>
      </c>
      <c r="I26" s="26">
        <v>15000</v>
      </c>
      <c r="J26" s="26">
        <v>40000</v>
      </c>
      <c r="K26" s="27">
        <v>0.5</v>
      </c>
      <c r="L26" s="29">
        <f t="shared" si="0"/>
        <v>7500</v>
      </c>
      <c r="M26" s="29">
        <f t="shared" si="1"/>
        <v>20000</v>
      </c>
      <c r="N26" s="36">
        <f t="shared" si="2"/>
        <v>3750</v>
      </c>
      <c r="O26" s="37">
        <f t="shared" si="3"/>
        <v>1875</v>
      </c>
      <c r="P26" s="36">
        <f t="shared" si="4"/>
        <v>10000</v>
      </c>
      <c r="Q26" s="37">
        <f t="shared" si="5"/>
        <v>5000</v>
      </c>
    </row>
    <row r="27" spans="1:17" x14ac:dyDescent="0.25">
      <c r="A27" s="6">
        <f t="shared" si="6"/>
        <v>23</v>
      </c>
      <c r="B27" s="7" t="s">
        <v>76</v>
      </c>
      <c r="C27" s="7" t="s">
        <v>84</v>
      </c>
      <c r="D27" s="8" t="s">
        <v>86</v>
      </c>
      <c r="E27" s="18" t="s">
        <v>79</v>
      </c>
      <c r="F27" s="7" t="s">
        <v>36</v>
      </c>
      <c r="G27" s="7" t="s">
        <v>18</v>
      </c>
      <c r="H27" s="7" t="s">
        <v>1510</v>
      </c>
      <c r="I27" s="26">
        <v>12000</v>
      </c>
      <c r="J27" s="26">
        <v>45000</v>
      </c>
      <c r="K27" s="27">
        <v>1.58</v>
      </c>
      <c r="L27" s="29">
        <f t="shared" si="0"/>
        <v>18960</v>
      </c>
      <c r="M27" s="29">
        <f t="shared" si="1"/>
        <v>71100</v>
      </c>
      <c r="N27" s="36">
        <f t="shared" si="2"/>
        <v>3000</v>
      </c>
      <c r="O27" s="37">
        <f t="shared" si="3"/>
        <v>4740</v>
      </c>
      <c r="P27" s="36">
        <f t="shared" si="4"/>
        <v>11250</v>
      </c>
      <c r="Q27" s="37">
        <f t="shared" si="5"/>
        <v>17775</v>
      </c>
    </row>
    <row r="28" spans="1:17" ht="25.5" x14ac:dyDescent="0.25">
      <c r="A28" s="6">
        <f t="shared" si="6"/>
        <v>24</v>
      </c>
      <c r="B28" s="7" t="s">
        <v>76</v>
      </c>
      <c r="C28" s="7" t="s">
        <v>87</v>
      </c>
      <c r="D28" s="8" t="s">
        <v>88</v>
      </c>
      <c r="E28" s="18" t="s">
        <v>89</v>
      </c>
      <c r="F28" s="7" t="s">
        <v>90</v>
      </c>
      <c r="G28" s="7" t="s">
        <v>68</v>
      </c>
      <c r="H28" s="7" t="s">
        <v>1510</v>
      </c>
      <c r="I28" s="26">
        <v>50</v>
      </c>
      <c r="J28" s="26">
        <v>100</v>
      </c>
      <c r="K28" s="27">
        <v>21.88</v>
      </c>
      <c r="L28" s="29">
        <f t="shared" si="0"/>
        <v>1094</v>
      </c>
      <c r="M28" s="29">
        <f t="shared" si="1"/>
        <v>2188</v>
      </c>
      <c r="N28" s="36">
        <f t="shared" si="2"/>
        <v>12.5</v>
      </c>
      <c r="O28" s="37">
        <f t="shared" si="3"/>
        <v>273.5</v>
      </c>
      <c r="P28" s="36">
        <f t="shared" si="4"/>
        <v>25</v>
      </c>
      <c r="Q28" s="37">
        <f t="shared" si="5"/>
        <v>547</v>
      </c>
    </row>
    <row r="29" spans="1:17" x14ac:dyDescent="0.25">
      <c r="A29" s="6">
        <f t="shared" si="6"/>
        <v>25</v>
      </c>
      <c r="B29" s="7" t="s">
        <v>76</v>
      </c>
      <c r="C29" s="7" t="s">
        <v>91</v>
      </c>
      <c r="D29" s="8" t="s">
        <v>92</v>
      </c>
      <c r="E29" s="18" t="s">
        <v>35</v>
      </c>
      <c r="F29" s="7" t="s">
        <v>36</v>
      </c>
      <c r="G29" s="7" t="s">
        <v>18</v>
      </c>
      <c r="H29" s="7" t="s">
        <v>1510</v>
      </c>
      <c r="I29" s="26">
        <v>900</v>
      </c>
      <c r="J29" s="26">
        <v>1500</v>
      </c>
      <c r="K29" s="27">
        <v>1.05</v>
      </c>
      <c r="L29" s="29">
        <f t="shared" si="0"/>
        <v>945</v>
      </c>
      <c r="M29" s="29">
        <f t="shared" si="1"/>
        <v>1575</v>
      </c>
      <c r="N29" s="36">
        <f t="shared" si="2"/>
        <v>225</v>
      </c>
      <c r="O29" s="37">
        <f t="shared" si="3"/>
        <v>236.25</v>
      </c>
      <c r="P29" s="36">
        <f t="shared" si="4"/>
        <v>375</v>
      </c>
      <c r="Q29" s="37">
        <f t="shared" si="5"/>
        <v>393.75</v>
      </c>
    </row>
    <row r="30" spans="1:17" ht="25.5" x14ac:dyDescent="0.25">
      <c r="A30" s="6">
        <f t="shared" si="6"/>
        <v>26</v>
      </c>
      <c r="B30" s="7" t="s">
        <v>76</v>
      </c>
      <c r="C30" s="7" t="s">
        <v>93</v>
      </c>
      <c r="D30" s="8" t="s">
        <v>94</v>
      </c>
      <c r="E30" s="18" t="s">
        <v>95</v>
      </c>
      <c r="F30" s="7" t="s">
        <v>96</v>
      </c>
      <c r="G30" s="7" t="s">
        <v>97</v>
      </c>
      <c r="H30" s="7" t="s">
        <v>1510</v>
      </c>
      <c r="I30" s="26">
        <v>50</v>
      </c>
      <c r="J30" s="26">
        <v>500</v>
      </c>
      <c r="K30" s="27">
        <v>1.46</v>
      </c>
      <c r="L30" s="29">
        <f t="shared" si="0"/>
        <v>73</v>
      </c>
      <c r="M30" s="29">
        <f t="shared" si="1"/>
        <v>730</v>
      </c>
      <c r="N30" s="36">
        <f t="shared" si="2"/>
        <v>12.5</v>
      </c>
      <c r="O30" s="37">
        <f t="shared" si="3"/>
        <v>18.25</v>
      </c>
      <c r="P30" s="36">
        <f t="shared" si="4"/>
        <v>125</v>
      </c>
      <c r="Q30" s="37">
        <f t="shared" si="5"/>
        <v>182.5</v>
      </c>
    </row>
    <row r="31" spans="1:17" x14ac:dyDescent="0.25">
      <c r="A31" s="6">
        <f t="shared" si="6"/>
        <v>27</v>
      </c>
      <c r="B31" s="7" t="s">
        <v>76</v>
      </c>
      <c r="C31" s="7" t="s">
        <v>93</v>
      </c>
      <c r="D31" s="8" t="s">
        <v>98</v>
      </c>
      <c r="E31" s="18" t="s">
        <v>99</v>
      </c>
      <c r="F31" s="7" t="s">
        <v>100</v>
      </c>
      <c r="G31" s="7" t="s">
        <v>101</v>
      </c>
      <c r="H31" s="7" t="s">
        <v>102</v>
      </c>
      <c r="I31" s="26">
        <v>6000</v>
      </c>
      <c r="J31" s="26">
        <v>25000</v>
      </c>
      <c r="K31" s="27">
        <v>1.62</v>
      </c>
      <c r="L31" s="29">
        <f t="shared" si="0"/>
        <v>9720</v>
      </c>
      <c r="M31" s="29">
        <f t="shared" si="1"/>
        <v>40500</v>
      </c>
      <c r="N31" s="36">
        <f t="shared" si="2"/>
        <v>1500</v>
      </c>
      <c r="O31" s="37">
        <f t="shared" si="3"/>
        <v>2430</v>
      </c>
      <c r="P31" s="36">
        <f t="shared" si="4"/>
        <v>6250</v>
      </c>
      <c r="Q31" s="37">
        <f t="shared" si="5"/>
        <v>10125</v>
      </c>
    </row>
    <row r="32" spans="1:17" x14ac:dyDescent="0.25">
      <c r="A32" s="6">
        <f t="shared" si="6"/>
        <v>28</v>
      </c>
      <c r="B32" s="7" t="s">
        <v>76</v>
      </c>
      <c r="C32" s="7" t="s">
        <v>93</v>
      </c>
      <c r="D32" s="8" t="s">
        <v>103</v>
      </c>
      <c r="E32" s="18" t="s">
        <v>35</v>
      </c>
      <c r="F32" s="7" t="s">
        <v>100</v>
      </c>
      <c r="G32" s="7" t="s">
        <v>101</v>
      </c>
      <c r="H32" s="22" t="s">
        <v>1510</v>
      </c>
      <c r="I32" s="26">
        <v>6000</v>
      </c>
      <c r="J32" s="26">
        <v>12000</v>
      </c>
      <c r="K32" s="27">
        <v>1.08</v>
      </c>
      <c r="L32" s="29">
        <f t="shared" si="0"/>
        <v>6480</v>
      </c>
      <c r="M32" s="29">
        <f t="shared" si="1"/>
        <v>12960</v>
      </c>
      <c r="N32" s="36">
        <f t="shared" si="2"/>
        <v>1500</v>
      </c>
      <c r="O32" s="37">
        <f t="shared" si="3"/>
        <v>1620</v>
      </c>
      <c r="P32" s="36">
        <f t="shared" si="4"/>
        <v>3000</v>
      </c>
      <c r="Q32" s="37">
        <f t="shared" si="5"/>
        <v>3240</v>
      </c>
    </row>
    <row r="33" spans="1:17" x14ac:dyDescent="0.25">
      <c r="A33" s="6">
        <f t="shared" si="6"/>
        <v>29</v>
      </c>
      <c r="B33" s="7" t="s">
        <v>76</v>
      </c>
      <c r="C33" s="7" t="s">
        <v>104</v>
      </c>
      <c r="D33" s="8" t="s">
        <v>105</v>
      </c>
      <c r="E33" s="18" t="s">
        <v>35</v>
      </c>
      <c r="F33" s="7" t="s">
        <v>106</v>
      </c>
      <c r="G33" s="7" t="s">
        <v>40</v>
      </c>
      <c r="H33" s="22" t="s">
        <v>1510</v>
      </c>
      <c r="I33" s="26">
        <v>6000</v>
      </c>
      <c r="J33" s="26">
        <v>50000</v>
      </c>
      <c r="K33" s="27">
        <v>0.73</v>
      </c>
      <c r="L33" s="29">
        <f t="shared" si="0"/>
        <v>4380</v>
      </c>
      <c r="M33" s="29">
        <f t="shared" si="1"/>
        <v>36500</v>
      </c>
      <c r="N33" s="36">
        <f t="shared" si="2"/>
        <v>1500</v>
      </c>
      <c r="O33" s="37">
        <f t="shared" si="3"/>
        <v>1095</v>
      </c>
      <c r="P33" s="36">
        <f t="shared" si="4"/>
        <v>12500</v>
      </c>
      <c r="Q33" s="37">
        <f t="shared" si="5"/>
        <v>9125</v>
      </c>
    </row>
    <row r="34" spans="1:17" x14ac:dyDescent="0.25">
      <c r="A34" s="6">
        <f t="shared" si="6"/>
        <v>30</v>
      </c>
      <c r="B34" s="7" t="s">
        <v>76</v>
      </c>
      <c r="C34" s="7" t="s">
        <v>104</v>
      </c>
      <c r="D34" s="8" t="s">
        <v>107</v>
      </c>
      <c r="E34" s="18" t="s">
        <v>108</v>
      </c>
      <c r="F34" s="7" t="s">
        <v>109</v>
      </c>
      <c r="G34" s="7" t="s">
        <v>110</v>
      </c>
      <c r="H34" s="22" t="s">
        <v>1510</v>
      </c>
      <c r="I34" s="26">
        <v>25</v>
      </c>
      <c r="J34" s="26">
        <v>125</v>
      </c>
      <c r="K34" s="27">
        <v>20.9</v>
      </c>
      <c r="L34" s="29">
        <f t="shared" si="0"/>
        <v>522.5</v>
      </c>
      <c r="M34" s="29">
        <f t="shared" si="1"/>
        <v>2612.5</v>
      </c>
      <c r="N34" s="36">
        <f t="shared" si="2"/>
        <v>6.25</v>
      </c>
      <c r="O34" s="37">
        <f t="shared" si="3"/>
        <v>130.625</v>
      </c>
      <c r="P34" s="36">
        <f t="shared" si="4"/>
        <v>31.25</v>
      </c>
      <c r="Q34" s="37">
        <f t="shared" si="5"/>
        <v>653.125</v>
      </c>
    </row>
    <row r="35" spans="1:17" ht="26.25" x14ac:dyDescent="0.25">
      <c r="A35" s="6">
        <f t="shared" si="6"/>
        <v>31</v>
      </c>
      <c r="B35" s="7" t="s">
        <v>76</v>
      </c>
      <c r="C35" s="7" t="s">
        <v>111</v>
      </c>
      <c r="D35" s="9" t="s">
        <v>112</v>
      </c>
      <c r="E35" s="21" t="s">
        <v>113</v>
      </c>
      <c r="F35" s="22" t="s">
        <v>114</v>
      </c>
      <c r="G35" s="22" t="s">
        <v>40</v>
      </c>
      <c r="H35" s="22" t="s">
        <v>1510</v>
      </c>
      <c r="I35" s="31">
        <v>24000</v>
      </c>
      <c r="J35" s="31">
        <v>96000</v>
      </c>
      <c r="K35" s="30">
        <f>44.75/30</f>
        <v>1.4916666666666667</v>
      </c>
      <c r="L35" s="29">
        <f t="shared" si="0"/>
        <v>35800</v>
      </c>
      <c r="M35" s="29">
        <f t="shared" si="1"/>
        <v>143200</v>
      </c>
      <c r="N35" s="36">
        <f t="shared" si="2"/>
        <v>6000</v>
      </c>
      <c r="O35" s="37">
        <f t="shared" si="3"/>
        <v>8950</v>
      </c>
      <c r="P35" s="36">
        <f t="shared" si="4"/>
        <v>24000</v>
      </c>
      <c r="Q35" s="37">
        <f t="shared" si="5"/>
        <v>35800</v>
      </c>
    </row>
    <row r="36" spans="1:17" ht="39" x14ac:dyDescent="0.25">
      <c r="A36" s="6">
        <f t="shared" si="6"/>
        <v>32</v>
      </c>
      <c r="B36" s="7" t="s">
        <v>76</v>
      </c>
      <c r="C36" s="7" t="s">
        <v>115</v>
      </c>
      <c r="D36" s="8" t="s">
        <v>116</v>
      </c>
      <c r="E36" s="18" t="s">
        <v>117</v>
      </c>
      <c r="F36" s="7" t="s">
        <v>72</v>
      </c>
      <c r="G36" s="7" t="s">
        <v>18</v>
      </c>
      <c r="H36" s="22" t="s">
        <v>1510</v>
      </c>
      <c r="I36" s="26">
        <v>900</v>
      </c>
      <c r="J36" s="26">
        <v>2500</v>
      </c>
      <c r="K36" s="27">
        <v>1.19</v>
      </c>
      <c r="L36" s="29">
        <f t="shared" si="0"/>
        <v>1071</v>
      </c>
      <c r="M36" s="29">
        <f t="shared" si="1"/>
        <v>2975</v>
      </c>
      <c r="N36" s="36">
        <f t="shared" si="2"/>
        <v>225</v>
      </c>
      <c r="O36" s="37">
        <f t="shared" si="3"/>
        <v>267.75</v>
      </c>
      <c r="P36" s="36">
        <f t="shared" si="4"/>
        <v>625</v>
      </c>
      <c r="Q36" s="37">
        <f t="shared" si="5"/>
        <v>743.75</v>
      </c>
    </row>
    <row r="37" spans="1:17" ht="26.25" x14ac:dyDescent="0.25">
      <c r="A37" s="6">
        <f t="shared" si="6"/>
        <v>33</v>
      </c>
      <c r="B37" s="7" t="s">
        <v>76</v>
      </c>
      <c r="C37" s="7" t="s">
        <v>115</v>
      </c>
      <c r="D37" s="8" t="s">
        <v>118</v>
      </c>
      <c r="E37" s="18" t="s">
        <v>119</v>
      </c>
      <c r="F37" s="7" t="s">
        <v>120</v>
      </c>
      <c r="G37" s="7" t="s">
        <v>97</v>
      </c>
      <c r="H37" s="7" t="s">
        <v>121</v>
      </c>
      <c r="I37" s="26">
        <v>50</v>
      </c>
      <c r="J37" s="26">
        <v>250</v>
      </c>
      <c r="K37" s="27">
        <v>8.3000000000000007</v>
      </c>
      <c r="L37" s="29">
        <f t="shared" si="0"/>
        <v>415.00000000000006</v>
      </c>
      <c r="M37" s="29">
        <f t="shared" si="1"/>
        <v>2075</v>
      </c>
      <c r="N37" s="36">
        <f t="shared" si="2"/>
        <v>12.5</v>
      </c>
      <c r="O37" s="37">
        <f t="shared" si="3"/>
        <v>103.75000000000001</v>
      </c>
      <c r="P37" s="36">
        <f t="shared" si="4"/>
        <v>62.5</v>
      </c>
      <c r="Q37" s="37">
        <f t="shared" si="5"/>
        <v>518.75</v>
      </c>
    </row>
    <row r="38" spans="1:17" x14ac:dyDescent="0.25">
      <c r="A38" s="6">
        <f t="shared" si="6"/>
        <v>34</v>
      </c>
      <c r="B38" s="7" t="s">
        <v>76</v>
      </c>
      <c r="C38" s="7" t="s">
        <v>122</v>
      </c>
      <c r="D38" s="8" t="s">
        <v>123</v>
      </c>
      <c r="E38" s="18" t="s">
        <v>124</v>
      </c>
      <c r="F38" s="7" t="s">
        <v>125</v>
      </c>
      <c r="G38" s="7" t="s">
        <v>33</v>
      </c>
      <c r="H38" s="7" t="s">
        <v>126</v>
      </c>
      <c r="I38" s="26">
        <v>20</v>
      </c>
      <c r="J38" s="26">
        <v>50</v>
      </c>
      <c r="K38" s="27">
        <v>15.57</v>
      </c>
      <c r="L38" s="29">
        <f t="shared" si="0"/>
        <v>311.39999999999998</v>
      </c>
      <c r="M38" s="29">
        <f t="shared" si="1"/>
        <v>778.5</v>
      </c>
      <c r="N38" s="36">
        <f t="shared" si="2"/>
        <v>5</v>
      </c>
      <c r="O38" s="37">
        <f t="shared" si="3"/>
        <v>77.849999999999994</v>
      </c>
      <c r="P38" s="36">
        <f t="shared" si="4"/>
        <v>12.5</v>
      </c>
      <c r="Q38" s="37">
        <f t="shared" si="5"/>
        <v>194.625</v>
      </c>
    </row>
    <row r="39" spans="1:17" x14ac:dyDescent="0.25">
      <c r="A39" s="6">
        <f t="shared" si="6"/>
        <v>35</v>
      </c>
      <c r="B39" s="7" t="s">
        <v>76</v>
      </c>
      <c r="C39" s="7" t="s">
        <v>127</v>
      </c>
      <c r="D39" s="8" t="s">
        <v>128</v>
      </c>
      <c r="E39" s="18" t="s">
        <v>129</v>
      </c>
      <c r="F39" s="7" t="s">
        <v>100</v>
      </c>
      <c r="G39" s="7" t="s">
        <v>18</v>
      </c>
      <c r="H39" s="7" t="s">
        <v>1510</v>
      </c>
      <c r="I39" s="26">
        <v>240</v>
      </c>
      <c r="J39" s="26">
        <v>2000</v>
      </c>
      <c r="K39" s="27">
        <v>0.2</v>
      </c>
      <c r="L39" s="29">
        <f t="shared" si="0"/>
        <v>48</v>
      </c>
      <c r="M39" s="29">
        <f t="shared" si="1"/>
        <v>400</v>
      </c>
      <c r="N39" s="36">
        <f t="shared" si="2"/>
        <v>60</v>
      </c>
      <c r="O39" s="37">
        <f t="shared" si="3"/>
        <v>12</v>
      </c>
      <c r="P39" s="36">
        <f t="shared" si="4"/>
        <v>500</v>
      </c>
      <c r="Q39" s="37">
        <f t="shared" si="5"/>
        <v>100</v>
      </c>
    </row>
    <row r="40" spans="1:17" x14ac:dyDescent="0.25">
      <c r="A40" s="6">
        <f t="shared" si="6"/>
        <v>36</v>
      </c>
      <c r="B40" s="7" t="s">
        <v>76</v>
      </c>
      <c r="C40" s="7" t="s">
        <v>127</v>
      </c>
      <c r="D40" s="8" t="s">
        <v>130</v>
      </c>
      <c r="E40" s="18" t="s">
        <v>131</v>
      </c>
      <c r="F40" s="7" t="s">
        <v>120</v>
      </c>
      <c r="G40" s="7" t="s">
        <v>97</v>
      </c>
      <c r="H40" s="7" t="s">
        <v>132</v>
      </c>
      <c r="I40" s="26">
        <v>50</v>
      </c>
      <c r="J40" s="26">
        <v>350</v>
      </c>
      <c r="K40" s="27">
        <v>8.31</v>
      </c>
      <c r="L40" s="29">
        <f t="shared" si="0"/>
        <v>415.5</v>
      </c>
      <c r="M40" s="29">
        <f t="shared" si="1"/>
        <v>2908.5</v>
      </c>
      <c r="N40" s="36">
        <f t="shared" si="2"/>
        <v>12.5</v>
      </c>
      <c r="O40" s="37">
        <f t="shared" si="3"/>
        <v>103.875</v>
      </c>
      <c r="P40" s="36">
        <f t="shared" si="4"/>
        <v>87.5</v>
      </c>
      <c r="Q40" s="37">
        <f t="shared" si="5"/>
        <v>727.125</v>
      </c>
    </row>
    <row r="41" spans="1:17" ht="25.5" x14ac:dyDescent="0.25">
      <c r="A41" s="6">
        <f t="shared" si="6"/>
        <v>37</v>
      </c>
      <c r="B41" s="7" t="s">
        <v>76</v>
      </c>
      <c r="C41" s="7" t="s">
        <v>133</v>
      </c>
      <c r="D41" s="8" t="s">
        <v>134</v>
      </c>
      <c r="E41" s="18" t="s">
        <v>129</v>
      </c>
      <c r="F41" s="7" t="s">
        <v>135</v>
      </c>
      <c r="G41" s="7" t="s">
        <v>18</v>
      </c>
      <c r="H41" s="7" t="s">
        <v>1510</v>
      </c>
      <c r="I41" s="26">
        <v>8000</v>
      </c>
      <c r="J41" s="26">
        <v>20000</v>
      </c>
      <c r="K41" s="27">
        <v>1.43</v>
      </c>
      <c r="L41" s="29">
        <f t="shared" si="0"/>
        <v>11440</v>
      </c>
      <c r="M41" s="29">
        <f t="shared" si="1"/>
        <v>28600</v>
      </c>
      <c r="N41" s="36">
        <f t="shared" si="2"/>
        <v>2000</v>
      </c>
      <c r="O41" s="37">
        <f t="shared" si="3"/>
        <v>2860</v>
      </c>
      <c r="P41" s="36">
        <f t="shared" si="4"/>
        <v>5000</v>
      </c>
      <c r="Q41" s="37">
        <f t="shared" si="5"/>
        <v>7150</v>
      </c>
    </row>
    <row r="42" spans="1:17" x14ac:dyDescent="0.25">
      <c r="A42" s="6">
        <f t="shared" si="6"/>
        <v>38</v>
      </c>
      <c r="B42" s="7" t="s">
        <v>76</v>
      </c>
      <c r="C42" s="7" t="s">
        <v>136</v>
      </c>
      <c r="D42" s="8" t="s">
        <v>137</v>
      </c>
      <c r="E42" s="18" t="s">
        <v>138</v>
      </c>
      <c r="F42" s="7" t="s">
        <v>139</v>
      </c>
      <c r="G42" s="7" t="s">
        <v>18</v>
      </c>
      <c r="H42" s="7" t="s">
        <v>1510</v>
      </c>
      <c r="I42" s="26">
        <v>4500</v>
      </c>
      <c r="J42" s="26">
        <v>21000</v>
      </c>
      <c r="K42" s="27">
        <v>1.52</v>
      </c>
      <c r="L42" s="29">
        <f t="shared" si="0"/>
        <v>6840</v>
      </c>
      <c r="M42" s="29">
        <f t="shared" si="1"/>
        <v>31920</v>
      </c>
      <c r="N42" s="36">
        <f t="shared" si="2"/>
        <v>1125</v>
      </c>
      <c r="O42" s="37">
        <f t="shared" si="3"/>
        <v>1710</v>
      </c>
      <c r="P42" s="36">
        <f t="shared" si="4"/>
        <v>5250</v>
      </c>
      <c r="Q42" s="37">
        <f t="shared" si="5"/>
        <v>7980</v>
      </c>
    </row>
    <row r="43" spans="1:17" x14ac:dyDescent="0.25">
      <c r="A43" s="6">
        <f t="shared" si="6"/>
        <v>39</v>
      </c>
      <c r="B43" s="7" t="s">
        <v>76</v>
      </c>
      <c r="C43" s="7" t="s">
        <v>140</v>
      </c>
      <c r="D43" s="8" t="s">
        <v>141</v>
      </c>
      <c r="E43" s="18" t="s">
        <v>142</v>
      </c>
      <c r="F43" s="7" t="s">
        <v>96</v>
      </c>
      <c r="G43" s="7" t="s">
        <v>97</v>
      </c>
      <c r="H43" s="7" t="s">
        <v>1510</v>
      </c>
      <c r="I43" s="26">
        <v>100</v>
      </c>
      <c r="J43" s="26">
        <v>450</v>
      </c>
      <c r="K43" s="27">
        <v>13.22</v>
      </c>
      <c r="L43" s="29">
        <f t="shared" si="0"/>
        <v>1322</v>
      </c>
      <c r="M43" s="29">
        <f t="shared" si="1"/>
        <v>5949</v>
      </c>
      <c r="N43" s="36">
        <f t="shared" si="2"/>
        <v>25</v>
      </c>
      <c r="O43" s="37">
        <f t="shared" si="3"/>
        <v>330.5</v>
      </c>
      <c r="P43" s="36">
        <f t="shared" si="4"/>
        <v>112.5</v>
      </c>
      <c r="Q43" s="37">
        <f t="shared" si="5"/>
        <v>1487.25</v>
      </c>
    </row>
    <row r="44" spans="1:17" x14ac:dyDescent="0.25">
      <c r="A44" s="6">
        <f t="shared" si="6"/>
        <v>40</v>
      </c>
      <c r="B44" s="7" t="s">
        <v>76</v>
      </c>
      <c r="C44" s="7" t="s">
        <v>140</v>
      </c>
      <c r="D44" s="8" t="s">
        <v>143</v>
      </c>
      <c r="E44" s="18" t="s">
        <v>144</v>
      </c>
      <c r="F44" s="7" t="s">
        <v>145</v>
      </c>
      <c r="G44" s="7" t="s">
        <v>18</v>
      </c>
      <c r="H44" s="7" t="s">
        <v>1510</v>
      </c>
      <c r="I44" s="26">
        <v>200</v>
      </c>
      <c r="J44" s="26">
        <v>800</v>
      </c>
      <c r="K44" s="27">
        <v>3.48</v>
      </c>
      <c r="L44" s="29">
        <f t="shared" si="0"/>
        <v>696</v>
      </c>
      <c r="M44" s="29">
        <f t="shared" si="1"/>
        <v>2784</v>
      </c>
      <c r="N44" s="36">
        <f t="shared" si="2"/>
        <v>50</v>
      </c>
      <c r="O44" s="37">
        <f t="shared" si="3"/>
        <v>174</v>
      </c>
      <c r="P44" s="36">
        <f t="shared" si="4"/>
        <v>200</v>
      </c>
      <c r="Q44" s="37">
        <f t="shared" si="5"/>
        <v>696</v>
      </c>
    </row>
    <row r="45" spans="1:17" x14ac:dyDescent="0.25">
      <c r="A45" s="6">
        <f t="shared" si="6"/>
        <v>41</v>
      </c>
      <c r="B45" s="7" t="s">
        <v>76</v>
      </c>
      <c r="C45" s="7" t="s">
        <v>140</v>
      </c>
      <c r="D45" s="8" t="s">
        <v>146</v>
      </c>
      <c r="E45" s="18" t="s">
        <v>147</v>
      </c>
      <c r="F45" s="7" t="s">
        <v>148</v>
      </c>
      <c r="G45" s="7" t="s">
        <v>18</v>
      </c>
      <c r="H45" s="7" t="s">
        <v>1510</v>
      </c>
      <c r="I45" s="26">
        <v>200</v>
      </c>
      <c r="J45" s="26">
        <v>800</v>
      </c>
      <c r="K45" s="27">
        <v>5.23</v>
      </c>
      <c r="L45" s="29">
        <f t="shared" si="0"/>
        <v>1046</v>
      </c>
      <c r="M45" s="29">
        <f t="shared" si="1"/>
        <v>4184</v>
      </c>
      <c r="N45" s="36">
        <f t="shared" si="2"/>
        <v>50</v>
      </c>
      <c r="O45" s="37">
        <f t="shared" si="3"/>
        <v>261.5</v>
      </c>
      <c r="P45" s="36">
        <f t="shared" si="4"/>
        <v>200</v>
      </c>
      <c r="Q45" s="37">
        <f t="shared" si="5"/>
        <v>1046</v>
      </c>
    </row>
    <row r="46" spans="1:17" ht="38.25" x14ac:dyDescent="0.25">
      <c r="A46" s="6">
        <f t="shared" si="6"/>
        <v>42</v>
      </c>
      <c r="B46" s="7" t="s">
        <v>76</v>
      </c>
      <c r="C46" s="7" t="s">
        <v>149</v>
      </c>
      <c r="D46" s="8" t="s">
        <v>150</v>
      </c>
      <c r="E46" s="18" t="s">
        <v>151</v>
      </c>
      <c r="F46" s="7" t="s">
        <v>152</v>
      </c>
      <c r="G46" s="7" t="s">
        <v>40</v>
      </c>
      <c r="H46" s="7" t="s">
        <v>153</v>
      </c>
      <c r="I46" s="26">
        <v>24000</v>
      </c>
      <c r="J46" s="26">
        <v>120000</v>
      </c>
      <c r="K46" s="27">
        <v>1.33</v>
      </c>
      <c r="L46" s="29">
        <f t="shared" si="0"/>
        <v>31920</v>
      </c>
      <c r="M46" s="29">
        <f t="shared" si="1"/>
        <v>159600</v>
      </c>
      <c r="N46" s="36">
        <f t="shared" si="2"/>
        <v>6000</v>
      </c>
      <c r="O46" s="37">
        <f t="shared" si="3"/>
        <v>7980</v>
      </c>
      <c r="P46" s="36">
        <f t="shared" si="4"/>
        <v>30000</v>
      </c>
      <c r="Q46" s="37">
        <f t="shared" si="5"/>
        <v>39900</v>
      </c>
    </row>
    <row r="47" spans="1:17" ht="51" x14ac:dyDescent="0.25">
      <c r="A47" s="6">
        <f t="shared" si="6"/>
        <v>43</v>
      </c>
      <c r="B47" s="7" t="s">
        <v>76</v>
      </c>
      <c r="C47" s="7" t="s">
        <v>149</v>
      </c>
      <c r="D47" s="8" t="s">
        <v>154</v>
      </c>
      <c r="E47" s="18" t="s">
        <v>155</v>
      </c>
      <c r="F47" s="7" t="s">
        <v>36</v>
      </c>
      <c r="G47" s="7" t="s">
        <v>18</v>
      </c>
      <c r="H47" s="7" t="s">
        <v>156</v>
      </c>
      <c r="I47" s="26">
        <v>20000</v>
      </c>
      <c r="J47" s="26">
        <v>120000</v>
      </c>
      <c r="K47" s="27">
        <v>2.67</v>
      </c>
      <c r="L47" s="29">
        <f t="shared" si="0"/>
        <v>53400</v>
      </c>
      <c r="M47" s="29">
        <f t="shared" si="1"/>
        <v>320400</v>
      </c>
      <c r="N47" s="36">
        <f t="shared" si="2"/>
        <v>5000</v>
      </c>
      <c r="O47" s="37">
        <f t="shared" si="3"/>
        <v>13350</v>
      </c>
      <c r="P47" s="36">
        <f t="shared" si="4"/>
        <v>30000</v>
      </c>
      <c r="Q47" s="37">
        <f t="shared" si="5"/>
        <v>80100</v>
      </c>
    </row>
    <row r="48" spans="1:17" x14ac:dyDescent="0.25">
      <c r="A48" s="6">
        <f t="shared" si="6"/>
        <v>44</v>
      </c>
      <c r="B48" s="7" t="s">
        <v>76</v>
      </c>
      <c r="C48" s="7" t="s">
        <v>157</v>
      </c>
      <c r="D48" s="8" t="s">
        <v>158</v>
      </c>
      <c r="E48" s="18" t="s">
        <v>159</v>
      </c>
      <c r="F48" s="7" t="s">
        <v>72</v>
      </c>
      <c r="G48" s="7" t="s">
        <v>18</v>
      </c>
      <c r="H48" s="7" t="s">
        <v>1510</v>
      </c>
      <c r="I48" s="26">
        <v>1000</v>
      </c>
      <c r="J48" s="26">
        <v>20000</v>
      </c>
      <c r="K48" s="27">
        <v>1.1000000000000001</v>
      </c>
      <c r="L48" s="29">
        <f t="shared" si="0"/>
        <v>1100</v>
      </c>
      <c r="M48" s="29">
        <f t="shared" si="1"/>
        <v>22000</v>
      </c>
      <c r="N48" s="36">
        <f t="shared" si="2"/>
        <v>250</v>
      </c>
      <c r="O48" s="37">
        <f t="shared" si="3"/>
        <v>275</v>
      </c>
      <c r="P48" s="36">
        <f t="shared" si="4"/>
        <v>5000</v>
      </c>
      <c r="Q48" s="37">
        <f t="shared" si="5"/>
        <v>5500</v>
      </c>
    </row>
    <row r="49" spans="1:17" ht="39" x14ac:dyDescent="0.25">
      <c r="A49" s="6">
        <f t="shared" si="6"/>
        <v>45</v>
      </c>
      <c r="B49" s="7" t="s">
        <v>76</v>
      </c>
      <c r="C49" s="7" t="s">
        <v>157</v>
      </c>
      <c r="D49" s="8" t="s">
        <v>160</v>
      </c>
      <c r="E49" s="18" t="s">
        <v>161</v>
      </c>
      <c r="F49" s="7" t="s">
        <v>162</v>
      </c>
      <c r="G49" s="7" t="s">
        <v>162</v>
      </c>
      <c r="H49" s="7" t="s">
        <v>1510</v>
      </c>
      <c r="I49" s="26">
        <v>4000</v>
      </c>
      <c r="J49" s="26">
        <v>18000</v>
      </c>
      <c r="K49" s="27">
        <v>1.1499999999999999</v>
      </c>
      <c r="L49" s="29">
        <f t="shared" si="0"/>
        <v>4600</v>
      </c>
      <c r="M49" s="29">
        <f t="shared" si="1"/>
        <v>20700</v>
      </c>
      <c r="N49" s="36">
        <f t="shared" si="2"/>
        <v>1000</v>
      </c>
      <c r="O49" s="37">
        <f t="shared" si="3"/>
        <v>1150</v>
      </c>
      <c r="P49" s="36">
        <f t="shared" si="4"/>
        <v>4500</v>
      </c>
      <c r="Q49" s="37">
        <f t="shared" si="5"/>
        <v>5175</v>
      </c>
    </row>
    <row r="50" spans="1:17" ht="26.25" x14ac:dyDescent="0.25">
      <c r="A50" s="6">
        <f t="shared" si="6"/>
        <v>46</v>
      </c>
      <c r="B50" s="7" t="s">
        <v>76</v>
      </c>
      <c r="C50" s="7" t="s">
        <v>163</v>
      </c>
      <c r="D50" s="8" t="s">
        <v>164</v>
      </c>
      <c r="E50" s="18" t="s">
        <v>165</v>
      </c>
      <c r="F50" s="7" t="s">
        <v>162</v>
      </c>
      <c r="G50" s="7" t="s">
        <v>162</v>
      </c>
      <c r="H50" s="7" t="s">
        <v>1510</v>
      </c>
      <c r="I50" s="26">
        <v>2400</v>
      </c>
      <c r="J50" s="26">
        <v>24000</v>
      </c>
      <c r="K50" s="27">
        <v>0.64</v>
      </c>
      <c r="L50" s="29">
        <f t="shared" si="0"/>
        <v>1536</v>
      </c>
      <c r="M50" s="29">
        <f t="shared" si="1"/>
        <v>15360</v>
      </c>
      <c r="N50" s="36">
        <f t="shared" si="2"/>
        <v>600</v>
      </c>
      <c r="O50" s="37">
        <f t="shared" si="3"/>
        <v>384</v>
      </c>
      <c r="P50" s="36">
        <f t="shared" si="4"/>
        <v>6000</v>
      </c>
      <c r="Q50" s="37">
        <f t="shared" si="5"/>
        <v>3840</v>
      </c>
    </row>
    <row r="51" spans="1:17" ht="26.25" x14ac:dyDescent="0.25">
      <c r="A51" s="6">
        <f t="shared" si="6"/>
        <v>47</v>
      </c>
      <c r="B51" s="7" t="s">
        <v>76</v>
      </c>
      <c r="C51" s="7" t="s">
        <v>166</v>
      </c>
      <c r="D51" s="8" t="s">
        <v>167</v>
      </c>
      <c r="E51" s="18" t="s">
        <v>168</v>
      </c>
      <c r="F51" s="7" t="s">
        <v>169</v>
      </c>
      <c r="G51" s="7" t="s">
        <v>68</v>
      </c>
      <c r="H51" s="7" t="s">
        <v>170</v>
      </c>
      <c r="I51" s="26">
        <v>60</v>
      </c>
      <c r="J51" s="26">
        <v>500</v>
      </c>
      <c r="K51" s="27">
        <f>409.43/20</f>
        <v>20.471499999999999</v>
      </c>
      <c r="L51" s="29">
        <f t="shared" si="0"/>
        <v>1228.29</v>
      </c>
      <c r="M51" s="29">
        <f t="shared" si="1"/>
        <v>10235.75</v>
      </c>
      <c r="N51" s="36">
        <f t="shared" si="2"/>
        <v>15</v>
      </c>
      <c r="O51" s="37">
        <f t="shared" si="3"/>
        <v>307.07249999999999</v>
      </c>
      <c r="P51" s="36">
        <f t="shared" si="4"/>
        <v>125</v>
      </c>
      <c r="Q51" s="37">
        <f t="shared" si="5"/>
        <v>2558.9375</v>
      </c>
    </row>
    <row r="52" spans="1:17" ht="39" x14ac:dyDescent="0.25">
      <c r="A52" s="6">
        <f t="shared" si="6"/>
        <v>48</v>
      </c>
      <c r="B52" s="7" t="s">
        <v>76</v>
      </c>
      <c r="C52" s="7" t="s">
        <v>166</v>
      </c>
      <c r="D52" s="8" t="s">
        <v>171</v>
      </c>
      <c r="E52" s="18" t="s">
        <v>172</v>
      </c>
      <c r="F52" s="7" t="s">
        <v>173</v>
      </c>
      <c r="G52" s="7" t="s">
        <v>40</v>
      </c>
      <c r="H52" s="7" t="s">
        <v>1510</v>
      </c>
      <c r="I52" s="26">
        <v>7500</v>
      </c>
      <c r="J52" s="26">
        <v>300000</v>
      </c>
      <c r="K52" s="27">
        <v>2.62</v>
      </c>
      <c r="L52" s="29">
        <f t="shared" si="0"/>
        <v>19650</v>
      </c>
      <c r="M52" s="29">
        <f t="shared" si="1"/>
        <v>786000</v>
      </c>
      <c r="N52" s="36">
        <f t="shared" si="2"/>
        <v>1875</v>
      </c>
      <c r="O52" s="37">
        <f t="shared" si="3"/>
        <v>4912.5</v>
      </c>
      <c r="P52" s="36">
        <f t="shared" si="4"/>
        <v>75000</v>
      </c>
      <c r="Q52" s="37">
        <f t="shared" si="5"/>
        <v>196500</v>
      </c>
    </row>
    <row r="53" spans="1:17" ht="39" x14ac:dyDescent="0.25">
      <c r="A53" s="6">
        <f t="shared" si="6"/>
        <v>49</v>
      </c>
      <c r="B53" s="7" t="s">
        <v>76</v>
      </c>
      <c r="C53" s="7" t="s">
        <v>166</v>
      </c>
      <c r="D53" s="8" t="s">
        <v>174</v>
      </c>
      <c r="E53" s="18" t="s">
        <v>175</v>
      </c>
      <c r="F53" s="7" t="s">
        <v>152</v>
      </c>
      <c r="G53" s="7" t="s">
        <v>40</v>
      </c>
      <c r="H53" s="7" t="s">
        <v>1510</v>
      </c>
      <c r="I53" s="26">
        <v>30000</v>
      </c>
      <c r="J53" s="26">
        <v>300000</v>
      </c>
      <c r="K53" s="27">
        <v>1.18</v>
      </c>
      <c r="L53" s="29">
        <f t="shared" si="0"/>
        <v>35400</v>
      </c>
      <c r="M53" s="29">
        <f t="shared" si="1"/>
        <v>354000</v>
      </c>
      <c r="N53" s="36">
        <f t="shared" si="2"/>
        <v>7500</v>
      </c>
      <c r="O53" s="37">
        <f t="shared" si="3"/>
        <v>8850</v>
      </c>
      <c r="P53" s="36">
        <f t="shared" si="4"/>
        <v>75000</v>
      </c>
      <c r="Q53" s="37">
        <f t="shared" si="5"/>
        <v>88500</v>
      </c>
    </row>
    <row r="54" spans="1:17" x14ac:dyDescent="0.25">
      <c r="A54" s="6">
        <f t="shared" si="6"/>
        <v>50</v>
      </c>
      <c r="B54" s="7" t="s">
        <v>178</v>
      </c>
      <c r="C54" s="7" t="s">
        <v>179</v>
      </c>
      <c r="D54" s="8" t="s">
        <v>180</v>
      </c>
      <c r="E54" s="18" t="s">
        <v>129</v>
      </c>
      <c r="F54" s="7" t="s">
        <v>181</v>
      </c>
      <c r="G54" s="7" t="s">
        <v>181</v>
      </c>
      <c r="H54" s="7" t="s">
        <v>1510</v>
      </c>
      <c r="I54" s="26">
        <v>60</v>
      </c>
      <c r="J54" s="26">
        <v>900</v>
      </c>
      <c r="K54" s="27">
        <v>2.7</v>
      </c>
      <c r="L54" s="29">
        <f t="shared" si="0"/>
        <v>162</v>
      </c>
      <c r="M54" s="29">
        <f t="shared" si="1"/>
        <v>2430</v>
      </c>
      <c r="N54" s="36">
        <f t="shared" si="2"/>
        <v>15</v>
      </c>
      <c r="O54" s="37">
        <f t="shared" si="3"/>
        <v>40.5</v>
      </c>
      <c r="P54" s="36">
        <f t="shared" si="4"/>
        <v>225</v>
      </c>
      <c r="Q54" s="37">
        <f t="shared" si="5"/>
        <v>607.5</v>
      </c>
    </row>
    <row r="55" spans="1:17" x14ac:dyDescent="0.25">
      <c r="A55" s="6">
        <f t="shared" si="6"/>
        <v>51</v>
      </c>
      <c r="B55" s="7" t="s">
        <v>178</v>
      </c>
      <c r="C55" s="7" t="s">
        <v>179</v>
      </c>
      <c r="D55" s="8" t="s">
        <v>182</v>
      </c>
      <c r="E55" s="18" t="s">
        <v>183</v>
      </c>
      <c r="F55" s="7" t="s">
        <v>184</v>
      </c>
      <c r="G55" s="7" t="s">
        <v>177</v>
      </c>
      <c r="H55" s="7" t="s">
        <v>1510</v>
      </c>
      <c r="I55" s="26">
        <v>600</v>
      </c>
      <c r="J55" s="26">
        <v>1200</v>
      </c>
      <c r="K55" s="27">
        <v>1.1200000000000001</v>
      </c>
      <c r="L55" s="29">
        <f t="shared" si="0"/>
        <v>672.00000000000011</v>
      </c>
      <c r="M55" s="29">
        <f t="shared" si="1"/>
        <v>1344.0000000000002</v>
      </c>
      <c r="N55" s="36">
        <f t="shared" si="2"/>
        <v>150</v>
      </c>
      <c r="O55" s="37">
        <f t="shared" si="3"/>
        <v>168.00000000000003</v>
      </c>
      <c r="P55" s="36">
        <f t="shared" si="4"/>
        <v>300</v>
      </c>
      <c r="Q55" s="37">
        <f t="shared" si="5"/>
        <v>336.00000000000006</v>
      </c>
    </row>
    <row r="56" spans="1:17" x14ac:dyDescent="0.25">
      <c r="A56" s="6">
        <f t="shared" si="6"/>
        <v>52</v>
      </c>
      <c r="B56" s="7" t="s">
        <v>178</v>
      </c>
      <c r="C56" s="7" t="s">
        <v>185</v>
      </c>
      <c r="D56" s="8" t="s">
        <v>186</v>
      </c>
      <c r="E56" s="18" t="s">
        <v>187</v>
      </c>
      <c r="F56" s="7" t="s">
        <v>188</v>
      </c>
      <c r="G56" s="7" t="s">
        <v>189</v>
      </c>
      <c r="H56" s="7" t="s">
        <v>1510</v>
      </c>
      <c r="I56" s="26">
        <v>20</v>
      </c>
      <c r="J56" s="26">
        <v>160</v>
      </c>
      <c r="K56" s="27">
        <v>25.2</v>
      </c>
      <c r="L56" s="29">
        <f t="shared" si="0"/>
        <v>504</v>
      </c>
      <c r="M56" s="29">
        <f t="shared" si="1"/>
        <v>4032</v>
      </c>
      <c r="N56" s="36">
        <f t="shared" si="2"/>
        <v>5</v>
      </c>
      <c r="O56" s="37">
        <f t="shared" si="3"/>
        <v>126</v>
      </c>
      <c r="P56" s="36">
        <f t="shared" si="4"/>
        <v>40</v>
      </c>
      <c r="Q56" s="37">
        <f t="shared" si="5"/>
        <v>1008</v>
      </c>
    </row>
    <row r="57" spans="1:17" x14ac:dyDescent="0.25">
      <c r="A57" s="6">
        <f t="shared" si="6"/>
        <v>53</v>
      </c>
      <c r="B57" s="7" t="s">
        <v>178</v>
      </c>
      <c r="C57" s="7" t="s">
        <v>190</v>
      </c>
      <c r="D57" s="8" t="s">
        <v>191</v>
      </c>
      <c r="E57" s="18" t="s">
        <v>192</v>
      </c>
      <c r="F57" s="7" t="s">
        <v>125</v>
      </c>
      <c r="G57" s="7" t="s">
        <v>68</v>
      </c>
      <c r="H57" s="7" t="s">
        <v>1510</v>
      </c>
      <c r="I57" s="26">
        <v>50</v>
      </c>
      <c r="J57" s="26">
        <v>300</v>
      </c>
      <c r="K57" s="27">
        <v>11.3</v>
      </c>
      <c r="L57" s="29">
        <f t="shared" si="0"/>
        <v>565</v>
      </c>
      <c r="M57" s="29">
        <f t="shared" si="1"/>
        <v>3390</v>
      </c>
      <c r="N57" s="36">
        <f t="shared" si="2"/>
        <v>12.5</v>
      </c>
      <c r="O57" s="37">
        <f t="shared" si="3"/>
        <v>141.25</v>
      </c>
      <c r="P57" s="36">
        <f t="shared" si="4"/>
        <v>75</v>
      </c>
      <c r="Q57" s="37">
        <f t="shared" si="5"/>
        <v>847.5</v>
      </c>
    </row>
    <row r="58" spans="1:17" ht="25.5" x14ac:dyDescent="0.25">
      <c r="A58" s="6">
        <f t="shared" si="6"/>
        <v>54</v>
      </c>
      <c r="B58" s="7" t="s">
        <v>178</v>
      </c>
      <c r="C58" s="7" t="s">
        <v>193</v>
      </c>
      <c r="D58" s="8" t="s">
        <v>194</v>
      </c>
      <c r="E58" s="18" t="s">
        <v>195</v>
      </c>
      <c r="F58" s="7" t="s">
        <v>196</v>
      </c>
      <c r="G58" s="7" t="s">
        <v>197</v>
      </c>
      <c r="H58" s="7" t="s">
        <v>1510</v>
      </c>
      <c r="I58" s="26">
        <v>1200</v>
      </c>
      <c r="J58" s="26">
        <v>8000</v>
      </c>
      <c r="K58" s="27">
        <v>1.45</v>
      </c>
      <c r="L58" s="29">
        <f t="shared" si="0"/>
        <v>1740</v>
      </c>
      <c r="M58" s="29">
        <f t="shared" si="1"/>
        <v>11600</v>
      </c>
      <c r="N58" s="36">
        <f t="shared" si="2"/>
        <v>300</v>
      </c>
      <c r="O58" s="37">
        <f t="shared" si="3"/>
        <v>435</v>
      </c>
      <c r="P58" s="36">
        <f t="shared" si="4"/>
        <v>2000</v>
      </c>
      <c r="Q58" s="37">
        <f t="shared" si="5"/>
        <v>2900</v>
      </c>
    </row>
    <row r="59" spans="1:17" ht="51.75" x14ac:dyDescent="0.25">
      <c r="A59" s="6">
        <f t="shared" si="6"/>
        <v>55</v>
      </c>
      <c r="B59" s="7" t="s">
        <v>178</v>
      </c>
      <c r="C59" s="7" t="s">
        <v>198</v>
      </c>
      <c r="D59" s="8" t="s">
        <v>199</v>
      </c>
      <c r="E59" s="18" t="s">
        <v>200</v>
      </c>
      <c r="F59" s="7" t="s">
        <v>201</v>
      </c>
      <c r="G59" s="7" t="s">
        <v>206</v>
      </c>
      <c r="H59" s="7" t="s">
        <v>202</v>
      </c>
      <c r="I59" s="26">
        <v>60</v>
      </c>
      <c r="J59" s="26">
        <v>1200</v>
      </c>
      <c r="K59" s="27">
        <v>69.53</v>
      </c>
      <c r="L59" s="29">
        <f t="shared" si="0"/>
        <v>4171.8</v>
      </c>
      <c r="M59" s="29">
        <f t="shared" si="1"/>
        <v>83436</v>
      </c>
      <c r="N59" s="36">
        <f t="shared" si="2"/>
        <v>15</v>
      </c>
      <c r="O59" s="37">
        <f t="shared" si="3"/>
        <v>1042.95</v>
      </c>
      <c r="P59" s="36">
        <f t="shared" si="4"/>
        <v>300</v>
      </c>
      <c r="Q59" s="37">
        <f t="shared" si="5"/>
        <v>20859</v>
      </c>
    </row>
    <row r="60" spans="1:17" ht="51.75" x14ac:dyDescent="0.25">
      <c r="A60" s="6">
        <f t="shared" si="6"/>
        <v>56</v>
      </c>
      <c r="B60" s="7" t="s">
        <v>178</v>
      </c>
      <c r="C60" s="7" t="s">
        <v>198</v>
      </c>
      <c r="D60" s="8" t="s">
        <v>203</v>
      </c>
      <c r="E60" s="18" t="s">
        <v>204</v>
      </c>
      <c r="F60" s="7" t="s">
        <v>205</v>
      </c>
      <c r="G60" s="7" t="s">
        <v>206</v>
      </c>
      <c r="H60" s="7" t="s">
        <v>1510</v>
      </c>
      <c r="I60" s="26">
        <v>400</v>
      </c>
      <c r="J60" s="26">
        <v>1500</v>
      </c>
      <c r="K60" s="27">
        <v>47.21</v>
      </c>
      <c r="L60" s="29">
        <f t="shared" si="0"/>
        <v>18884</v>
      </c>
      <c r="M60" s="29">
        <f t="shared" si="1"/>
        <v>70815</v>
      </c>
      <c r="N60" s="36">
        <f t="shared" si="2"/>
        <v>100</v>
      </c>
      <c r="O60" s="37">
        <f t="shared" si="3"/>
        <v>4721</v>
      </c>
      <c r="P60" s="36">
        <f t="shared" si="4"/>
        <v>375</v>
      </c>
      <c r="Q60" s="37">
        <f t="shared" si="5"/>
        <v>17703.75</v>
      </c>
    </row>
    <row r="61" spans="1:17" x14ac:dyDescent="0.25">
      <c r="A61" s="6">
        <f t="shared" si="6"/>
        <v>57</v>
      </c>
      <c r="B61" s="7" t="s">
        <v>207</v>
      </c>
      <c r="C61" s="7" t="s">
        <v>208</v>
      </c>
      <c r="D61" s="8" t="s">
        <v>209</v>
      </c>
      <c r="E61" s="18" t="s">
        <v>210</v>
      </c>
      <c r="F61" s="7" t="s">
        <v>36</v>
      </c>
      <c r="G61" s="7" t="s">
        <v>18</v>
      </c>
      <c r="H61" s="7" t="s">
        <v>1510</v>
      </c>
      <c r="I61" s="26">
        <v>200</v>
      </c>
      <c r="J61" s="26">
        <v>900</v>
      </c>
      <c r="K61" s="27">
        <v>1.4</v>
      </c>
      <c r="L61" s="29">
        <f t="shared" si="0"/>
        <v>280</v>
      </c>
      <c r="M61" s="29">
        <f t="shared" si="1"/>
        <v>1260</v>
      </c>
      <c r="N61" s="36">
        <f t="shared" si="2"/>
        <v>50</v>
      </c>
      <c r="O61" s="37">
        <f t="shared" si="3"/>
        <v>70</v>
      </c>
      <c r="P61" s="36">
        <f t="shared" si="4"/>
        <v>225</v>
      </c>
      <c r="Q61" s="37">
        <f t="shared" si="5"/>
        <v>315</v>
      </c>
    </row>
    <row r="62" spans="1:17" x14ac:dyDescent="0.25">
      <c r="A62" s="6">
        <f t="shared" si="6"/>
        <v>58</v>
      </c>
      <c r="B62" s="7" t="s">
        <v>207</v>
      </c>
      <c r="C62" s="7" t="s">
        <v>211</v>
      </c>
      <c r="D62" s="8" t="s">
        <v>212</v>
      </c>
      <c r="E62" s="18" t="s">
        <v>213</v>
      </c>
      <c r="F62" s="7" t="s">
        <v>36</v>
      </c>
      <c r="G62" s="7" t="s">
        <v>18</v>
      </c>
      <c r="H62" s="7" t="s">
        <v>1510</v>
      </c>
      <c r="I62" s="26">
        <v>12000</v>
      </c>
      <c r="J62" s="26">
        <v>48000</v>
      </c>
      <c r="K62" s="27">
        <v>6.91</v>
      </c>
      <c r="L62" s="29">
        <f t="shared" si="0"/>
        <v>82920</v>
      </c>
      <c r="M62" s="29">
        <f t="shared" si="1"/>
        <v>331680</v>
      </c>
      <c r="N62" s="36">
        <f t="shared" si="2"/>
        <v>3000</v>
      </c>
      <c r="O62" s="37">
        <f t="shared" si="3"/>
        <v>20730</v>
      </c>
      <c r="P62" s="36">
        <f t="shared" si="4"/>
        <v>12000</v>
      </c>
      <c r="Q62" s="37">
        <f t="shared" si="5"/>
        <v>82920</v>
      </c>
    </row>
    <row r="63" spans="1:17" x14ac:dyDescent="0.25">
      <c r="A63" s="6">
        <f t="shared" si="6"/>
        <v>59</v>
      </c>
      <c r="B63" s="7" t="s">
        <v>207</v>
      </c>
      <c r="C63" s="7" t="s">
        <v>214</v>
      </c>
      <c r="D63" s="8" t="s">
        <v>215</v>
      </c>
      <c r="E63" s="18" t="s">
        <v>83</v>
      </c>
      <c r="F63" s="7" t="s">
        <v>72</v>
      </c>
      <c r="G63" s="7" t="s">
        <v>18</v>
      </c>
      <c r="H63" s="7" t="s">
        <v>1510</v>
      </c>
      <c r="I63" s="26">
        <v>1000</v>
      </c>
      <c r="J63" s="26">
        <v>3000</v>
      </c>
      <c r="K63" s="27">
        <v>1.35</v>
      </c>
      <c r="L63" s="29">
        <f t="shared" si="0"/>
        <v>1350</v>
      </c>
      <c r="M63" s="29">
        <f t="shared" si="1"/>
        <v>4050.0000000000005</v>
      </c>
      <c r="N63" s="36">
        <f t="shared" si="2"/>
        <v>250</v>
      </c>
      <c r="O63" s="37">
        <f t="shared" si="3"/>
        <v>337.5</v>
      </c>
      <c r="P63" s="36">
        <f t="shared" si="4"/>
        <v>750</v>
      </c>
      <c r="Q63" s="37">
        <f t="shared" si="5"/>
        <v>1012.5000000000001</v>
      </c>
    </row>
    <row r="64" spans="1:17" ht="25.5" x14ac:dyDescent="0.25">
      <c r="A64" s="6">
        <f t="shared" si="6"/>
        <v>60</v>
      </c>
      <c r="B64" s="7" t="s">
        <v>207</v>
      </c>
      <c r="C64" s="7" t="s">
        <v>216</v>
      </c>
      <c r="D64" s="8" t="s">
        <v>217</v>
      </c>
      <c r="E64" s="18" t="s">
        <v>218</v>
      </c>
      <c r="F64" s="7" t="s">
        <v>219</v>
      </c>
      <c r="G64" s="7" t="s">
        <v>22</v>
      </c>
      <c r="H64" s="7" t="s">
        <v>1510</v>
      </c>
      <c r="I64" s="26">
        <v>1000</v>
      </c>
      <c r="J64" s="26">
        <v>8100</v>
      </c>
      <c r="K64" s="27">
        <v>2.33</v>
      </c>
      <c r="L64" s="29">
        <f t="shared" si="0"/>
        <v>2330</v>
      </c>
      <c r="M64" s="29">
        <f t="shared" si="1"/>
        <v>18873</v>
      </c>
      <c r="N64" s="36">
        <f t="shared" si="2"/>
        <v>250</v>
      </c>
      <c r="O64" s="37">
        <f t="shared" si="3"/>
        <v>582.5</v>
      </c>
      <c r="P64" s="36">
        <f t="shared" si="4"/>
        <v>2025</v>
      </c>
      <c r="Q64" s="37">
        <f t="shared" si="5"/>
        <v>4718.25</v>
      </c>
    </row>
    <row r="65" spans="1:17" x14ac:dyDescent="0.25">
      <c r="A65" s="6">
        <f t="shared" si="6"/>
        <v>61</v>
      </c>
      <c r="B65" s="7" t="s">
        <v>207</v>
      </c>
      <c r="C65" s="7" t="s">
        <v>220</v>
      </c>
      <c r="D65" s="8" t="s">
        <v>221</v>
      </c>
      <c r="E65" s="18" t="s">
        <v>222</v>
      </c>
      <c r="F65" s="7" t="s">
        <v>152</v>
      </c>
      <c r="G65" s="7" t="s">
        <v>40</v>
      </c>
      <c r="H65" s="7" t="s">
        <v>1510</v>
      </c>
      <c r="I65" s="26">
        <v>1200</v>
      </c>
      <c r="J65" s="26">
        <v>4200</v>
      </c>
      <c r="K65" s="27">
        <v>3.31</v>
      </c>
      <c r="L65" s="29">
        <f t="shared" si="0"/>
        <v>3972</v>
      </c>
      <c r="M65" s="29">
        <f t="shared" si="1"/>
        <v>13902</v>
      </c>
      <c r="N65" s="36">
        <f t="shared" si="2"/>
        <v>300</v>
      </c>
      <c r="O65" s="37">
        <f t="shared" si="3"/>
        <v>993</v>
      </c>
      <c r="P65" s="36">
        <f t="shared" si="4"/>
        <v>1050</v>
      </c>
      <c r="Q65" s="37">
        <f t="shared" si="5"/>
        <v>3475.5</v>
      </c>
    </row>
    <row r="66" spans="1:17" ht="26.25" x14ac:dyDescent="0.25">
      <c r="A66" s="6">
        <f t="shared" si="6"/>
        <v>62</v>
      </c>
      <c r="B66" s="7" t="s">
        <v>207</v>
      </c>
      <c r="C66" s="7" t="s">
        <v>223</v>
      </c>
      <c r="D66" s="8" t="s">
        <v>224</v>
      </c>
      <c r="E66" s="18" t="s">
        <v>225</v>
      </c>
      <c r="F66" s="7" t="s">
        <v>152</v>
      </c>
      <c r="G66" s="7" t="s">
        <v>40</v>
      </c>
      <c r="H66" s="7" t="s">
        <v>1510</v>
      </c>
      <c r="I66" s="26">
        <v>12000</v>
      </c>
      <c r="J66" s="26">
        <v>60000</v>
      </c>
      <c r="K66" s="27">
        <v>3.9</v>
      </c>
      <c r="L66" s="29">
        <f t="shared" si="0"/>
        <v>46800</v>
      </c>
      <c r="M66" s="29">
        <f t="shared" si="1"/>
        <v>234000</v>
      </c>
      <c r="N66" s="36">
        <f t="shared" si="2"/>
        <v>3000</v>
      </c>
      <c r="O66" s="37">
        <f t="shared" si="3"/>
        <v>11700</v>
      </c>
      <c r="P66" s="36">
        <f t="shared" si="4"/>
        <v>15000</v>
      </c>
      <c r="Q66" s="37">
        <f t="shared" si="5"/>
        <v>58500</v>
      </c>
    </row>
    <row r="67" spans="1:17" ht="26.25" x14ac:dyDescent="0.25">
      <c r="A67" s="6">
        <f t="shared" si="6"/>
        <v>63</v>
      </c>
      <c r="B67" s="7" t="s">
        <v>207</v>
      </c>
      <c r="C67" s="7" t="s">
        <v>223</v>
      </c>
      <c r="D67" s="8" t="s">
        <v>224</v>
      </c>
      <c r="E67" s="18" t="s">
        <v>225</v>
      </c>
      <c r="F67" s="7" t="s">
        <v>226</v>
      </c>
      <c r="G67" s="7" t="s">
        <v>227</v>
      </c>
      <c r="H67" s="7" t="s">
        <v>1510</v>
      </c>
      <c r="I67" s="26">
        <v>4000</v>
      </c>
      <c r="J67" s="26">
        <v>12000</v>
      </c>
      <c r="K67" s="27">
        <v>3.9</v>
      </c>
      <c r="L67" s="29">
        <f t="shared" si="0"/>
        <v>15600</v>
      </c>
      <c r="M67" s="29">
        <f t="shared" si="1"/>
        <v>46800</v>
      </c>
      <c r="N67" s="36">
        <f t="shared" si="2"/>
        <v>1000</v>
      </c>
      <c r="O67" s="37">
        <f t="shared" si="3"/>
        <v>3900</v>
      </c>
      <c r="P67" s="36">
        <f t="shared" si="4"/>
        <v>3000</v>
      </c>
      <c r="Q67" s="37">
        <f t="shared" si="5"/>
        <v>11700</v>
      </c>
    </row>
    <row r="68" spans="1:17" x14ac:dyDescent="0.25">
      <c r="A68" s="6">
        <f t="shared" si="6"/>
        <v>64</v>
      </c>
      <c r="B68" s="7" t="s">
        <v>207</v>
      </c>
      <c r="C68" s="7" t="s">
        <v>228</v>
      </c>
      <c r="D68" s="8" t="s">
        <v>229</v>
      </c>
      <c r="E68" s="19" t="s">
        <v>129</v>
      </c>
      <c r="F68" s="7" t="s">
        <v>226</v>
      </c>
      <c r="G68" s="7" t="s">
        <v>227</v>
      </c>
      <c r="H68" s="7" t="s">
        <v>1510</v>
      </c>
      <c r="I68" s="26">
        <v>600</v>
      </c>
      <c r="J68" s="26">
        <v>1600</v>
      </c>
      <c r="K68" s="27">
        <v>3.26</v>
      </c>
      <c r="L68" s="29">
        <f t="shared" si="0"/>
        <v>1955.9999999999998</v>
      </c>
      <c r="M68" s="29">
        <f t="shared" si="1"/>
        <v>5216</v>
      </c>
      <c r="N68" s="36">
        <f t="shared" si="2"/>
        <v>150</v>
      </c>
      <c r="O68" s="37">
        <f t="shared" si="3"/>
        <v>488.99999999999994</v>
      </c>
      <c r="P68" s="36">
        <f t="shared" si="4"/>
        <v>400</v>
      </c>
      <c r="Q68" s="37">
        <f t="shared" si="5"/>
        <v>1304</v>
      </c>
    </row>
    <row r="69" spans="1:17" x14ac:dyDescent="0.25">
      <c r="A69" s="6">
        <f t="shared" si="6"/>
        <v>65</v>
      </c>
      <c r="B69" s="7" t="s">
        <v>207</v>
      </c>
      <c r="C69" s="7" t="s">
        <v>228</v>
      </c>
      <c r="D69" s="8" t="s">
        <v>230</v>
      </c>
      <c r="E69" s="19" t="s">
        <v>231</v>
      </c>
      <c r="F69" s="7" t="s">
        <v>226</v>
      </c>
      <c r="G69" s="7" t="s">
        <v>227</v>
      </c>
      <c r="H69" s="7" t="s">
        <v>1510</v>
      </c>
      <c r="I69" s="26">
        <v>600</v>
      </c>
      <c r="J69" s="26">
        <v>3000</v>
      </c>
      <c r="K69" s="27">
        <v>3.4</v>
      </c>
      <c r="L69" s="29">
        <f t="shared" ref="L69:L132" si="7">I69*K69</f>
        <v>2040</v>
      </c>
      <c r="M69" s="29">
        <f t="shared" ref="M69:M132" si="8">J69*K69</f>
        <v>10200</v>
      </c>
      <c r="N69" s="36">
        <f t="shared" si="2"/>
        <v>150</v>
      </c>
      <c r="O69" s="37">
        <f t="shared" si="3"/>
        <v>510</v>
      </c>
      <c r="P69" s="36">
        <f t="shared" si="4"/>
        <v>750</v>
      </c>
      <c r="Q69" s="37">
        <f t="shared" si="5"/>
        <v>2550</v>
      </c>
    </row>
    <row r="70" spans="1:17" x14ac:dyDescent="0.25">
      <c r="A70" s="6">
        <f t="shared" si="6"/>
        <v>66</v>
      </c>
      <c r="B70" s="7" t="s">
        <v>207</v>
      </c>
      <c r="C70" s="7" t="s">
        <v>228</v>
      </c>
      <c r="D70" s="8" t="s">
        <v>232</v>
      </c>
      <c r="E70" s="19" t="s">
        <v>83</v>
      </c>
      <c r="F70" s="7" t="s">
        <v>152</v>
      </c>
      <c r="G70" s="7" t="s">
        <v>40</v>
      </c>
      <c r="H70" s="7" t="s">
        <v>1510</v>
      </c>
      <c r="I70" s="26">
        <v>600</v>
      </c>
      <c r="J70" s="26">
        <v>4200</v>
      </c>
      <c r="K70" s="27">
        <v>3.3</v>
      </c>
      <c r="L70" s="29">
        <f t="shared" si="7"/>
        <v>1980</v>
      </c>
      <c r="M70" s="29">
        <f t="shared" si="8"/>
        <v>13860</v>
      </c>
      <c r="N70" s="36">
        <f t="shared" ref="N70:N133" si="9">I70/4</f>
        <v>150</v>
      </c>
      <c r="O70" s="37">
        <f t="shared" ref="O70:O133" si="10">L70/4</f>
        <v>495</v>
      </c>
      <c r="P70" s="36">
        <f t="shared" ref="P70:P133" si="11">J70/4</f>
        <v>1050</v>
      </c>
      <c r="Q70" s="37">
        <f t="shared" ref="Q70:Q133" si="12">M70/4</f>
        <v>3465</v>
      </c>
    </row>
    <row r="71" spans="1:17" ht="51" x14ac:dyDescent="0.25">
      <c r="A71" s="6">
        <f t="shared" ref="A71:A134" si="13">A70+1</f>
        <v>67</v>
      </c>
      <c r="B71" s="7" t="s">
        <v>76</v>
      </c>
      <c r="C71" s="7" t="s">
        <v>233</v>
      </c>
      <c r="D71" s="8" t="s">
        <v>234</v>
      </c>
      <c r="E71" s="18" t="s">
        <v>235</v>
      </c>
      <c r="F71" s="7" t="s">
        <v>236</v>
      </c>
      <c r="G71" s="7" t="s">
        <v>18</v>
      </c>
      <c r="H71" s="7" t="s">
        <v>237</v>
      </c>
      <c r="I71" s="26">
        <v>6000</v>
      </c>
      <c r="J71" s="26">
        <v>32400</v>
      </c>
      <c r="K71" s="27">
        <v>1.07</v>
      </c>
      <c r="L71" s="29">
        <f t="shared" si="7"/>
        <v>6420</v>
      </c>
      <c r="M71" s="29">
        <f t="shared" si="8"/>
        <v>34668</v>
      </c>
      <c r="N71" s="36">
        <f t="shared" si="9"/>
        <v>1500</v>
      </c>
      <c r="O71" s="37">
        <f t="shared" si="10"/>
        <v>1605</v>
      </c>
      <c r="P71" s="36">
        <f t="shared" si="11"/>
        <v>8100</v>
      </c>
      <c r="Q71" s="37">
        <f t="shared" si="12"/>
        <v>8667</v>
      </c>
    </row>
    <row r="72" spans="1:17" ht="38.25" x14ac:dyDescent="0.25">
      <c r="A72" s="6">
        <f t="shared" si="13"/>
        <v>68</v>
      </c>
      <c r="B72" s="7" t="s">
        <v>76</v>
      </c>
      <c r="C72" s="7" t="s">
        <v>233</v>
      </c>
      <c r="D72" s="8" t="s">
        <v>238</v>
      </c>
      <c r="E72" s="18" t="s">
        <v>239</v>
      </c>
      <c r="F72" s="7" t="s">
        <v>240</v>
      </c>
      <c r="G72" s="7" t="s">
        <v>40</v>
      </c>
      <c r="H72" s="7" t="s">
        <v>241</v>
      </c>
      <c r="I72" s="26">
        <v>3000</v>
      </c>
      <c r="J72" s="26">
        <v>20000</v>
      </c>
      <c r="K72" s="27">
        <v>2.1</v>
      </c>
      <c r="L72" s="29">
        <f t="shared" si="7"/>
        <v>6300</v>
      </c>
      <c r="M72" s="29">
        <f t="shared" si="8"/>
        <v>42000</v>
      </c>
      <c r="N72" s="36">
        <f t="shared" si="9"/>
        <v>750</v>
      </c>
      <c r="O72" s="37">
        <f t="shared" si="10"/>
        <v>1575</v>
      </c>
      <c r="P72" s="36">
        <f t="shared" si="11"/>
        <v>5000</v>
      </c>
      <c r="Q72" s="37">
        <f t="shared" si="12"/>
        <v>10500</v>
      </c>
    </row>
    <row r="73" spans="1:17" ht="38.25" x14ac:dyDescent="0.25">
      <c r="A73" s="6">
        <f t="shared" si="13"/>
        <v>69</v>
      </c>
      <c r="B73" s="7" t="s">
        <v>76</v>
      </c>
      <c r="C73" s="7" t="s">
        <v>233</v>
      </c>
      <c r="D73" s="8" t="s">
        <v>242</v>
      </c>
      <c r="E73" s="18" t="s">
        <v>243</v>
      </c>
      <c r="F73" s="7" t="s">
        <v>240</v>
      </c>
      <c r="G73" s="7" t="s">
        <v>40</v>
      </c>
      <c r="H73" s="7" t="s">
        <v>244</v>
      </c>
      <c r="I73" s="26">
        <v>3000</v>
      </c>
      <c r="J73" s="26">
        <v>18000</v>
      </c>
      <c r="K73" s="27">
        <v>4.01</v>
      </c>
      <c r="L73" s="29">
        <f t="shared" si="7"/>
        <v>12030</v>
      </c>
      <c r="M73" s="29">
        <f t="shared" si="8"/>
        <v>72180</v>
      </c>
      <c r="N73" s="36">
        <f t="shared" si="9"/>
        <v>750</v>
      </c>
      <c r="O73" s="37">
        <f t="shared" si="10"/>
        <v>3007.5</v>
      </c>
      <c r="P73" s="36">
        <f t="shared" si="11"/>
        <v>4500</v>
      </c>
      <c r="Q73" s="37">
        <f t="shared" si="12"/>
        <v>18045</v>
      </c>
    </row>
    <row r="74" spans="1:17" ht="38.25" x14ac:dyDescent="0.25">
      <c r="A74" s="6">
        <f t="shared" si="13"/>
        <v>70</v>
      </c>
      <c r="B74" s="7" t="s">
        <v>76</v>
      </c>
      <c r="C74" s="7" t="s">
        <v>233</v>
      </c>
      <c r="D74" s="8" t="s">
        <v>245</v>
      </c>
      <c r="E74" s="18" t="s">
        <v>246</v>
      </c>
      <c r="F74" s="7" t="s">
        <v>247</v>
      </c>
      <c r="G74" s="7" t="s">
        <v>81</v>
      </c>
      <c r="H74" s="7" t="s">
        <v>248</v>
      </c>
      <c r="I74" s="26">
        <v>3000</v>
      </c>
      <c r="J74" s="26">
        <v>18000</v>
      </c>
      <c r="K74" s="27">
        <v>2.91</v>
      </c>
      <c r="L74" s="29">
        <f t="shared" si="7"/>
        <v>8730</v>
      </c>
      <c r="M74" s="29">
        <f t="shared" si="8"/>
        <v>52380</v>
      </c>
      <c r="N74" s="36">
        <f t="shared" si="9"/>
        <v>750</v>
      </c>
      <c r="O74" s="37">
        <f t="shared" si="10"/>
        <v>2182.5</v>
      </c>
      <c r="P74" s="36">
        <f t="shared" si="11"/>
        <v>4500</v>
      </c>
      <c r="Q74" s="37">
        <f t="shared" si="12"/>
        <v>13095</v>
      </c>
    </row>
    <row r="75" spans="1:17" ht="25.5" x14ac:dyDescent="0.25">
      <c r="A75" s="6">
        <f t="shared" si="13"/>
        <v>71</v>
      </c>
      <c r="B75" s="7" t="s">
        <v>76</v>
      </c>
      <c r="C75" s="7" t="s">
        <v>233</v>
      </c>
      <c r="D75" s="8" t="s">
        <v>249</v>
      </c>
      <c r="E75" s="18" t="s">
        <v>250</v>
      </c>
      <c r="F75" s="7" t="s">
        <v>44</v>
      </c>
      <c r="G75" s="7" t="s">
        <v>101</v>
      </c>
      <c r="H75" s="7" t="s">
        <v>251</v>
      </c>
      <c r="I75" s="26">
        <v>3000</v>
      </c>
      <c r="J75" s="26">
        <v>18000</v>
      </c>
      <c r="K75" s="27">
        <v>1.53</v>
      </c>
      <c r="L75" s="29">
        <f t="shared" si="7"/>
        <v>4590</v>
      </c>
      <c r="M75" s="29">
        <f t="shared" si="8"/>
        <v>27540</v>
      </c>
      <c r="N75" s="36">
        <f t="shared" si="9"/>
        <v>750</v>
      </c>
      <c r="O75" s="37">
        <f t="shared" si="10"/>
        <v>1147.5</v>
      </c>
      <c r="P75" s="36">
        <f t="shared" si="11"/>
        <v>4500</v>
      </c>
      <c r="Q75" s="37">
        <f t="shared" si="12"/>
        <v>6885</v>
      </c>
    </row>
    <row r="76" spans="1:17" x14ac:dyDescent="0.25">
      <c r="A76" s="6">
        <f t="shared" si="13"/>
        <v>72</v>
      </c>
      <c r="B76" s="7" t="s">
        <v>252</v>
      </c>
      <c r="C76" s="7" t="s">
        <v>253</v>
      </c>
      <c r="D76" s="8" t="s">
        <v>254</v>
      </c>
      <c r="E76" s="18" t="s">
        <v>71</v>
      </c>
      <c r="F76" s="7" t="s">
        <v>255</v>
      </c>
      <c r="G76" s="7" t="s">
        <v>18</v>
      </c>
      <c r="H76" s="7" t="s">
        <v>1510</v>
      </c>
      <c r="I76" s="26">
        <v>60000</v>
      </c>
      <c r="J76" s="26">
        <v>360000</v>
      </c>
      <c r="K76" s="27">
        <v>0.34</v>
      </c>
      <c r="L76" s="29">
        <f t="shared" si="7"/>
        <v>20400</v>
      </c>
      <c r="M76" s="29">
        <f t="shared" si="8"/>
        <v>122400.00000000001</v>
      </c>
      <c r="N76" s="36">
        <f t="shared" si="9"/>
        <v>15000</v>
      </c>
      <c r="O76" s="37">
        <f t="shared" si="10"/>
        <v>5100</v>
      </c>
      <c r="P76" s="36">
        <f t="shared" si="11"/>
        <v>90000</v>
      </c>
      <c r="Q76" s="37">
        <f t="shared" si="12"/>
        <v>30600.000000000004</v>
      </c>
    </row>
    <row r="77" spans="1:17" ht="25.5" x14ac:dyDescent="0.25">
      <c r="A77" s="6">
        <f t="shared" si="13"/>
        <v>73</v>
      </c>
      <c r="B77" s="7" t="s">
        <v>252</v>
      </c>
      <c r="C77" s="7" t="s">
        <v>253</v>
      </c>
      <c r="D77" s="8" t="s">
        <v>256</v>
      </c>
      <c r="E77" s="18" t="s">
        <v>155</v>
      </c>
      <c r="F77" s="7" t="s">
        <v>257</v>
      </c>
      <c r="G77" s="7" t="s">
        <v>18</v>
      </c>
      <c r="H77" s="7" t="s">
        <v>1510</v>
      </c>
      <c r="I77" s="26">
        <v>1500</v>
      </c>
      <c r="J77" s="26">
        <v>12000</v>
      </c>
      <c r="K77" s="27">
        <v>0.56000000000000005</v>
      </c>
      <c r="L77" s="29">
        <f t="shared" si="7"/>
        <v>840.00000000000011</v>
      </c>
      <c r="M77" s="29">
        <f t="shared" si="8"/>
        <v>6720.0000000000009</v>
      </c>
      <c r="N77" s="36">
        <f t="shared" si="9"/>
        <v>375</v>
      </c>
      <c r="O77" s="37">
        <f t="shared" si="10"/>
        <v>210.00000000000003</v>
      </c>
      <c r="P77" s="36">
        <f t="shared" si="11"/>
        <v>3000</v>
      </c>
      <c r="Q77" s="37">
        <f t="shared" si="12"/>
        <v>1680.0000000000002</v>
      </c>
    </row>
    <row r="78" spans="1:17" ht="24" customHeight="1" x14ac:dyDescent="0.25">
      <c r="A78" s="6">
        <f t="shared" si="13"/>
        <v>74</v>
      </c>
      <c r="B78" s="7" t="s">
        <v>252</v>
      </c>
      <c r="C78" s="7" t="s">
        <v>253</v>
      </c>
      <c r="D78" s="8" t="s">
        <v>258</v>
      </c>
      <c r="E78" s="18" t="s">
        <v>259</v>
      </c>
      <c r="F78" s="7" t="s">
        <v>257</v>
      </c>
      <c r="G78" s="7" t="s">
        <v>18</v>
      </c>
      <c r="H78" s="7" t="s">
        <v>1510</v>
      </c>
      <c r="I78" s="26">
        <v>1500</v>
      </c>
      <c r="J78" s="26">
        <v>12000</v>
      </c>
      <c r="K78" s="27">
        <v>0.8</v>
      </c>
      <c r="L78" s="29">
        <f t="shared" si="7"/>
        <v>1200</v>
      </c>
      <c r="M78" s="29">
        <f t="shared" si="8"/>
        <v>9600</v>
      </c>
      <c r="N78" s="36">
        <f t="shared" si="9"/>
        <v>375</v>
      </c>
      <c r="O78" s="37">
        <f t="shared" si="10"/>
        <v>300</v>
      </c>
      <c r="P78" s="36">
        <f t="shared" si="11"/>
        <v>3000</v>
      </c>
      <c r="Q78" s="37">
        <f t="shared" si="12"/>
        <v>2400</v>
      </c>
    </row>
    <row r="79" spans="1:17" ht="25.5" x14ac:dyDescent="0.25">
      <c r="A79" s="6">
        <f t="shared" si="13"/>
        <v>75</v>
      </c>
      <c r="B79" s="7" t="s">
        <v>252</v>
      </c>
      <c r="C79" s="7" t="s">
        <v>260</v>
      </c>
      <c r="D79" s="8" t="s">
        <v>261</v>
      </c>
      <c r="E79" s="18" t="s">
        <v>262</v>
      </c>
      <c r="F79" s="7" t="s">
        <v>263</v>
      </c>
      <c r="G79" s="7" t="s">
        <v>18</v>
      </c>
      <c r="H79" s="7" t="s">
        <v>1510</v>
      </c>
      <c r="I79" s="26">
        <v>3000</v>
      </c>
      <c r="J79" s="26">
        <v>9000</v>
      </c>
      <c r="K79" s="27">
        <v>0.88</v>
      </c>
      <c r="L79" s="29">
        <f t="shared" si="7"/>
        <v>2640</v>
      </c>
      <c r="M79" s="29">
        <f t="shared" si="8"/>
        <v>7920</v>
      </c>
      <c r="N79" s="36">
        <f t="shared" si="9"/>
        <v>750</v>
      </c>
      <c r="O79" s="37">
        <f t="shared" si="10"/>
        <v>660</v>
      </c>
      <c r="P79" s="36">
        <f t="shared" si="11"/>
        <v>2250</v>
      </c>
      <c r="Q79" s="37">
        <f t="shared" si="12"/>
        <v>1980</v>
      </c>
    </row>
    <row r="80" spans="1:17" ht="25.5" x14ac:dyDescent="0.25">
      <c r="A80" s="6">
        <f t="shared" si="13"/>
        <v>76</v>
      </c>
      <c r="B80" s="7" t="s">
        <v>252</v>
      </c>
      <c r="C80" s="7" t="s">
        <v>264</v>
      </c>
      <c r="D80" s="8" t="s">
        <v>265</v>
      </c>
      <c r="E80" s="18" t="s">
        <v>266</v>
      </c>
      <c r="F80" s="7" t="s">
        <v>120</v>
      </c>
      <c r="G80" s="7" t="s">
        <v>267</v>
      </c>
      <c r="H80" s="7" t="s">
        <v>268</v>
      </c>
      <c r="I80" s="26">
        <v>50</v>
      </c>
      <c r="J80" s="26">
        <v>500</v>
      </c>
      <c r="K80" s="27">
        <v>983.3</v>
      </c>
      <c r="L80" s="29">
        <f t="shared" si="7"/>
        <v>49165</v>
      </c>
      <c r="M80" s="29">
        <f t="shared" si="8"/>
        <v>491650</v>
      </c>
      <c r="N80" s="36">
        <f t="shared" si="9"/>
        <v>12.5</v>
      </c>
      <c r="O80" s="37">
        <f t="shared" si="10"/>
        <v>12291.25</v>
      </c>
      <c r="P80" s="36">
        <f t="shared" si="11"/>
        <v>125</v>
      </c>
      <c r="Q80" s="37">
        <f t="shared" si="12"/>
        <v>122912.5</v>
      </c>
    </row>
    <row r="81" spans="1:17" ht="25.5" x14ac:dyDescent="0.25">
      <c r="A81" s="6">
        <f t="shared" si="13"/>
        <v>77</v>
      </c>
      <c r="B81" s="7" t="s">
        <v>252</v>
      </c>
      <c r="C81" s="7" t="s">
        <v>264</v>
      </c>
      <c r="D81" s="8" t="s">
        <v>269</v>
      </c>
      <c r="E81" s="18" t="s">
        <v>183</v>
      </c>
      <c r="F81" s="7" t="s">
        <v>120</v>
      </c>
      <c r="G81" s="7" t="s">
        <v>267</v>
      </c>
      <c r="H81" s="7" t="s">
        <v>268</v>
      </c>
      <c r="I81" s="26">
        <v>200</v>
      </c>
      <c r="J81" s="26">
        <v>2000</v>
      </c>
      <c r="K81" s="27">
        <v>1156.07</v>
      </c>
      <c r="L81" s="29">
        <f t="shared" si="7"/>
        <v>231214</v>
      </c>
      <c r="M81" s="29">
        <f t="shared" si="8"/>
        <v>2312140</v>
      </c>
      <c r="N81" s="36">
        <f t="shared" si="9"/>
        <v>50</v>
      </c>
      <c r="O81" s="37">
        <f t="shared" si="10"/>
        <v>57803.5</v>
      </c>
      <c r="P81" s="36">
        <f t="shared" si="11"/>
        <v>500</v>
      </c>
      <c r="Q81" s="37">
        <f t="shared" si="12"/>
        <v>578035</v>
      </c>
    </row>
    <row r="82" spans="1:17" ht="25.5" x14ac:dyDescent="0.25">
      <c r="A82" s="6">
        <f t="shared" si="13"/>
        <v>78</v>
      </c>
      <c r="B82" s="7" t="s">
        <v>252</v>
      </c>
      <c r="C82" s="7" t="s">
        <v>264</v>
      </c>
      <c r="D82" s="8" t="s">
        <v>270</v>
      </c>
      <c r="E82" s="18" t="s">
        <v>129</v>
      </c>
      <c r="F82" s="7" t="s">
        <v>120</v>
      </c>
      <c r="G82" s="7" t="s">
        <v>267</v>
      </c>
      <c r="H82" s="7" t="s">
        <v>268</v>
      </c>
      <c r="I82" s="26">
        <v>50</v>
      </c>
      <c r="J82" s="26">
        <v>1500</v>
      </c>
      <c r="K82" s="27">
        <v>1695.72</v>
      </c>
      <c r="L82" s="29">
        <f t="shared" si="7"/>
        <v>84786</v>
      </c>
      <c r="M82" s="29">
        <f t="shared" si="8"/>
        <v>2543580</v>
      </c>
      <c r="N82" s="36">
        <f t="shared" si="9"/>
        <v>12.5</v>
      </c>
      <c r="O82" s="37">
        <f t="shared" si="10"/>
        <v>21196.5</v>
      </c>
      <c r="P82" s="36">
        <f t="shared" si="11"/>
        <v>375</v>
      </c>
      <c r="Q82" s="37">
        <f t="shared" si="12"/>
        <v>635895</v>
      </c>
    </row>
    <row r="83" spans="1:17" x14ac:dyDescent="0.25">
      <c r="A83" s="6">
        <f t="shared" si="13"/>
        <v>79</v>
      </c>
      <c r="B83" s="7" t="s">
        <v>271</v>
      </c>
      <c r="C83" s="7" t="s">
        <v>272</v>
      </c>
      <c r="D83" s="8" t="s">
        <v>273</v>
      </c>
      <c r="E83" s="18" t="s">
        <v>274</v>
      </c>
      <c r="F83" s="7" t="s">
        <v>114</v>
      </c>
      <c r="G83" s="7" t="s">
        <v>40</v>
      </c>
      <c r="H83" s="7" t="s">
        <v>1510</v>
      </c>
      <c r="I83" s="26">
        <v>200</v>
      </c>
      <c r="J83" s="26">
        <v>600</v>
      </c>
      <c r="K83" s="27">
        <v>0.57999999999999996</v>
      </c>
      <c r="L83" s="29">
        <f t="shared" si="7"/>
        <v>115.99999999999999</v>
      </c>
      <c r="M83" s="29">
        <f t="shared" si="8"/>
        <v>348</v>
      </c>
      <c r="N83" s="36">
        <f t="shared" si="9"/>
        <v>50</v>
      </c>
      <c r="O83" s="37">
        <f t="shared" si="10"/>
        <v>28.999999999999996</v>
      </c>
      <c r="P83" s="36">
        <f t="shared" si="11"/>
        <v>150</v>
      </c>
      <c r="Q83" s="37">
        <f t="shared" si="12"/>
        <v>87</v>
      </c>
    </row>
    <row r="84" spans="1:17" ht="63.75" x14ac:dyDescent="0.25">
      <c r="A84" s="6">
        <f t="shared" si="13"/>
        <v>80</v>
      </c>
      <c r="B84" s="7" t="s">
        <v>271</v>
      </c>
      <c r="C84" s="7" t="s">
        <v>275</v>
      </c>
      <c r="D84" s="8" t="s">
        <v>276</v>
      </c>
      <c r="E84" s="18" t="s">
        <v>277</v>
      </c>
      <c r="F84" s="7" t="s">
        <v>278</v>
      </c>
      <c r="G84" s="7" t="s">
        <v>40</v>
      </c>
      <c r="H84" s="7" t="s">
        <v>1508</v>
      </c>
      <c r="I84" s="26">
        <v>9000</v>
      </c>
      <c r="J84" s="26">
        <v>38250</v>
      </c>
      <c r="K84" s="27">
        <v>1.39</v>
      </c>
      <c r="L84" s="29">
        <f t="shared" si="7"/>
        <v>12510</v>
      </c>
      <c r="M84" s="29">
        <f t="shared" si="8"/>
        <v>53167.499999999993</v>
      </c>
      <c r="N84" s="36">
        <f t="shared" si="9"/>
        <v>2250</v>
      </c>
      <c r="O84" s="37">
        <f t="shared" si="10"/>
        <v>3127.5</v>
      </c>
      <c r="P84" s="36">
        <f t="shared" si="11"/>
        <v>9562.5</v>
      </c>
      <c r="Q84" s="37">
        <f t="shared" si="12"/>
        <v>13291.874999999998</v>
      </c>
    </row>
    <row r="85" spans="1:17" x14ac:dyDescent="0.25">
      <c r="A85" s="6">
        <f t="shared" si="13"/>
        <v>81</v>
      </c>
      <c r="B85" s="7" t="s">
        <v>271</v>
      </c>
      <c r="C85" s="7" t="s">
        <v>279</v>
      </c>
      <c r="D85" s="8" t="s">
        <v>280</v>
      </c>
      <c r="E85" s="18" t="s">
        <v>281</v>
      </c>
      <c r="F85" s="7" t="s">
        <v>72</v>
      </c>
      <c r="G85" s="7" t="s">
        <v>101</v>
      </c>
      <c r="H85" s="7" t="s">
        <v>1510</v>
      </c>
      <c r="I85" s="26">
        <v>9000</v>
      </c>
      <c r="J85" s="26">
        <v>180000</v>
      </c>
      <c r="K85" s="27">
        <v>0.49</v>
      </c>
      <c r="L85" s="29">
        <f t="shared" si="7"/>
        <v>4410</v>
      </c>
      <c r="M85" s="29">
        <f t="shared" si="8"/>
        <v>88200</v>
      </c>
      <c r="N85" s="36">
        <f t="shared" si="9"/>
        <v>2250</v>
      </c>
      <c r="O85" s="37">
        <f t="shared" si="10"/>
        <v>1102.5</v>
      </c>
      <c r="P85" s="36">
        <f t="shared" si="11"/>
        <v>45000</v>
      </c>
      <c r="Q85" s="37">
        <f t="shared" si="12"/>
        <v>22050</v>
      </c>
    </row>
    <row r="86" spans="1:17" ht="26.25" x14ac:dyDescent="0.25">
      <c r="A86" s="6">
        <f t="shared" si="13"/>
        <v>82</v>
      </c>
      <c r="B86" s="7" t="s">
        <v>271</v>
      </c>
      <c r="C86" s="7" t="s">
        <v>279</v>
      </c>
      <c r="D86" s="8" t="s">
        <v>282</v>
      </c>
      <c r="E86" s="19" t="s">
        <v>283</v>
      </c>
      <c r="F86" s="7" t="s">
        <v>284</v>
      </c>
      <c r="G86" s="7" t="s">
        <v>68</v>
      </c>
      <c r="H86" s="7" t="s">
        <v>1510</v>
      </c>
      <c r="I86" s="26">
        <v>1000</v>
      </c>
      <c r="J86" s="26">
        <v>6000</v>
      </c>
      <c r="K86" s="27">
        <v>25.76</v>
      </c>
      <c r="L86" s="29">
        <f t="shared" si="7"/>
        <v>25760</v>
      </c>
      <c r="M86" s="29">
        <f t="shared" si="8"/>
        <v>154560</v>
      </c>
      <c r="N86" s="36">
        <f t="shared" si="9"/>
        <v>250</v>
      </c>
      <c r="O86" s="37">
        <f t="shared" si="10"/>
        <v>6440</v>
      </c>
      <c r="P86" s="36">
        <f t="shared" si="11"/>
        <v>1500</v>
      </c>
      <c r="Q86" s="37">
        <f t="shared" si="12"/>
        <v>38640</v>
      </c>
    </row>
    <row r="87" spans="1:17" ht="26.25" x14ac:dyDescent="0.25">
      <c r="A87" s="6">
        <f t="shared" si="13"/>
        <v>83</v>
      </c>
      <c r="B87" s="7" t="s">
        <v>271</v>
      </c>
      <c r="C87" s="7" t="s">
        <v>285</v>
      </c>
      <c r="D87" s="8" t="s">
        <v>286</v>
      </c>
      <c r="E87" s="18" t="s">
        <v>287</v>
      </c>
      <c r="F87" s="7" t="s">
        <v>114</v>
      </c>
      <c r="G87" s="7" t="s">
        <v>40</v>
      </c>
      <c r="H87" s="7" t="s">
        <v>1510</v>
      </c>
      <c r="I87" s="26">
        <v>20000</v>
      </c>
      <c r="J87" s="26">
        <v>120000</v>
      </c>
      <c r="K87" s="27">
        <v>1.1100000000000001</v>
      </c>
      <c r="L87" s="29">
        <f t="shared" si="7"/>
        <v>22200.000000000004</v>
      </c>
      <c r="M87" s="29">
        <f t="shared" si="8"/>
        <v>133200</v>
      </c>
      <c r="N87" s="36">
        <f t="shared" si="9"/>
        <v>5000</v>
      </c>
      <c r="O87" s="37">
        <f t="shared" si="10"/>
        <v>5550.0000000000009</v>
      </c>
      <c r="P87" s="36">
        <f t="shared" si="11"/>
        <v>30000</v>
      </c>
      <c r="Q87" s="37">
        <f t="shared" si="12"/>
        <v>33300</v>
      </c>
    </row>
    <row r="88" spans="1:17" ht="26.25" x14ac:dyDescent="0.25">
      <c r="A88" s="6">
        <f t="shared" si="13"/>
        <v>84</v>
      </c>
      <c r="B88" s="7" t="s">
        <v>271</v>
      </c>
      <c r="C88" s="7" t="s">
        <v>285</v>
      </c>
      <c r="D88" s="8" t="s">
        <v>288</v>
      </c>
      <c r="E88" s="18" t="s">
        <v>289</v>
      </c>
      <c r="F88" s="7" t="s">
        <v>36</v>
      </c>
      <c r="G88" s="7" t="s">
        <v>18</v>
      </c>
      <c r="H88" s="7" t="s">
        <v>1510</v>
      </c>
      <c r="I88" s="26">
        <v>14000</v>
      </c>
      <c r="J88" s="26">
        <v>80000</v>
      </c>
      <c r="K88" s="27">
        <v>0.61</v>
      </c>
      <c r="L88" s="29">
        <f t="shared" si="7"/>
        <v>8540</v>
      </c>
      <c r="M88" s="29">
        <f t="shared" si="8"/>
        <v>48800</v>
      </c>
      <c r="N88" s="36">
        <f t="shared" si="9"/>
        <v>3500</v>
      </c>
      <c r="O88" s="37">
        <f t="shared" si="10"/>
        <v>2135</v>
      </c>
      <c r="P88" s="36">
        <f t="shared" si="11"/>
        <v>20000</v>
      </c>
      <c r="Q88" s="37">
        <f t="shared" si="12"/>
        <v>12200</v>
      </c>
    </row>
    <row r="89" spans="1:17" x14ac:dyDescent="0.25">
      <c r="A89" s="6">
        <f t="shared" si="13"/>
        <v>85</v>
      </c>
      <c r="B89" s="7" t="s">
        <v>271</v>
      </c>
      <c r="C89" s="7" t="s">
        <v>290</v>
      </c>
      <c r="D89" s="8" t="s">
        <v>291</v>
      </c>
      <c r="E89" s="18" t="s">
        <v>71</v>
      </c>
      <c r="F89" s="7" t="s">
        <v>292</v>
      </c>
      <c r="G89" s="7" t="s">
        <v>101</v>
      </c>
      <c r="H89" s="7" t="s">
        <v>1510</v>
      </c>
      <c r="I89" s="26">
        <v>10000</v>
      </c>
      <c r="J89" s="26">
        <v>50000</v>
      </c>
      <c r="K89" s="30">
        <v>1.8</v>
      </c>
      <c r="L89" s="29">
        <f t="shared" si="7"/>
        <v>18000</v>
      </c>
      <c r="M89" s="29">
        <f t="shared" si="8"/>
        <v>90000</v>
      </c>
      <c r="N89" s="36">
        <f t="shared" si="9"/>
        <v>2500</v>
      </c>
      <c r="O89" s="37">
        <f t="shared" si="10"/>
        <v>4500</v>
      </c>
      <c r="P89" s="36">
        <f t="shared" si="11"/>
        <v>12500</v>
      </c>
      <c r="Q89" s="37">
        <f t="shared" si="12"/>
        <v>22500</v>
      </c>
    </row>
    <row r="90" spans="1:17" x14ac:dyDescent="0.25">
      <c r="A90" s="6">
        <f t="shared" si="13"/>
        <v>86</v>
      </c>
      <c r="B90" s="7" t="s">
        <v>271</v>
      </c>
      <c r="C90" s="7" t="s">
        <v>290</v>
      </c>
      <c r="D90" s="8" t="s">
        <v>293</v>
      </c>
      <c r="E90" s="18" t="s">
        <v>294</v>
      </c>
      <c r="F90" s="7" t="s">
        <v>96</v>
      </c>
      <c r="G90" s="7" t="s">
        <v>97</v>
      </c>
      <c r="H90" s="7" t="s">
        <v>1510</v>
      </c>
      <c r="I90" s="26">
        <v>500</v>
      </c>
      <c r="J90" s="26">
        <v>6000</v>
      </c>
      <c r="K90" s="27">
        <v>6.86</v>
      </c>
      <c r="L90" s="29">
        <f t="shared" si="7"/>
        <v>3430</v>
      </c>
      <c r="M90" s="29">
        <f t="shared" si="8"/>
        <v>41160</v>
      </c>
      <c r="N90" s="36">
        <f t="shared" si="9"/>
        <v>125</v>
      </c>
      <c r="O90" s="37">
        <f t="shared" si="10"/>
        <v>857.5</v>
      </c>
      <c r="P90" s="36">
        <f t="shared" si="11"/>
        <v>1500</v>
      </c>
      <c r="Q90" s="37">
        <f t="shared" si="12"/>
        <v>10290</v>
      </c>
    </row>
    <row r="91" spans="1:17" x14ac:dyDescent="0.25">
      <c r="A91" s="6">
        <f t="shared" si="13"/>
        <v>87</v>
      </c>
      <c r="B91" s="7" t="s">
        <v>271</v>
      </c>
      <c r="C91" s="7" t="s">
        <v>295</v>
      </c>
      <c r="D91" s="8" t="s">
        <v>296</v>
      </c>
      <c r="E91" s="18" t="s">
        <v>213</v>
      </c>
      <c r="F91" s="7" t="s">
        <v>114</v>
      </c>
      <c r="G91" s="7" t="s">
        <v>40</v>
      </c>
      <c r="H91" s="7" t="s">
        <v>1510</v>
      </c>
      <c r="I91" s="26">
        <v>300</v>
      </c>
      <c r="J91" s="26">
        <v>900</v>
      </c>
      <c r="K91" s="27">
        <v>1.02</v>
      </c>
      <c r="L91" s="29">
        <f t="shared" si="7"/>
        <v>306</v>
      </c>
      <c r="M91" s="29">
        <f t="shared" si="8"/>
        <v>918</v>
      </c>
      <c r="N91" s="36">
        <f t="shared" si="9"/>
        <v>75</v>
      </c>
      <c r="O91" s="37">
        <f t="shared" si="10"/>
        <v>76.5</v>
      </c>
      <c r="P91" s="36">
        <f t="shared" si="11"/>
        <v>225</v>
      </c>
      <c r="Q91" s="37">
        <f t="shared" si="12"/>
        <v>229.5</v>
      </c>
    </row>
    <row r="92" spans="1:17" x14ac:dyDescent="0.25">
      <c r="A92" s="6">
        <f t="shared" si="13"/>
        <v>88</v>
      </c>
      <c r="B92" s="7" t="s">
        <v>297</v>
      </c>
      <c r="C92" s="7" t="s">
        <v>298</v>
      </c>
      <c r="D92" s="8" t="s">
        <v>299</v>
      </c>
      <c r="E92" s="18" t="s">
        <v>300</v>
      </c>
      <c r="F92" s="7" t="s">
        <v>96</v>
      </c>
      <c r="G92" s="7" t="s">
        <v>97</v>
      </c>
      <c r="H92" s="7" t="s">
        <v>1510</v>
      </c>
      <c r="I92" s="26">
        <v>40</v>
      </c>
      <c r="J92" s="26">
        <v>200</v>
      </c>
      <c r="K92" s="27">
        <v>6.38</v>
      </c>
      <c r="L92" s="29">
        <f t="shared" si="7"/>
        <v>255.2</v>
      </c>
      <c r="M92" s="29">
        <f t="shared" si="8"/>
        <v>1276</v>
      </c>
      <c r="N92" s="36">
        <f t="shared" si="9"/>
        <v>10</v>
      </c>
      <c r="O92" s="37">
        <f t="shared" si="10"/>
        <v>63.8</v>
      </c>
      <c r="P92" s="36">
        <f t="shared" si="11"/>
        <v>50</v>
      </c>
      <c r="Q92" s="37">
        <f t="shared" si="12"/>
        <v>319</v>
      </c>
    </row>
    <row r="93" spans="1:17" x14ac:dyDescent="0.25">
      <c r="A93" s="6">
        <f t="shared" si="13"/>
        <v>89</v>
      </c>
      <c r="B93" s="7" t="s">
        <v>297</v>
      </c>
      <c r="C93" s="7" t="s">
        <v>301</v>
      </c>
      <c r="D93" s="8" t="s">
        <v>302</v>
      </c>
      <c r="E93" s="18" t="s">
        <v>303</v>
      </c>
      <c r="F93" s="7" t="s">
        <v>304</v>
      </c>
      <c r="G93" s="7" t="s">
        <v>33</v>
      </c>
      <c r="H93" s="7" t="s">
        <v>1510</v>
      </c>
      <c r="I93" s="26">
        <v>20</v>
      </c>
      <c r="J93" s="26">
        <v>80</v>
      </c>
      <c r="K93" s="27">
        <v>15.32</v>
      </c>
      <c r="L93" s="29">
        <f t="shared" si="7"/>
        <v>306.39999999999998</v>
      </c>
      <c r="M93" s="29">
        <f t="shared" si="8"/>
        <v>1225.5999999999999</v>
      </c>
      <c r="N93" s="36">
        <f t="shared" si="9"/>
        <v>5</v>
      </c>
      <c r="O93" s="37">
        <f t="shared" si="10"/>
        <v>76.599999999999994</v>
      </c>
      <c r="P93" s="36">
        <f t="shared" si="11"/>
        <v>20</v>
      </c>
      <c r="Q93" s="37">
        <f t="shared" si="12"/>
        <v>306.39999999999998</v>
      </c>
    </row>
    <row r="94" spans="1:17" ht="39" x14ac:dyDescent="0.25">
      <c r="A94" s="6">
        <f t="shared" si="13"/>
        <v>90</v>
      </c>
      <c r="B94" s="7" t="s">
        <v>297</v>
      </c>
      <c r="C94" s="7" t="s">
        <v>305</v>
      </c>
      <c r="D94" s="8" t="s">
        <v>306</v>
      </c>
      <c r="E94" s="18" t="s">
        <v>307</v>
      </c>
      <c r="F94" s="7" t="s">
        <v>36</v>
      </c>
      <c r="G94" s="7" t="s">
        <v>18</v>
      </c>
      <c r="H94" s="7" t="s">
        <v>1510</v>
      </c>
      <c r="I94" s="26">
        <v>500</v>
      </c>
      <c r="J94" s="26">
        <v>1500</v>
      </c>
      <c r="K94" s="27">
        <v>0.9</v>
      </c>
      <c r="L94" s="29">
        <f t="shared" si="7"/>
        <v>450</v>
      </c>
      <c r="M94" s="29">
        <f t="shared" si="8"/>
        <v>1350</v>
      </c>
      <c r="N94" s="36">
        <f t="shared" si="9"/>
        <v>125</v>
      </c>
      <c r="O94" s="37">
        <f t="shared" si="10"/>
        <v>112.5</v>
      </c>
      <c r="P94" s="36">
        <f t="shared" si="11"/>
        <v>375</v>
      </c>
      <c r="Q94" s="37">
        <f t="shared" si="12"/>
        <v>337.5</v>
      </c>
    </row>
    <row r="95" spans="1:17" ht="64.5" x14ac:dyDescent="0.25">
      <c r="A95" s="6">
        <f t="shared" si="13"/>
        <v>91</v>
      </c>
      <c r="B95" s="7" t="s">
        <v>297</v>
      </c>
      <c r="C95" s="7" t="s">
        <v>305</v>
      </c>
      <c r="D95" s="8" t="s">
        <v>308</v>
      </c>
      <c r="E95" s="18" t="s">
        <v>309</v>
      </c>
      <c r="F95" s="7" t="s">
        <v>72</v>
      </c>
      <c r="G95" s="7" t="s">
        <v>18</v>
      </c>
      <c r="H95" s="7" t="s">
        <v>1510</v>
      </c>
      <c r="I95" s="26">
        <v>40000</v>
      </c>
      <c r="J95" s="26">
        <v>150000</v>
      </c>
      <c r="K95" s="27">
        <v>0.9</v>
      </c>
      <c r="L95" s="29">
        <f t="shared" si="7"/>
        <v>36000</v>
      </c>
      <c r="M95" s="29">
        <f t="shared" si="8"/>
        <v>135000</v>
      </c>
      <c r="N95" s="36">
        <f t="shared" si="9"/>
        <v>10000</v>
      </c>
      <c r="O95" s="37">
        <f t="shared" si="10"/>
        <v>9000</v>
      </c>
      <c r="P95" s="36">
        <f t="shared" si="11"/>
        <v>37500</v>
      </c>
      <c r="Q95" s="37">
        <f t="shared" si="12"/>
        <v>33750</v>
      </c>
    </row>
    <row r="96" spans="1:17" x14ac:dyDescent="0.25">
      <c r="A96" s="6">
        <f t="shared" si="13"/>
        <v>92</v>
      </c>
      <c r="B96" s="7" t="s">
        <v>297</v>
      </c>
      <c r="C96" s="7" t="s">
        <v>310</v>
      </c>
      <c r="D96" s="8" t="s">
        <v>311</v>
      </c>
      <c r="E96" s="18" t="s">
        <v>312</v>
      </c>
      <c r="F96" s="7" t="s">
        <v>72</v>
      </c>
      <c r="G96" s="7" t="s">
        <v>18</v>
      </c>
      <c r="H96" s="7" t="s">
        <v>1510</v>
      </c>
      <c r="I96" s="26">
        <v>40000</v>
      </c>
      <c r="J96" s="26">
        <v>150000</v>
      </c>
      <c r="K96" s="27">
        <v>1.17</v>
      </c>
      <c r="L96" s="29">
        <f t="shared" si="7"/>
        <v>46800</v>
      </c>
      <c r="M96" s="29">
        <f t="shared" si="8"/>
        <v>175500</v>
      </c>
      <c r="N96" s="36">
        <f t="shared" si="9"/>
        <v>10000</v>
      </c>
      <c r="O96" s="37">
        <f t="shared" si="10"/>
        <v>11700</v>
      </c>
      <c r="P96" s="36">
        <f t="shared" si="11"/>
        <v>37500</v>
      </c>
      <c r="Q96" s="37">
        <f t="shared" si="12"/>
        <v>43875</v>
      </c>
    </row>
    <row r="97" spans="1:17" ht="39" x14ac:dyDescent="0.25">
      <c r="A97" s="6">
        <f t="shared" si="13"/>
        <v>93</v>
      </c>
      <c r="B97" s="7" t="s">
        <v>297</v>
      </c>
      <c r="C97" s="7" t="s">
        <v>313</v>
      </c>
      <c r="D97" s="8" t="s">
        <v>314</v>
      </c>
      <c r="E97" s="18" t="s">
        <v>315</v>
      </c>
      <c r="F97" s="7" t="s">
        <v>36</v>
      </c>
      <c r="G97" s="7" t="s">
        <v>18</v>
      </c>
      <c r="H97" s="7" t="s">
        <v>316</v>
      </c>
      <c r="I97" s="26">
        <v>12000</v>
      </c>
      <c r="J97" s="26">
        <v>80000</v>
      </c>
      <c r="K97" s="27">
        <v>1.65</v>
      </c>
      <c r="L97" s="29">
        <f t="shared" si="7"/>
        <v>19800</v>
      </c>
      <c r="M97" s="29">
        <f t="shared" si="8"/>
        <v>132000</v>
      </c>
      <c r="N97" s="36">
        <f t="shared" si="9"/>
        <v>3000</v>
      </c>
      <c r="O97" s="37">
        <f t="shared" si="10"/>
        <v>4950</v>
      </c>
      <c r="P97" s="36">
        <f t="shared" si="11"/>
        <v>20000</v>
      </c>
      <c r="Q97" s="37">
        <f t="shared" si="12"/>
        <v>33000</v>
      </c>
    </row>
    <row r="98" spans="1:17" ht="33" customHeight="1" x14ac:dyDescent="0.25">
      <c r="A98" s="6">
        <f t="shared" si="13"/>
        <v>94</v>
      </c>
      <c r="B98" s="7" t="s">
        <v>317</v>
      </c>
      <c r="C98" s="7" t="s">
        <v>318</v>
      </c>
      <c r="D98" s="8" t="s">
        <v>319</v>
      </c>
      <c r="E98" s="18" t="s">
        <v>320</v>
      </c>
      <c r="F98" s="7" t="s">
        <v>36</v>
      </c>
      <c r="G98" s="7" t="s">
        <v>18</v>
      </c>
      <c r="H98" s="7" t="s">
        <v>1510</v>
      </c>
      <c r="I98" s="26">
        <v>12000</v>
      </c>
      <c r="J98" s="26">
        <v>90000</v>
      </c>
      <c r="K98" s="27">
        <v>1.81</v>
      </c>
      <c r="L98" s="29">
        <f t="shared" si="7"/>
        <v>21720</v>
      </c>
      <c r="M98" s="29">
        <f t="shared" si="8"/>
        <v>162900</v>
      </c>
      <c r="N98" s="36">
        <f t="shared" si="9"/>
        <v>3000</v>
      </c>
      <c r="O98" s="37">
        <f t="shared" si="10"/>
        <v>5430</v>
      </c>
      <c r="P98" s="36">
        <f t="shared" si="11"/>
        <v>22500</v>
      </c>
      <c r="Q98" s="37">
        <f t="shared" si="12"/>
        <v>40725</v>
      </c>
    </row>
    <row r="99" spans="1:17" ht="51" x14ac:dyDescent="0.25">
      <c r="A99" s="6">
        <f t="shared" si="13"/>
        <v>95</v>
      </c>
      <c r="B99" s="7" t="s">
        <v>321</v>
      </c>
      <c r="C99" s="7" t="s">
        <v>322</v>
      </c>
      <c r="D99" s="8" t="s">
        <v>323</v>
      </c>
      <c r="E99" s="18" t="s">
        <v>324</v>
      </c>
      <c r="F99" s="7" t="s">
        <v>120</v>
      </c>
      <c r="G99" s="7" t="s">
        <v>97</v>
      </c>
      <c r="H99" s="7" t="s">
        <v>325</v>
      </c>
      <c r="I99" s="26">
        <v>400</v>
      </c>
      <c r="J99" s="26">
        <v>2000</v>
      </c>
      <c r="K99" s="27">
        <v>15.54</v>
      </c>
      <c r="L99" s="29">
        <f t="shared" si="7"/>
        <v>6216</v>
      </c>
      <c r="M99" s="29">
        <f t="shared" si="8"/>
        <v>31080</v>
      </c>
      <c r="N99" s="36">
        <f t="shared" si="9"/>
        <v>100</v>
      </c>
      <c r="O99" s="37">
        <f t="shared" si="10"/>
        <v>1554</v>
      </c>
      <c r="P99" s="36">
        <f t="shared" si="11"/>
        <v>500</v>
      </c>
      <c r="Q99" s="37">
        <f t="shared" si="12"/>
        <v>7770</v>
      </c>
    </row>
    <row r="100" spans="1:17" ht="51" x14ac:dyDescent="0.25">
      <c r="A100" s="6">
        <f t="shared" si="13"/>
        <v>96</v>
      </c>
      <c r="B100" s="7" t="s">
        <v>321</v>
      </c>
      <c r="C100" s="7" t="s">
        <v>322</v>
      </c>
      <c r="D100" s="8" t="s">
        <v>326</v>
      </c>
      <c r="E100" s="18" t="s">
        <v>327</v>
      </c>
      <c r="F100" s="7" t="s">
        <v>120</v>
      </c>
      <c r="G100" s="7" t="s">
        <v>97</v>
      </c>
      <c r="H100" s="7" t="s">
        <v>325</v>
      </c>
      <c r="I100" s="26">
        <v>250</v>
      </c>
      <c r="J100" s="26">
        <v>1200</v>
      </c>
      <c r="K100" s="27">
        <v>18.11</v>
      </c>
      <c r="L100" s="29">
        <f t="shared" si="7"/>
        <v>4527.5</v>
      </c>
      <c r="M100" s="29">
        <f t="shared" si="8"/>
        <v>21732</v>
      </c>
      <c r="N100" s="36">
        <f t="shared" si="9"/>
        <v>62.5</v>
      </c>
      <c r="O100" s="37">
        <f t="shared" si="10"/>
        <v>1131.875</v>
      </c>
      <c r="P100" s="36">
        <f t="shared" si="11"/>
        <v>300</v>
      </c>
      <c r="Q100" s="37">
        <f t="shared" si="12"/>
        <v>5433</v>
      </c>
    </row>
    <row r="101" spans="1:17" ht="51" x14ac:dyDescent="0.25">
      <c r="A101" s="6">
        <f t="shared" si="13"/>
        <v>97</v>
      </c>
      <c r="B101" s="7" t="s">
        <v>321</v>
      </c>
      <c r="C101" s="7" t="s">
        <v>328</v>
      </c>
      <c r="D101" s="8" t="s">
        <v>329</v>
      </c>
      <c r="E101" s="18" t="s">
        <v>330</v>
      </c>
      <c r="F101" s="7" t="s">
        <v>114</v>
      </c>
      <c r="G101" s="7" t="s">
        <v>40</v>
      </c>
      <c r="H101" s="7" t="s">
        <v>325</v>
      </c>
      <c r="I101" s="26">
        <v>20000</v>
      </c>
      <c r="J101" s="26">
        <v>84000</v>
      </c>
      <c r="K101" s="27">
        <v>2.2999999999999998</v>
      </c>
      <c r="L101" s="29">
        <f t="shared" si="7"/>
        <v>46000</v>
      </c>
      <c r="M101" s="29">
        <f t="shared" si="8"/>
        <v>193199.99999999997</v>
      </c>
      <c r="N101" s="36">
        <f t="shared" si="9"/>
        <v>5000</v>
      </c>
      <c r="O101" s="37">
        <f t="shared" si="10"/>
        <v>11500</v>
      </c>
      <c r="P101" s="36">
        <f t="shared" si="11"/>
        <v>21000</v>
      </c>
      <c r="Q101" s="37">
        <f t="shared" si="12"/>
        <v>48299.999999999993</v>
      </c>
    </row>
    <row r="102" spans="1:17" ht="51" x14ac:dyDescent="0.25">
      <c r="A102" s="6">
        <f t="shared" si="13"/>
        <v>98</v>
      </c>
      <c r="B102" s="7" t="s">
        <v>321</v>
      </c>
      <c r="C102" s="7" t="s">
        <v>331</v>
      </c>
      <c r="D102" s="8" t="s">
        <v>332</v>
      </c>
      <c r="E102" s="18" t="s">
        <v>333</v>
      </c>
      <c r="F102" s="7" t="s">
        <v>36</v>
      </c>
      <c r="G102" s="7" t="s">
        <v>18</v>
      </c>
      <c r="H102" s="7" t="s">
        <v>334</v>
      </c>
      <c r="I102" s="26">
        <v>19600</v>
      </c>
      <c r="J102" s="26">
        <v>44100</v>
      </c>
      <c r="K102" s="27">
        <v>2.31</v>
      </c>
      <c r="L102" s="29">
        <f t="shared" si="7"/>
        <v>45276</v>
      </c>
      <c r="M102" s="29">
        <f t="shared" si="8"/>
        <v>101871</v>
      </c>
      <c r="N102" s="36">
        <f t="shared" si="9"/>
        <v>4900</v>
      </c>
      <c r="O102" s="37">
        <f t="shared" si="10"/>
        <v>11319</v>
      </c>
      <c r="P102" s="36">
        <f t="shared" si="11"/>
        <v>11025</v>
      </c>
      <c r="Q102" s="37">
        <f t="shared" si="12"/>
        <v>25467.75</v>
      </c>
    </row>
    <row r="103" spans="1:17" ht="25.5" x14ac:dyDescent="0.25">
      <c r="A103" s="6">
        <f t="shared" si="13"/>
        <v>99</v>
      </c>
      <c r="B103" s="7" t="s">
        <v>321</v>
      </c>
      <c r="C103" s="7" t="s">
        <v>335</v>
      </c>
      <c r="D103" s="8" t="s">
        <v>336</v>
      </c>
      <c r="E103" s="18" t="s">
        <v>337</v>
      </c>
      <c r="F103" s="7" t="s">
        <v>338</v>
      </c>
      <c r="G103" s="7" t="s">
        <v>18</v>
      </c>
      <c r="H103" s="7" t="s">
        <v>339</v>
      </c>
      <c r="I103" s="26">
        <v>4900</v>
      </c>
      <c r="J103" s="26">
        <v>26000</v>
      </c>
      <c r="K103" s="27">
        <v>0.67</v>
      </c>
      <c r="L103" s="29">
        <f t="shared" si="7"/>
        <v>3283</v>
      </c>
      <c r="M103" s="29">
        <f t="shared" si="8"/>
        <v>17420</v>
      </c>
      <c r="N103" s="36">
        <f t="shared" si="9"/>
        <v>1225</v>
      </c>
      <c r="O103" s="37">
        <f t="shared" si="10"/>
        <v>820.75</v>
      </c>
      <c r="P103" s="36">
        <f t="shared" si="11"/>
        <v>6500</v>
      </c>
      <c r="Q103" s="37">
        <f t="shared" si="12"/>
        <v>4355</v>
      </c>
    </row>
    <row r="104" spans="1:17" ht="25.5" x14ac:dyDescent="0.25">
      <c r="A104" s="6">
        <f t="shared" si="13"/>
        <v>100</v>
      </c>
      <c r="B104" s="7" t="s">
        <v>321</v>
      </c>
      <c r="C104" s="7" t="s">
        <v>335</v>
      </c>
      <c r="D104" s="8" t="s">
        <v>340</v>
      </c>
      <c r="E104" s="18" t="s">
        <v>341</v>
      </c>
      <c r="F104" s="7" t="s">
        <v>338</v>
      </c>
      <c r="G104" s="7" t="s">
        <v>18</v>
      </c>
      <c r="H104" s="7" t="s">
        <v>342</v>
      </c>
      <c r="I104" s="26">
        <v>42000</v>
      </c>
      <c r="J104" s="26">
        <v>462000</v>
      </c>
      <c r="K104" s="27">
        <v>0.62</v>
      </c>
      <c r="L104" s="29">
        <f t="shared" si="7"/>
        <v>26040</v>
      </c>
      <c r="M104" s="29">
        <f t="shared" si="8"/>
        <v>286440</v>
      </c>
      <c r="N104" s="36">
        <f t="shared" si="9"/>
        <v>10500</v>
      </c>
      <c r="O104" s="37">
        <f t="shared" si="10"/>
        <v>6510</v>
      </c>
      <c r="P104" s="36">
        <f t="shared" si="11"/>
        <v>115500</v>
      </c>
      <c r="Q104" s="37">
        <f t="shared" si="12"/>
        <v>71610</v>
      </c>
    </row>
    <row r="105" spans="1:17" ht="89.25" x14ac:dyDescent="0.25">
      <c r="A105" s="6">
        <f t="shared" si="13"/>
        <v>101</v>
      </c>
      <c r="B105" s="7" t="s">
        <v>321</v>
      </c>
      <c r="C105" s="7" t="s">
        <v>343</v>
      </c>
      <c r="D105" s="8" t="s">
        <v>344</v>
      </c>
      <c r="E105" s="18" t="s">
        <v>345</v>
      </c>
      <c r="F105" s="7" t="s">
        <v>36</v>
      </c>
      <c r="G105" s="7" t="s">
        <v>18</v>
      </c>
      <c r="H105" s="7" t="s">
        <v>346</v>
      </c>
      <c r="I105" s="26">
        <v>12000</v>
      </c>
      <c r="J105" s="26">
        <v>135000</v>
      </c>
      <c r="K105" s="27">
        <v>4.9000000000000004</v>
      </c>
      <c r="L105" s="29">
        <f t="shared" si="7"/>
        <v>58800.000000000007</v>
      </c>
      <c r="M105" s="29">
        <f t="shared" si="8"/>
        <v>661500</v>
      </c>
      <c r="N105" s="36">
        <f t="shared" si="9"/>
        <v>3000</v>
      </c>
      <c r="O105" s="37">
        <f t="shared" si="10"/>
        <v>14700.000000000002</v>
      </c>
      <c r="P105" s="36">
        <f t="shared" si="11"/>
        <v>33750</v>
      </c>
      <c r="Q105" s="37">
        <f t="shared" si="12"/>
        <v>165375</v>
      </c>
    </row>
    <row r="106" spans="1:17" x14ac:dyDescent="0.25">
      <c r="A106" s="6">
        <f t="shared" si="13"/>
        <v>102</v>
      </c>
      <c r="B106" s="7" t="s">
        <v>321</v>
      </c>
      <c r="C106" s="7" t="s">
        <v>343</v>
      </c>
      <c r="D106" s="8" t="s">
        <v>347</v>
      </c>
      <c r="E106" s="18" t="s">
        <v>348</v>
      </c>
      <c r="F106" s="7" t="s">
        <v>36</v>
      </c>
      <c r="G106" s="7" t="s">
        <v>18</v>
      </c>
      <c r="H106" s="7" t="s">
        <v>1510</v>
      </c>
      <c r="I106" s="26">
        <v>10800</v>
      </c>
      <c r="J106" s="26">
        <v>86400</v>
      </c>
      <c r="K106" s="27">
        <v>4.9000000000000004</v>
      </c>
      <c r="L106" s="29">
        <f t="shared" si="7"/>
        <v>52920.000000000007</v>
      </c>
      <c r="M106" s="29">
        <f t="shared" si="8"/>
        <v>423360.00000000006</v>
      </c>
      <c r="N106" s="36">
        <f t="shared" si="9"/>
        <v>2700</v>
      </c>
      <c r="O106" s="37">
        <f t="shared" si="10"/>
        <v>13230.000000000002</v>
      </c>
      <c r="P106" s="36">
        <f t="shared" si="11"/>
        <v>21600</v>
      </c>
      <c r="Q106" s="37">
        <f t="shared" si="12"/>
        <v>105840.00000000001</v>
      </c>
    </row>
    <row r="107" spans="1:17" ht="26.25" x14ac:dyDescent="0.25">
      <c r="A107" s="6">
        <f t="shared" si="13"/>
        <v>103</v>
      </c>
      <c r="B107" s="7" t="s">
        <v>349</v>
      </c>
      <c r="C107" s="7" t="s">
        <v>350</v>
      </c>
      <c r="D107" s="8" t="s">
        <v>351</v>
      </c>
      <c r="E107" s="18" t="s">
        <v>352</v>
      </c>
      <c r="F107" s="7" t="s">
        <v>36</v>
      </c>
      <c r="G107" s="7" t="s">
        <v>18</v>
      </c>
      <c r="H107" s="7" t="s">
        <v>1510</v>
      </c>
      <c r="I107" s="26">
        <v>5600</v>
      </c>
      <c r="J107" s="26">
        <v>27000</v>
      </c>
      <c r="K107" s="27">
        <v>0.55000000000000004</v>
      </c>
      <c r="L107" s="29">
        <f t="shared" si="7"/>
        <v>3080.0000000000005</v>
      </c>
      <c r="M107" s="29">
        <f t="shared" si="8"/>
        <v>14850.000000000002</v>
      </c>
      <c r="N107" s="36">
        <f t="shared" si="9"/>
        <v>1400</v>
      </c>
      <c r="O107" s="37">
        <f t="shared" si="10"/>
        <v>770.00000000000011</v>
      </c>
      <c r="P107" s="36">
        <f t="shared" si="11"/>
        <v>6750</v>
      </c>
      <c r="Q107" s="37">
        <f t="shared" si="12"/>
        <v>3712.5000000000005</v>
      </c>
    </row>
    <row r="108" spans="1:17" ht="26.25" x14ac:dyDescent="0.25">
      <c r="A108" s="6">
        <f t="shared" si="13"/>
        <v>104</v>
      </c>
      <c r="B108" s="7" t="s">
        <v>349</v>
      </c>
      <c r="C108" s="7" t="s">
        <v>353</v>
      </c>
      <c r="D108" s="8" t="s">
        <v>354</v>
      </c>
      <c r="E108" s="18" t="s">
        <v>355</v>
      </c>
      <c r="F108" s="7" t="s">
        <v>125</v>
      </c>
      <c r="G108" s="7" t="s">
        <v>33</v>
      </c>
      <c r="H108" s="7" t="s">
        <v>356</v>
      </c>
      <c r="I108" s="26">
        <v>10</v>
      </c>
      <c r="J108" s="26">
        <v>50</v>
      </c>
      <c r="K108" s="27">
        <v>29.98</v>
      </c>
      <c r="L108" s="29">
        <f t="shared" si="7"/>
        <v>299.8</v>
      </c>
      <c r="M108" s="29">
        <f t="shared" si="8"/>
        <v>1499</v>
      </c>
      <c r="N108" s="36">
        <f t="shared" si="9"/>
        <v>2.5</v>
      </c>
      <c r="O108" s="37">
        <f t="shared" si="10"/>
        <v>74.95</v>
      </c>
      <c r="P108" s="36">
        <f t="shared" si="11"/>
        <v>12.5</v>
      </c>
      <c r="Q108" s="37">
        <f t="shared" si="12"/>
        <v>374.75</v>
      </c>
    </row>
    <row r="109" spans="1:17" ht="26.25" x14ac:dyDescent="0.25">
      <c r="A109" s="6">
        <f t="shared" si="13"/>
        <v>105</v>
      </c>
      <c r="B109" s="7" t="s">
        <v>349</v>
      </c>
      <c r="C109" s="7" t="s">
        <v>357</v>
      </c>
      <c r="D109" s="8" t="s">
        <v>358</v>
      </c>
      <c r="E109" s="18" t="s">
        <v>359</v>
      </c>
      <c r="F109" s="7" t="s">
        <v>17</v>
      </c>
      <c r="G109" s="7" t="s">
        <v>18</v>
      </c>
      <c r="H109" s="7" t="s">
        <v>1510</v>
      </c>
      <c r="I109" s="26">
        <v>8400</v>
      </c>
      <c r="J109" s="26">
        <v>18000</v>
      </c>
      <c r="K109" s="27">
        <v>1.02</v>
      </c>
      <c r="L109" s="29">
        <f t="shared" si="7"/>
        <v>8568</v>
      </c>
      <c r="M109" s="29">
        <f t="shared" si="8"/>
        <v>18360</v>
      </c>
      <c r="N109" s="36">
        <f t="shared" si="9"/>
        <v>2100</v>
      </c>
      <c r="O109" s="37">
        <f t="shared" si="10"/>
        <v>2142</v>
      </c>
      <c r="P109" s="36">
        <f t="shared" si="11"/>
        <v>4500</v>
      </c>
      <c r="Q109" s="37">
        <f t="shared" si="12"/>
        <v>4590</v>
      </c>
    </row>
    <row r="110" spans="1:17" x14ac:dyDescent="0.25">
      <c r="A110" s="6">
        <f t="shared" si="13"/>
        <v>106</v>
      </c>
      <c r="B110" s="7" t="s">
        <v>349</v>
      </c>
      <c r="C110" s="7" t="s">
        <v>360</v>
      </c>
      <c r="D110" s="8" t="s">
        <v>361</v>
      </c>
      <c r="E110" s="18" t="s">
        <v>362</v>
      </c>
      <c r="F110" s="7" t="s">
        <v>36</v>
      </c>
      <c r="G110" s="7" t="s">
        <v>18</v>
      </c>
      <c r="H110" s="7" t="s">
        <v>1510</v>
      </c>
      <c r="I110" s="26">
        <v>3000</v>
      </c>
      <c r="J110" s="26">
        <v>18000</v>
      </c>
      <c r="K110" s="27">
        <v>2.31</v>
      </c>
      <c r="L110" s="29">
        <f t="shared" si="7"/>
        <v>6930</v>
      </c>
      <c r="M110" s="29">
        <f t="shared" si="8"/>
        <v>41580</v>
      </c>
      <c r="N110" s="36">
        <f t="shared" si="9"/>
        <v>750</v>
      </c>
      <c r="O110" s="37">
        <f t="shared" si="10"/>
        <v>1732.5</v>
      </c>
      <c r="P110" s="36">
        <f t="shared" si="11"/>
        <v>4500</v>
      </c>
      <c r="Q110" s="37">
        <f t="shared" si="12"/>
        <v>10395</v>
      </c>
    </row>
    <row r="111" spans="1:17" ht="25.5" x14ac:dyDescent="0.25">
      <c r="A111" s="6">
        <f t="shared" si="13"/>
        <v>107</v>
      </c>
      <c r="B111" s="7" t="s">
        <v>363</v>
      </c>
      <c r="C111" s="7" t="s">
        <v>364</v>
      </c>
      <c r="D111" s="8" t="s">
        <v>365</v>
      </c>
      <c r="E111" s="23" t="s">
        <v>366</v>
      </c>
      <c r="F111" s="7" t="s">
        <v>367</v>
      </c>
      <c r="G111" s="7" t="s">
        <v>206</v>
      </c>
      <c r="H111" s="7" t="s">
        <v>368</v>
      </c>
      <c r="I111" s="26">
        <v>1</v>
      </c>
      <c r="J111" s="26">
        <v>20</v>
      </c>
      <c r="K111" s="27">
        <v>138.07</v>
      </c>
      <c r="L111" s="29">
        <f t="shared" si="7"/>
        <v>138.07</v>
      </c>
      <c r="M111" s="29">
        <f t="shared" si="8"/>
        <v>2761.3999999999996</v>
      </c>
      <c r="N111" s="36">
        <f t="shared" si="9"/>
        <v>0.25</v>
      </c>
      <c r="O111" s="37">
        <f t="shared" si="10"/>
        <v>34.517499999999998</v>
      </c>
      <c r="P111" s="36">
        <f t="shared" si="11"/>
        <v>5</v>
      </c>
      <c r="Q111" s="37">
        <f t="shared" si="12"/>
        <v>690.34999999999991</v>
      </c>
    </row>
    <row r="112" spans="1:17" ht="25.5" x14ac:dyDescent="0.25">
      <c r="A112" s="6">
        <f t="shared" si="13"/>
        <v>108</v>
      </c>
      <c r="B112" s="7" t="s">
        <v>363</v>
      </c>
      <c r="C112" s="7" t="s">
        <v>369</v>
      </c>
      <c r="D112" s="8" t="s">
        <v>370</v>
      </c>
      <c r="E112" s="7" t="s">
        <v>371</v>
      </c>
      <c r="F112" s="7" t="s">
        <v>367</v>
      </c>
      <c r="G112" s="7" t="s">
        <v>206</v>
      </c>
      <c r="H112" s="7" t="s">
        <v>372</v>
      </c>
      <c r="I112" s="26">
        <v>20</v>
      </c>
      <c r="J112" s="26">
        <v>160</v>
      </c>
      <c r="K112" s="7">
        <v>62.17</v>
      </c>
      <c r="L112" s="29">
        <f t="shared" si="7"/>
        <v>1243.4000000000001</v>
      </c>
      <c r="M112" s="29">
        <f t="shared" si="8"/>
        <v>9947.2000000000007</v>
      </c>
      <c r="N112" s="36">
        <f t="shared" si="9"/>
        <v>5</v>
      </c>
      <c r="O112" s="37">
        <f t="shared" si="10"/>
        <v>310.85000000000002</v>
      </c>
      <c r="P112" s="36">
        <f t="shared" si="11"/>
        <v>40</v>
      </c>
      <c r="Q112" s="37">
        <f t="shared" si="12"/>
        <v>2486.8000000000002</v>
      </c>
    </row>
    <row r="113" spans="1:17" ht="39" x14ac:dyDescent="0.25">
      <c r="A113" s="6">
        <f t="shared" si="13"/>
        <v>109</v>
      </c>
      <c r="B113" s="7" t="s">
        <v>363</v>
      </c>
      <c r="C113" s="7" t="s">
        <v>373</v>
      </c>
      <c r="D113" s="8" t="s">
        <v>374</v>
      </c>
      <c r="E113" s="18" t="s">
        <v>375</v>
      </c>
      <c r="F113" s="7" t="s">
        <v>376</v>
      </c>
      <c r="G113" s="7" t="s">
        <v>206</v>
      </c>
      <c r="H113" s="7" t="s">
        <v>377</v>
      </c>
      <c r="I113" s="26">
        <v>20</v>
      </c>
      <c r="J113" s="26">
        <v>200</v>
      </c>
      <c r="K113" s="27">
        <v>144.66</v>
      </c>
      <c r="L113" s="29">
        <f t="shared" si="7"/>
        <v>2893.2</v>
      </c>
      <c r="M113" s="29">
        <f t="shared" si="8"/>
        <v>28932</v>
      </c>
      <c r="N113" s="36">
        <f t="shared" si="9"/>
        <v>5</v>
      </c>
      <c r="O113" s="37">
        <f t="shared" si="10"/>
        <v>723.3</v>
      </c>
      <c r="P113" s="36">
        <f t="shared" si="11"/>
        <v>50</v>
      </c>
      <c r="Q113" s="37">
        <f t="shared" si="12"/>
        <v>7233</v>
      </c>
    </row>
    <row r="114" spans="1:17" x14ac:dyDescent="0.25">
      <c r="A114" s="6">
        <f t="shared" si="13"/>
        <v>110</v>
      </c>
      <c r="B114" s="7" t="s">
        <v>378</v>
      </c>
      <c r="C114" s="7" t="s">
        <v>379</v>
      </c>
      <c r="D114" s="8" t="s">
        <v>380</v>
      </c>
      <c r="E114" s="18" t="s">
        <v>381</v>
      </c>
      <c r="F114" s="7" t="s">
        <v>72</v>
      </c>
      <c r="G114" s="7" t="s">
        <v>18</v>
      </c>
      <c r="H114" s="7" t="s">
        <v>1510</v>
      </c>
      <c r="I114" s="26">
        <v>1200</v>
      </c>
      <c r="J114" s="26">
        <v>3500</v>
      </c>
      <c r="K114" s="27">
        <v>1.22</v>
      </c>
      <c r="L114" s="29">
        <f t="shared" si="7"/>
        <v>1464</v>
      </c>
      <c r="M114" s="29">
        <f t="shared" si="8"/>
        <v>4270</v>
      </c>
      <c r="N114" s="36">
        <f t="shared" si="9"/>
        <v>300</v>
      </c>
      <c r="O114" s="37">
        <f t="shared" si="10"/>
        <v>366</v>
      </c>
      <c r="P114" s="36">
        <f t="shared" si="11"/>
        <v>875</v>
      </c>
      <c r="Q114" s="37">
        <f t="shared" si="12"/>
        <v>1067.5</v>
      </c>
    </row>
    <row r="115" spans="1:17" x14ac:dyDescent="0.25">
      <c r="A115" s="6">
        <f t="shared" si="13"/>
        <v>111</v>
      </c>
      <c r="B115" s="7" t="s">
        <v>378</v>
      </c>
      <c r="C115" s="7" t="s">
        <v>379</v>
      </c>
      <c r="D115" s="8" t="s">
        <v>382</v>
      </c>
      <c r="E115" s="18" t="s">
        <v>383</v>
      </c>
      <c r="F115" s="7" t="s">
        <v>96</v>
      </c>
      <c r="G115" s="7" t="s">
        <v>97</v>
      </c>
      <c r="H115" s="7" t="s">
        <v>132</v>
      </c>
      <c r="I115" s="26">
        <v>5</v>
      </c>
      <c r="J115" s="26">
        <v>75</v>
      </c>
      <c r="K115" s="27">
        <v>11.26</v>
      </c>
      <c r="L115" s="29">
        <f t="shared" si="7"/>
        <v>56.3</v>
      </c>
      <c r="M115" s="29">
        <f t="shared" si="8"/>
        <v>844.5</v>
      </c>
      <c r="N115" s="36">
        <f t="shared" si="9"/>
        <v>1.25</v>
      </c>
      <c r="O115" s="37">
        <f t="shared" si="10"/>
        <v>14.074999999999999</v>
      </c>
      <c r="P115" s="36">
        <f t="shared" si="11"/>
        <v>18.75</v>
      </c>
      <c r="Q115" s="37">
        <f t="shared" si="12"/>
        <v>211.125</v>
      </c>
    </row>
    <row r="116" spans="1:17" ht="39" x14ac:dyDescent="0.25">
      <c r="A116" s="6">
        <f t="shared" si="13"/>
        <v>112</v>
      </c>
      <c r="B116" s="7" t="s">
        <v>378</v>
      </c>
      <c r="C116" s="7" t="s">
        <v>384</v>
      </c>
      <c r="D116" s="8" t="s">
        <v>385</v>
      </c>
      <c r="E116" s="18" t="s">
        <v>239</v>
      </c>
      <c r="F116" s="7" t="s">
        <v>386</v>
      </c>
      <c r="G116" s="7" t="s">
        <v>18</v>
      </c>
      <c r="H116" s="7" t="s">
        <v>387</v>
      </c>
      <c r="I116" s="26">
        <v>12000</v>
      </c>
      <c r="J116" s="26">
        <v>40000</v>
      </c>
      <c r="K116" s="27">
        <v>0.69</v>
      </c>
      <c r="L116" s="29">
        <f t="shared" si="7"/>
        <v>8280</v>
      </c>
      <c r="M116" s="29">
        <f t="shared" si="8"/>
        <v>27599.999999999996</v>
      </c>
      <c r="N116" s="36">
        <f t="shared" si="9"/>
        <v>3000</v>
      </c>
      <c r="O116" s="37">
        <f t="shared" si="10"/>
        <v>2070</v>
      </c>
      <c r="P116" s="36">
        <f t="shared" si="11"/>
        <v>10000</v>
      </c>
      <c r="Q116" s="37">
        <f t="shared" si="12"/>
        <v>6899.9999999999991</v>
      </c>
    </row>
    <row r="117" spans="1:17" ht="25.5" x14ac:dyDescent="0.25">
      <c r="A117" s="6">
        <f t="shared" si="13"/>
        <v>113</v>
      </c>
      <c r="B117" s="7" t="s">
        <v>378</v>
      </c>
      <c r="C117" s="7" t="s">
        <v>388</v>
      </c>
      <c r="D117" s="8" t="s">
        <v>389</v>
      </c>
      <c r="E117" s="18" t="s">
        <v>79</v>
      </c>
      <c r="F117" s="7" t="s">
        <v>390</v>
      </c>
      <c r="G117" s="7" t="s">
        <v>18</v>
      </c>
      <c r="H117" s="7" t="s">
        <v>391</v>
      </c>
      <c r="I117" s="26">
        <v>8000</v>
      </c>
      <c r="J117" s="26">
        <v>18000</v>
      </c>
      <c r="K117" s="27">
        <v>0.61</v>
      </c>
      <c r="L117" s="29">
        <f t="shared" si="7"/>
        <v>4880</v>
      </c>
      <c r="M117" s="29">
        <f t="shared" si="8"/>
        <v>10980</v>
      </c>
      <c r="N117" s="36">
        <f t="shared" si="9"/>
        <v>2000</v>
      </c>
      <c r="O117" s="37">
        <f t="shared" si="10"/>
        <v>1220</v>
      </c>
      <c r="P117" s="36">
        <f t="shared" si="11"/>
        <v>4500</v>
      </c>
      <c r="Q117" s="37">
        <f t="shared" si="12"/>
        <v>2745</v>
      </c>
    </row>
    <row r="118" spans="1:17" ht="25.5" x14ac:dyDescent="0.25">
      <c r="A118" s="6">
        <f t="shared" si="13"/>
        <v>114</v>
      </c>
      <c r="B118" s="7" t="s">
        <v>378</v>
      </c>
      <c r="C118" s="7" t="s">
        <v>392</v>
      </c>
      <c r="D118" s="8" t="s">
        <v>393</v>
      </c>
      <c r="E118" s="18" t="s">
        <v>394</v>
      </c>
      <c r="F118" s="7" t="s">
        <v>395</v>
      </c>
      <c r="G118" s="7" t="s">
        <v>97</v>
      </c>
      <c r="H118" s="7" t="s">
        <v>1510</v>
      </c>
      <c r="I118" s="26">
        <v>10</v>
      </c>
      <c r="J118" s="26">
        <v>20</v>
      </c>
      <c r="K118" s="27">
        <v>5.24</v>
      </c>
      <c r="L118" s="29">
        <f t="shared" si="7"/>
        <v>52.400000000000006</v>
      </c>
      <c r="M118" s="29">
        <f t="shared" si="8"/>
        <v>104.80000000000001</v>
      </c>
      <c r="N118" s="36">
        <f t="shared" si="9"/>
        <v>2.5</v>
      </c>
      <c r="O118" s="37">
        <f t="shared" si="10"/>
        <v>13.100000000000001</v>
      </c>
      <c r="P118" s="36">
        <f t="shared" si="11"/>
        <v>5</v>
      </c>
      <c r="Q118" s="37">
        <f t="shared" si="12"/>
        <v>26.200000000000003</v>
      </c>
    </row>
    <row r="119" spans="1:17" ht="29.25" customHeight="1" x14ac:dyDescent="0.25">
      <c r="A119" s="6">
        <f t="shared" si="13"/>
        <v>115</v>
      </c>
      <c r="B119" s="7" t="s">
        <v>378</v>
      </c>
      <c r="C119" s="7" t="s">
        <v>396</v>
      </c>
      <c r="D119" s="8" t="s">
        <v>397</v>
      </c>
      <c r="E119" s="19" t="s">
        <v>398</v>
      </c>
      <c r="F119" s="7" t="s">
        <v>96</v>
      </c>
      <c r="G119" s="20" t="s">
        <v>399</v>
      </c>
      <c r="H119" s="7" t="s">
        <v>1510</v>
      </c>
      <c r="I119" s="26">
        <v>50</v>
      </c>
      <c r="J119" s="26">
        <v>350</v>
      </c>
      <c r="K119" s="27">
        <v>7.59</v>
      </c>
      <c r="L119" s="29">
        <f t="shared" si="7"/>
        <v>379.5</v>
      </c>
      <c r="M119" s="29">
        <f t="shared" si="8"/>
        <v>2656.5</v>
      </c>
      <c r="N119" s="36">
        <f t="shared" si="9"/>
        <v>12.5</v>
      </c>
      <c r="O119" s="37">
        <f t="shared" si="10"/>
        <v>94.875</v>
      </c>
      <c r="P119" s="36">
        <f t="shared" si="11"/>
        <v>87.5</v>
      </c>
      <c r="Q119" s="37">
        <f t="shared" si="12"/>
        <v>664.125</v>
      </c>
    </row>
    <row r="120" spans="1:17" x14ac:dyDescent="0.25">
      <c r="A120" s="6">
        <f t="shared" si="13"/>
        <v>116</v>
      </c>
      <c r="B120" s="7" t="s">
        <v>378</v>
      </c>
      <c r="C120" s="7" t="s">
        <v>400</v>
      </c>
      <c r="D120" s="8" t="s">
        <v>401</v>
      </c>
      <c r="E120" s="18" t="s">
        <v>402</v>
      </c>
      <c r="F120" s="7" t="s">
        <v>403</v>
      </c>
      <c r="G120" s="7" t="s">
        <v>33</v>
      </c>
      <c r="H120" s="7" t="s">
        <v>404</v>
      </c>
      <c r="I120" s="26">
        <v>5</v>
      </c>
      <c r="J120" s="26">
        <v>20</v>
      </c>
      <c r="K120" s="27">
        <v>18.940000000000001</v>
      </c>
      <c r="L120" s="29">
        <f t="shared" si="7"/>
        <v>94.7</v>
      </c>
      <c r="M120" s="29">
        <f t="shared" si="8"/>
        <v>378.8</v>
      </c>
      <c r="N120" s="36">
        <f t="shared" si="9"/>
        <v>1.25</v>
      </c>
      <c r="O120" s="37">
        <f t="shared" si="10"/>
        <v>23.675000000000001</v>
      </c>
      <c r="P120" s="36">
        <f t="shared" si="11"/>
        <v>5</v>
      </c>
      <c r="Q120" s="37">
        <f t="shared" si="12"/>
        <v>94.7</v>
      </c>
    </row>
    <row r="121" spans="1:17" ht="25.5" x14ac:dyDescent="0.25">
      <c r="A121" s="6">
        <f t="shared" si="13"/>
        <v>117</v>
      </c>
      <c r="B121" s="7" t="s">
        <v>378</v>
      </c>
      <c r="C121" s="7" t="s">
        <v>400</v>
      </c>
      <c r="D121" s="8" t="s">
        <v>405</v>
      </c>
      <c r="E121" s="18" t="s">
        <v>406</v>
      </c>
      <c r="F121" s="7" t="s">
        <v>407</v>
      </c>
      <c r="G121" s="7" t="s">
        <v>18</v>
      </c>
      <c r="H121" s="7" t="s">
        <v>1510</v>
      </c>
      <c r="I121" s="26">
        <v>20</v>
      </c>
      <c r="J121" s="26">
        <v>400</v>
      </c>
      <c r="K121" s="27">
        <v>1.7</v>
      </c>
      <c r="L121" s="29">
        <f t="shared" si="7"/>
        <v>34</v>
      </c>
      <c r="M121" s="29">
        <f t="shared" si="8"/>
        <v>680</v>
      </c>
      <c r="N121" s="36">
        <f t="shared" si="9"/>
        <v>5</v>
      </c>
      <c r="O121" s="37">
        <f t="shared" si="10"/>
        <v>8.5</v>
      </c>
      <c r="P121" s="36">
        <f t="shared" si="11"/>
        <v>100</v>
      </c>
      <c r="Q121" s="37">
        <f t="shared" si="12"/>
        <v>170</v>
      </c>
    </row>
    <row r="122" spans="1:17" x14ac:dyDescent="0.25">
      <c r="A122" s="6">
        <f t="shared" si="13"/>
        <v>118</v>
      </c>
      <c r="B122" s="7" t="s">
        <v>378</v>
      </c>
      <c r="C122" s="7" t="s">
        <v>408</v>
      </c>
      <c r="D122" s="8" t="s">
        <v>409</v>
      </c>
      <c r="E122" s="18" t="s">
        <v>31</v>
      </c>
      <c r="F122" s="7" t="s">
        <v>72</v>
      </c>
      <c r="G122" s="7" t="s">
        <v>18</v>
      </c>
      <c r="H122" s="7" t="s">
        <v>1510</v>
      </c>
      <c r="I122" s="26">
        <v>12000</v>
      </c>
      <c r="J122" s="26">
        <v>42000</v>
      </c>
      <c r="K122" s="27">
        <v>1.08</v>
      </c>
      <c r="L122" s="29">
        <f t="shared" si="7"/>
        <v>12960</v>
      </c>
      <c r="M122" s="29">
        <f t="shared" si="8"/>
        <v>45360</v>
      </c>
      <c r="N122" s="36">
        <f t="shared" si="9"/>
        <v>3000</v>
      </c>
      <c r="O122" s="37">
        <f t="shared" si="10"/>
        <v>3240</v>
      </c>
      <c r="P122" s="36">
        <f t="shared" si="11"/>
        <v>10500</v>
      </c>
      <c r="Q122" s="37">
        <f t="shared" si="12"/>
        <v>11340</v>
      </c>
    </row>
    <row r="123" spans="1:17" x14ac:dyDescent="0.25">
      <c r="A123" s="6">
        <f t="shared" si="13"/>
        <v>119</v>
      </c>
      <c r="B123" s="7" t="s">
        <v>378</v>
      </c>
      <c r="C123" s="7" t="s">
        <v>410</v>
      </c>
      <c r="D123" s="8" t="s">
        <v>411</v>
      </c>
      <c r="E123" s="18" t="s">
        <v>35</v>
      </c>
      <c r="F123" s="7" t="s">
        <v>412</v>
      </c>
      <c r="G123" s="7" t="s">
        <v>40</v>
      </c>
      <c r="H123" s="7" t="s">
        <v>1510</v>
      </c>
      <c r="I123" s="26">
        <v>12000</v>
      </c>
      <c r="J123" s="26">
        <v>24000</v>
      </c>
      <c r="K123" s="27">
        <v>0.57999999999999996</v>
      </c>
      <c r="L123" s="29">
        <f t="shared" si="7"/>
        <v>6959.9999999999991</v>
      </c>
      <c r="M123" s="29">
        <f t="shared" si="8"/>
        <v>13919.999999999998</v>
      </c>
      <c r="N123" s="36">
        <f t="shared" si="9"/>
        <v>3000</v>
      </c>
      <c r="O123" s="37">
        <f t="shared" si="10"/>
        <v>1739.9999999999998</v>
      </c>
      <c r="P123" s="36">
        <f t="shared" si="11"/>
        <v>6000</v>
      </c>
      <c r="Q123" s="37">
        <f t="shared" si="12"/>
        <v>3479.9999999999995</v>
      </c>
    </row>
    <row r="124" spans="1:17" ht="25.5" x14ac:dyDescent="0.25">
      <c r="A124" s="6">
        <f t="shared" si="13"/>
        <v>120</v>
      </c>
      <c r="B124" s="7" t="s">
        <v>378</v>
      </c>
      <c r="C124" s="7" t="s">
        <v>413</v>
      </c>
      <c r="D124" s="8" t="s">
        <v>414</v>
      </c>
      <c r="E124" s="18" t="s">
        <v>415</v>
      </c>
      <c r="F124" s="7" t="s">
        <v>416</v>
      </c>
      <c r="G124" s="7" t="s">
        <v>18</v>
      </c>
      <c r="H124" s="7" t="s">
        <v>417</v>
      </c>
      <c r="I124" s="26">
        <v>14000</v>
      </c>
      <c r="J124" s="26">
        <v>51000</v>
      </c>
      <c r="K124" s="27">
        <v>0.72</v>
      </c>
      <c r="L124" s="29">
        <f t="shared" si="7"/>
        <v>10080</v>
      </c>
      <c r="M124" s="29">
        <f t="shared" si="8"/>
        <v>36720</v>
      </c>
      <c r="N124" s="36">
        <f t="shared" si="9"/>
        <v>3500</v>
      </c>
      <c r="O124" s="37">
        <f t="shared" si="10"/>
        <v>2520</v>
      </c>
      <c r="P124" s="36">
        <f t="shared" si="11"/>
        <v>12750</v>
      </c>
      <c r="Q124" s="37">
        <f t="shared" si="12"/>
        <v>9180</v>
      </c>
    </row>
    <row r="125" spans="1:17" ht="38.25" x14ac:dyDescent="0.25">
      <c r="A125" s="6">
        <f t="shared" si="13"/>
        <v>121</v>
      </c>
      <c r="B125" s="7" t="s">
        <v>378</v>
      </c>
      <c r="C125" s="7" t="s">
        <v>418</v>
      </c>
      <c r="D125" s="8" t="s">
        <v>419</v>
      </c>
      <c r="E125" s="18" t="s">
        <v>183</v>
      </c>
      <c r="F125" s="7" t="s">
        <v>100</v>
      </c>
      <c r="G125" s="7" t="s">
        <v>18</v>
      </c>
      <c r="H125" s="22" t="s">
        <v>420</v>
      </c>
      <c r="I125" s="26">
        <v>1200</v>
      </c>
      <c r="J125" s="26">
        <v>8400</v>
      </c>
      <c r="K125" s="27">
        <v>1.6</v>
      </c>
      <c r="L125" s="29">
        <f t="shared" si="7"/>
        <v>1920</v>
      </c>
      <c r="M125" s="29">
        <f t="shared" si="8"/>
        <v>13440</v>
      </c>
      <c r="N125" s="36">
        <f t="shared" si="9"/>
        <v>300</v>
      </c>
      <c r="O125" s="37">
        <f t="shared" si="10"/>
        <v>480</v>
      </c>
      <c r="P125" s="36">
        <f t="shared" si="11"/>
        <v>2100</v>
      </c>
      <c r="Q125" s="37">
        <f t="shared" si="12"/>
        <v>3360</v>
      </c>
    </row>
    <row r="126" spans="1:17" ht="51.75" x14ac:dyDescent="0.25">
      <c r="A126" s="6">
        <f t="shared" si="13"/>
        <v>122</v>
      </c>
      <c r="B126" s="7" t="s">
        <v>378</v>
      </c>
      <c r="C126" s="7" t="s">
        <v>421</v>
      </c>
      <c r="D126" s="8" t="s">
        <v>422</v>
      </c>
      <c r="E126" s="18" t="s">
        <v>423</v>
      </c>
      <c r="F126" s="7" t="s">
        <v>424</v>
      </c>
      <c r="G126" s="7" t="s">
        <v>162</v>
      </c>
      <c r="H126" s="7" t="s">
        <v>1510</v>
      </c>
      <c r="I126" s="26">
        <v>40000</v>
      </c>
      <c r="J126" s="26">
        <v>94000</v>
      </c>
      <c r="K126" s="27">
        <v>0.96</v>
      </c>
      <c r="L126" s="29">
        <f t="shared" si="7"/>
        <v>38400</v>
      </c>
      <c r="M126" s="29">
        <f t="shared" si="8"/>
        <v>90240</v>
      </c>
      <c r="N126" s="36">
        <f t="shared" si="9"/>
        <v>10000</v>
      </c>
      <c r="O126" s="37">
        <f t="shared" si="10"/>
        <v>9600</v>
      </c>
      <c r="P126" s="36">
        <f t="shared" si="11"/>
        <v>23500</v>
      </c>
      <c r="Q126" s="37">
        <f t="shared" si="12"/>
        <v>22560</v>
      </c>
    </row>
    <row r="127" spans="1:17" x14ac:dyDescent="0.25">
      <c r="A127" s="6">
        <f t="shared" si="13"/>
        <v>123</v>
      </c>
      <c r="B127" s="7" t="s">
        <v>378</v>
      </c>
      <c r="C127" s="7" t="s">
        <v>425</v>
      </c>
      <c r="D127" s="8" t="s">
        <v>426</v>
      </c>
      <c r="E127" s="18" t="s">
        <v>427</v>
      </c>
      <c r="F127" s="7" t="s">
        <v>139</v>
      </c>
      <c r="G127" s="7" t="s">
        <v>18</v>
      </c>
      <c r="H127" s="7" t="s">
        <v>1510</v>
      </c>
      <c r="I127" s="26">
        <v>5600</v>
      </c>
      <c r="J127" s="26">
        <v>14000</v>
      </c>
      <c r="K127" s="27">
        <v>1.37</v>
      </c>
      <c r="L127" s="29">
        <f t="shared" si="7"/>
        <v>7672.0000000000009</v>
      </c>
      <c r="M127" s="29">
        <f t="shared" si="8"/>
        <v>19180</v>
      </c>
      <c r="N127" s="36">
        <f t="shared" si="9"/>
        <v>1400</v>
      </c>
      <c r="O127" s="37">
        <f t="shared" si="10"/>
        <v>1918.0000000000002</v>
      </c>
      <c r="P127" s="36">
        <f t="shared" si="11"/>
        <v>3500</v>
      </c>
      <c r="Q127" s="37">
        <f t="shared" si="12"/>
        <v>4795</v>
      </c>
    </row>
    <row r="128" spans="1:17" x14ac:dyDescent="0.25">
      <c r="A128" s="6">
        <f t="shared" si="13"/>
        <v>124</v>
      </c>
      <c r="B128" s="7" t="s">
        <v>378</v>
      </c>
      <c r="C128" s="7" t="s">
        <v>425</v>
      </c>
      <c r="D128" s="8" t="s">
        <v>428</v>
      </c>
      <c r="E128" s="18" t="s">
        <v>429</v>
      </c>
      <c r="F128" s="7" t="s">
        <v>100</v>
      </c>
      <c r="G128" s="7" t="s">
        <v>18</v>
      </c>
      <c r="H128" s="7" t="s">
        <v>1510</v>
      </c>
      <c r="I128" s="26">
        <v>12000</v>
      </c>
      <c r="J128" s="26">
        <v>50000</v>
      </c>
      <c r="K128" s="27">
        <v>1.18</v>
      </c>
      <c r="L128" s="29">
        <f t="shared" si="7"/>
        <v>14160</v>
      </c>
      <c r="M128" s="29">
        <f t="shared" si="8"/>
        <v>59000</v>
      </c>
      <c r="N128" s="36">
        <f t="shared" si="9"/>
        <v>3000</v>
      </c>
      <c r="O128" s="37">
        <f t="shared" si="10"/>
        <v>3540</v>
      </c>
      <c r="P128" s="36">
        <f t="shared" si="11"/>
        <v>12500</v>
      </c>
      <c r="Q128" s="37">
        <f t="shared" si="12"/>
        <v>14750</v>
      </c>
    </row>
    <row r="129" spans="1:17" ht="38.25" x14ac:dyDescent="0.25">
      <c r="A129" s="6">
        <f t="shared" si="13"/>
        <v>125</v>
      </c>
      <c r="B129" s="7" t="s">
        <v>378</v>
      </c>
      <c r="C129" s="7" t="s">
        <v>430</v>
      </c>
      <c r="D129" s="8" t="s">
        <v>431</v>
      </c>
      <c r="E129" s="18" t="s">
        <v>129</v>
      </c>
      <c r="F129" s="7" t="s">
        <v>432</v>
      </c>
      <c r="G129" s="7" t="s">
        <v>18</v>
      </c>
      <c r="H129" s="22" t="s">
        <v>59</v>
      </c>
      <c r="I129" s="26">
        <v>80000</v>
      </c>
      <c r="J129" s="26">
        <v>440000</v>
      </c>
      <c r="K129" s="27">
        <v>0.81</v>
      </c>
      <c r="L129" s="29">
        <f t="shared" si="7"/>
        <v>64800.000000000007</v>
      </c>
      <c r="M129" s="29">
        <f t="shared" si="8"/>
        <v>356400</v>
      </c>
      <c r="N129" s="36">
        <f t="shared" si="9"/>
        <v>20000</v>
      </c>
      <c r="O129" s="37">
        <f t="shared" si="10"/>
        <v>16200.000000000002</v>
      </c>
      <c r="P129" s="36">
        <f t="shared" si="11"/>
        <v>110000</v>
      </c>
      <c r="Q129" s="37">
        <f t="shared" si="12"/>
        <v>89100</v>
      </c>
    </row>
    <row r="130" spans="1:17" ht="38.25" x14ac:dyDescent="0.25">
      <c r="A130" s="6">
        <f t="shared" si="13"/>
        <v>126</v>
      </c>
      <c r="B130" s="7" t="s">
        <v>378</v>
      </c>
      <c r="C130" s="7" t="s">
        <v>430</v>
      </c>
      <c r="D130" s="8" t="s">
        <v>433</v>
      </c>
      <c r="E130" s="18" t="s">
        <v>31</v>
      </c>
      <c r="F130" s="7" t="s">
        <v>139</v>
      </c>
      <c r="G130" s="7" t="s">
        <v>18</v>
      </c>
      <c r="H130" s="7" t="s">
        <v>59</v>
      </c>
      <c r="I130" s="26">
        <v>60000</v>
      </c>
      <c r="J130" s="26">
        <v>440000</v>
      </c>
      <c r="K130" s="27">
        <v>1.31</v>
      </c>
      <c r="L130" s="29">
        <f t="shared" si="7"/>
        <v>78600</v>
      </c>
      <c r="M130" s="29">
        <f t="shared" si="8"/>
        <v>576400</v>
      </c>
      <c r="N130" s="36">
        <f t="shared" si="9"/>
        <v>15000</v>
      </c>
      <c r="O130" s="37">
        <f t="shared" si="10"/>
        <v>19650</v>
      </c>
      <c r="P130" s="36">
        <f t="shared" si="11"/>
        <v>110000</v>
      </c>
      <c r="Q130" s="37">
        <f t="shared" si="12"/>
        <v>144100</v>
      </c>
    </row>
    <row r="131" spans="1:17" ht="38.25" x14ac:dyDescent="0.25">
      <c r="A131" s="6">
        <f t="shared" si="13"/>
        <v>127</v>
      </c>
      <c r="B131" s="7" t="s">
        <v>378</v>
      </c>
      <c r="C131" s="7" t="s">
        <v>430</v>
      </c>
      <c r="D131" s="8" t="s">
        <v>434</v>
      </c>
      <c r="E131" s="18" t="s">
        <v>35</v>
      </c>
      <c r="F131" s="7" t="s">
        <v>139</v>
      </c>
      <c r="G131" s="7" t="s">
        <v>18</v>
      </c>
      <c r="H131" s="7" t="s">
        <v>59</v>
      </c>
      <c r="I131" s="26">
        <v>8400</v>
      </c>
      <c r="J131" s="26">
        <v>79800</v>
      </c>
      <c r="K131" s="27">
        <v>1.17</v>
      </c>
      <c r="L131" s="29">
        <f t="shared" si="7"/>
        <v>9828</v>
      </c>
      <c r="M131" s="29">
        <f t="shared" si="8"/>
        <v>93366</v>
      </c>
      <c r="N131" s="36">
        <f t="shared" si="9"/>
        <v>2100</v>
      </c>
      <c r="O131" s="37">
        <f t="shared" si="10"/>
        <v>2457</v>
      </c>
      <c r="P131" s="36">
        <f t="shared" si="11"/>
        <v>19950</v>
      </c>
      <c r="Q131" s="37">
        <f t="shared" si="12"/>
        <v>23341.5</v>
      </c>
    </row>
    <row r="132" spans="1:17" ht="38.25" x14ac:dyDescent="0.25">
      <c r="A132" s="6">
        <f t="shared" si="13"/>
        <v>128</v>
      </c>
      <c r="B132" s="7" t="s">
        <v>378</v>
      </c>
      <c r="C132" s="7" t="s">
        <v>435</v>
      </c>
      <c r="D132" s="8" t="s">
        <v>436</v>
      </c>
      <c r="E132" s="18" t="s">
        <v>129</v>
      </c>
      <c r="F132" s="7" t="s">
        <v>36</v>
      </c>
      <c r="G132" s="7" t="s">
        <v>18</v>
      </c>
      <c r="H132" s="7" t="s">
        <v>59</v>
      </c>
      <c r="I132" s="26">
        <v>32200</v>
      </c>
      <c r="J132" s="26">
        <v>440000</v>
      </c>
      <c r="K132" s="27">
        <v>1.3</v>
      </c>
      <c r="L132" s="29">
        <f t="shared" si="7"/>
        <v>41860</v>
      </c>
      <c r="M132" s="29">
        <f t="shared" si="8"/>
        <v>572000</v>
      </c>
      <c r="N132" s="36">
        <f t="shared" si="9"/>
        <v>8050</v>
      </c>
      <c r="O132" s="37">
        <f t="shared" si="10"/>
        <v>10465</v>
      </c>
      <c r="P132" s="36">
        <f t="shared" si="11"/>
        <v>110000</v>
      </c>
      <c r="Q132" s="37">
        <f t="shared" si="12"/>
        <v>143000</v>
      </c>
    </row>
    <row r="133" spans="1:17" ht="38.25" x14ac:dyDescent="0.25">
      <c r="A133" s="6">
        <f t="shared" si="13"/>
        <v>129</v>
      </c>
      <c r="B133" s="7" t="s">
        <v>378</v>
      </c>
      <c r="C133" s="7" t="s">
        <v>435</v>
      </c>
      <c r="D133" s="8" t="s">
        <v>437</v>
      </c>
      <c r="E133" s="18" t="s">
        <v>31</v>
      </c>
      <c r="F133" s="7" t="s">
        <v>36</v>
      </c>
      <c r="G133" s="7" t="s">
        <v>18</v>
      </c>
      <c r="H133" s="7" t="s">
        <v>59</v>
      </c>
      <c r="I133" s="26">
        <v>30000</v>
      </c>
      <c r="J133" s="26">
        <v>180000</v>
      </c>
      <c r="K133" s="27">
        <v>1.35</v>
      </c>
      <c r="L133" s="29">
        <f t="shared" ref="L133:L196" si="14">I133*K133</f>
        <v>40500</v>
      </c>
      <c r="M133" s="29">
        <f t="shared" ref="M133:M196" si="15">J133*K133</f>
        <v>243000.00000000003</v>
      </c>
      <c r="N133" s="36">
        <f t="shared" si="9"/>
        <v>7500</v>
      </c>
      <c r="O133" s="37">
        <f t="shared" si="10"/>
        <v>10125</v>
      </c>
      <c r="P133" s="36">
        <f t="shared" si="11"/>
        <v>45000</v>
      </c>
      <c r="Q133" s="37">
        <f t="shared" si="12"/>
        <v>60750.000000000007</v>
      </c>
    </row>
    <row r="134" spans="1:17" ht="38.25" x14ac:dyDescent="0.25">
      <c r="A134" s="6">
        <f t="shared" si="13"/>
        <v>130</v>
      </c>
      <c r="B134" s="7" t="s">
        <v>378</v>
      </c>
      <c r="C134" s="7" t="s">
        <v>435</v>
      </c>
      <c r="D134" s="8" t="s">
        <v>438</v>
      </c>
      <c r="E134" s="18" t="s">
        <v>183</v>
      </c>
      <c r="F134" s="7" t="s">
        <v>36</v>
      </c>
      <c r="G134" s="7" t="s">
        <v>18</v>
      </c>
      <c r="H134" s="7" t="s">
        <v>59</v>
      </c>
      <c r="I134" s="26">
        <v>12000</v>
      </c>
      <c r="J134" s="26">
        <v>50000</v>
      </c>
      <c r="K134" s="27">
        <v>1.37</v>
      </c>
      <c r="L134" s="29">
        <f t="shared" si="14"/>
        <v>16440</v>
      </c>
      <c r="M134" s="29">
        <f t="shared" si="15"/>
        <v>68500</v>
      </c>
      <c r="N134" s="36">
        <f t="shared" ref="N134:N197" si="16">I134/4</f>
        <v>3000</v>
      </c>
      <c r="O134" s="37">
        <f t="shared" ref="O134:O197" si="17">L134/4</f>
        <v>4110</v>
      </c>
      <c r="P134" s="36">
        <f t="shared" ref="P134:P197" si="18">J134/4</f>
        <v>12500</v>
      </c>
      <c r="Q134" s="37">
        <f t="shared" ref="Q134:Q197" si="19">M134/4</f>
        <v>17125</v>
      </c>
    </row>
    <row r="135" spans="1:17" ht="25.5" x14ac:dyDescent="0.25">
      <c r="A135" s="6">
        <f t="shared" ref="A135:A198" si="20">A134+1</f>
        <v>131</v>
      </c>
      <c r="B135" s="7" t="s">
        <v>378</v>
      </c>
      <c r="C135" s="7" t="s">
        <v>439</v>
      </c>
      <c r="D135" s="8" t="s">
        <v>440</v>
      </c>
      <c r="E135" s="18" t="s">
        <v>441</v>
      </c>
      <c r="F135" s="7" t="s">
        <v>139</v>
      </c>
      <c r="G135" s="7" t="s">
        <v>18</v>
      </c>
      <c r="H135" s="7" t="s">
        <v>442</v>
      </c>
      <c r="I135" s="26">
        <v>60000</v>
      </c>
      <c r="J135" s="26">
        <v>120000</v>
      </c>
      <c r="K135" s="27">
        <v>1.4</v>
      </c>
      <c r="L135" s="29">
        <f t="shared" si="14"/>
        <v>84000</v>
      </c>
      <c r="M135" s="29">
        <f t="shared" si="15"/>
        <v>168000</v>
      </c>
      <c r="N135" s="36">
        <f t="shared" si="16"/>
        <v>15000</v>
      </c>
      <c r="O135" s="37">
        <f t="shared" si="17"/>
        <v>21000</v>
      </c>
      <c r="P135" s="36">
        <f t="shared" si="18"/>
        <v>30000</v>
      </c>
      <c r="Q135" s="37">
        <f t="shared" si="19"/>
        <v>42000</v>
      </c>
    </row>
    <row r="136" spans="1:17" ht="51.75" x14ac:dyDescent="0.25">
      <c r="A136" s="6">
        <f t="shared" si="20"/>
        <v>132</v>
      </c>
      <c r="B136" s="7" t="s">
        <v>378</v>
      </c>
      <c r="C136" s="7" t="s">
        <v>443</v>
      </c>
      <c r="D136" s="8" t="s">
        <v>444</v>
      </c>
      <c r="E136" s="18" t="s">
        <v>445</v>
      </c>
      <c r="F136" s="7" t="s">
        <v>114</v>
      </c>
      <c r="G136" s="7" t="s">
        <v>81</v>
      </c>
      <c r="H136" s="7" t="s">
        <v>1510</v>
      </c>
      <c r="I136" s="26">
        <v>28000</v>
      </c>
      <c r="J136" s="26">
        <v>90000</v>
      </c>
      <c r="K136" s="27">
        <v>2.13</v>
      </c>
      <c r="L136" s="29">
        <f t="shared" si="14"/>
        <v>59640</v>
      </c>
      <c r="M136" s="29">
        <f t="shared" si="15"/>
        <v>191700</v>
      </c>
      <c r="N136" s="36">
        <f t="shared" si="16"/>
        <v>7000</v>
      </c>
      <c r="O136" s="37">
        <f t="shared" si="17"/>
        <v>14910</v>
      </c>
      <c r="P136" s="36">
        <f t="shared" si="18"/>
        <v>22500</v>
      </c>
      <c r="Q136" s="37">
        <f t="shared" si="19"/>
        <v>47925</v>
      </c>
    </row>
    <row r="137" spans="1:17" x14ac:dyDescent="0.25">
      <c r="A137" s="6">
        <f t="shared" si="20"/>
        <v>133</v>
      </c>
      <c r="B137" s="7" t="s">
        <v>378</v>
      </c>
      <c r="C137" s="7" t="s">
        <v>446</v>
      </c>
      <c r="D137" s="8" t="s">
        <v>447</v>
      </c>
      <c r="E137" s="18" t="s">
        <v>129</v>
      </c>
      <c r="F137" s="7" t="s">
        <v>72</v>
      </c>
      <c r="G137" s="7" t="s">
        <v>18</v>
      </c>
      <c r="H137" s="7" t="s">
        <v>1510</v>
      </c>
      <c r="I137" s="26">
        <v>12000</v>
      </c>
      <c r="J137" s="26">
        <v>90000</v>
      </c>
      <c r="K137" s="27">
        <v>2.31</v>
      </c>
      <c r="L137" s="29">
        <f t="shared" si="14"/>
        <v>27720</v>
      </c>
      <c r="M137" s="29">
        <f t="shared" si="15"/>
        <v>207900</v>
      </c>
      <c r="N137" s="36">
        <f t="shared" si="16"/>
        <v>3000</v>
      </c>
      <c r="O137" s="37">
        <f t="shared" si="17"/>
        <v>6930</v>
      </c>
      <c r="P137" s="36">
        <f t="shared" si="18"/>
        <v>22500</v>
      </c>
      <c r="Q137" s="37">
        <f t="shared" si="19"/>
        <v>51975</v>
      </c>
    </row>
    <row r="138" spans="1:17" x14ac:dyDescent="0.25">
      <c r="A138" s="6">
        <f t="shared" si="20"/>
        <v>134</v>
      </c>
      <c r="B138" s="7" t="s">
        <v>378</v>
      </c>
      <c r="C138" s="7" t="s">
        <v>448</v>
      </c>
      <c r="D138" s="8" t="s">
        <v>449</v>
      </c>
      <c r="E138" s="18" t="s">
        <v>450</v>
      </c>
      <c r="F138" s="7" t="s">
        <v>36</v>
      </c>
      <c r="G138" s="7" t="s">
        <v>18</v>
      </c>
      <c r="H138" s="7" t="s">
        <v>1510</v>
      </c>
      <c r="I138" s="26">
        <v>1200</v>
      </c>
      <c r="J138" s="26">
        <v>15000</v>
      </c>
      <c r="K138" s="27">
        <v>1.67</v>
      </c>
      <c r="L138" s="29">
        <f t="shared" si="14"/>
        <v>2004</v>
      </c>
      <c r="M138" s="29">
        <f t="shared" si="15"/>
        <v>25050</v>
      </c>
      <c r="N138" s="36">
        <f t="shared" si="16"/>
        <v>300</v>
      </c>
      <c r="O138" s="37">
        <f t="shared" si="17"/>
        <v>501</v>
      </c>
      <c r="P138" s="36">
        <f t="shared" si="18"/>
        <v>3750</v>
      </c>
      <c r="Q138" s="37">
        <f t="shared" si="19"/>
        <v>6262.5</v>
      </c>
    </row>
    <row r="139" spans="1:17" ht="26.25" x14ac:dyDescent="0.25">
      <c r="A139" s="6">
        <f t="shared" si="20"/>
        <v>135</v>
      </c>
      <c r="B139" s="7" t="s">
        <v>378</v>
      </c>
      <c r="C139" s="7" t="s">
        <v>451</v>
      </c>
      <c r="D139" s="8" t="s">
        <v>452</v>
      </c>
      <c r="E139" s="18" t="s">
        <v>453</v>
      </c>
      <c r="F139" s="7" t="s">
        <v>152</v>
      </c>
      <c r="G139" s="7" t="s">
        <v>40</v>
      </c>
      <c r="H139" s="7" t="s">
        <v>1510</v>
      </c>
      <c r="I139" s="26">
        <v>1200</v>
      </c>
      <c r="J139" s="26">
        <v>15000</v>
      </c>
      <c r="K139" s="27">
        <v>4.22</v>
      </c>
      <c r="L139" s="29">
        <f t="shared" si="14"/>
        <v>5064</v>
      </c>
      <c r="M139" s="29">
        <f t="shared" si="15"/>
        <v>63299.999999999993</v>
      </c>
      <c r="N139" s="36">
        <f t="shared" si="16"/>
        <v>300</v>
      </c>
      <c r="O139" s="37">
        <f t="shared" si="17"/>
        <v>1266</v>
      </c>
      <c r="P139" s="36">
        <f t="shared" si="18"/>
        <v>3750</v>
      </c>
      <c r="Q139" s="37">
        <f t="shared" si="19"/>
        <v>15824.999999999998</v>
      </c>
    </row>
    <row r="140" spans="1:17" x14ac:dyDescent="0.25">
      <c r="A140" s="6">
        <f t="shared" si="20"/>
        <v>136</v>
      </c>
      <c r="B140" s="7" t="s">
        <v>454</v>
      </c>
      <c r="C140" s="7" t="s">
        <v>455</v>
      </c>
      <c r="D140" s="8" t="s">
        <v>456</v>
      </c>
      <c r="E140" s="18" t="s">
        <v>457</v>
      </c>
      <c r="F140" s="7" t="s">
        <v>72</v>
      </c>
      <c r="G140" s="7" t="s">
        <v>18</v>
      </c>
      <c r="H140" s="7" t="s">
        <v>1510</v>
      </c>
      <c r="I140" s="26">
        <v>30000</v>
      </c>
      <c r="J140" s="26">
        <v>180000</v>
      </c>
      <c r="K140" s="27">
        <v>0.6</v>
      </c>
      <c r="L140" s="29">
        <f t="shared" si="14"/>
        <v>18000</v>
      </c>
      <c r="M140" s="29">
        <f t="shared" si="15"/>
        <v>108000</v>
      </c>
      <c r="N140" s="36">
        <f t="shared" si="16"/>
        <v>7500</v>
      </c>
      <c r="O140" s="37">
        <f t="shared" si="17"/>
        <v>4500</v>
      </c>
      <c r="P140" s="36">
        <f t="shared" si="18"/>
        <v>45000</v>
      </c>
      <c r="Q140" s="37">
        <f t="shared" si="19"/>
        <v>27000</v>
      </c>
    </row>
    <row r="141" spans="1:17" ht="23.25" customHeight="1" x14ac:dyDescent="0.25">
      <c r="A141" s="6">
        <f t="shared" si="20"/>
        <v>137</v>
      </c>
      <c r="B141" s="7" t="s">
        <v>454</v>
      </c>
      <c r="C141" s="7" t="s">
        <v>458</v>
      </c>
      <c r="D141" s="8" t="s">
        <v>459</v>
      </c>
      <c r="E141" s="19" t="s">
        <v>35</v>
      </c>
      <c r="F141" s="7" t="s">
        <v>72</v>
      </c>
      <c r="G141" s="7" t="s">
        <v>18</v>
      </c>
      <c r="H141" s="7" t="s">
        <v>460</v>
      </c>
      <c r="I141" s="26">
        <v>6000</v>
      </c>
      <c r="J141" s="26">
        <v>40000</v>
      </c>
      <c r="K141" s="27">
        <v>0.41</v>
      </c>
      <c r="L141" s="29">
        <f t="shared" si="14"/>
        <v>2460</v>
      </c>
      <c r="M141" s="29">
        <f t="shared" si="15"/>
        <v>16400</v>
      </c>
      <c r="N141" s="36">
        <f t="shared" si="16"/>
        <v>1500</v>
      </c>
      <c r="O141" s="37">
        <f t="shared" si="17"/>
        <v>615</v>
      </c>
      <c r="P141" s="36">
        <f t="shared" si="18"/>
        <v>10000</v>
      </c>
      <c r="Q141" s="37">
        <f t="shared" si="19"/>
        <v>4100</v>
      </c>
    </row>
    <row r="142" spans="1:17" x14ac:dyDescent="0.25">
      <c r="A142" s="6">
        <f t="shared" si="20"/>
        <v>138</v>
      </c>
      <c r="B142" s="7" t="s">
        <v>454</v>
      </c>
      <c r="C142" s="7" t="s">
        <v>461</v>
      </c>
      <c r="D142" s="8" t="s">
        <v>462</v>
      </c>
      <c r="E142" s="18" t="s">
        <v>463</v>
      </c>
      <c r="F142" s="7" t="s">
        <v>36</v>
      </c>
      <c r="G142" s="7" t="s">
        <v>18</v>
      </c>
      <c r="H142" s="7" t="s">
        <v>1510</v>
      </c>
      <c r="I142" s="26">
        <v>9000</v>
      </c>
      <c r="J142" s="26">
        <v>90000</v>
      </c>
      <c r="K142" s="27">
        <v>0.48</v>
      </c>
      <c r="L142" s="29">
        <f t="shared" si="14"/>
        <v>4320</v>
      </c>
      <c r="M142" s="29">
        <f t="shared" si="15"/>
        <v>43200</v>
      </c>
      <c r="N142" s="36">
        <f t="shared" si="16"/>
        <v>2250</v>
      </c>
      <c r="O142" s="37">
        <f t="shared" si="17"/>
        <v>1080</v>
      </c>
      <c r="P142" s="36">
        <f t="shared" si="18"/>
        <v>22500</v>
      </c>
      <c r="Q142" s="37">
        <f t="shared" si="19"/>
        <v>10800</v>
      </c>
    </row>
    <row r="143" spans="1:17" ht="26.25" x14ac:dyDescent="0.25">
      <c r="A143" s="6">
        <f t="shared" si="20"/>
        <v>139</v>
      </c>
      <c r="B143" s="7" t="s">
        <v>454</v>
      </c>
      <c r="C143" s="7" t="s">
        <v>464</v>
      </c>
      <c r="D143" s="8" t="s">
        <v>465</v>
      </c>
      <c r="E143" s="18" t="s">
        <v>466</v>
      </c>
      <c r="F143" s="7" t="s">
        <v>152</v>
      </c>
      <c r="G143" s="7" t="s">
        <v>40</v>
      </c>
      <c r="H143" s="7" t="s">
        <v>1510</v>
      </c>
      <c r="I143" s="26">
        <v>2000</v>
      </c>
      <c r="J143" s="26">
        <v>30000</v>
      </c>
      <c r="K143" s="27">
        <v>1.59</v>
      </c>
      <c r="L143" s="29">
        <f t="shared" si="14"/>
        <v>3180</v>
      </c>
      <c r="M143" s="29">
        <f t="shared" si="15"/>
        <v>47700</v>
      </c>
      <c r="N143" s="36">
        <f t="shared" si="16"/>
        <v>500</v>
      </c>
      <c r="O143" s="37">
        <f t="shared" si="17"/>
        <v>795</v>
      </c>
      <c r="P143" s="36">
        <f t="shared" si="18"/>
        <v>7500</v>
      </c>
      <c r="Q143" s="37">
        <f t="shared" si="19"/>
        <v>11925</v>
      </c>
    </row>
    <row r="144" spans="1:17" x14ac:dyDescent="0.25">
      <c r="A144" s="6">
        <f t="shared" si="20"/>
        <v>140</v>
      </c>
      <c r="B144" s="7" t="s">
        <v>378</v>
      </c>
      <c r="C144" s="7" t="s">
        <v>467</v>
      </c>
      <c r="D144" s="8" t="s">
        <v>468</v>
      </c>
      <c r="E144" s="18" t="s">
        <v>213</v>
      </c>
      <c r="F144" s="7" t="s">
        <v>36</v>
      </c>
      <c r="G144" s="7" t="s">
        <v>18</v>
      </c>
      <c r="H144" s="7" t="s">
        <v>1510</v>
      </c>
      <c r="I144" s="26">
        <v>30000</v>
      </c>
      <c r="J144" s="26">
        <v>60000</v>
      </c>
      <c r="K144" s="27">
        <v>0.76</v>
      </c>
      <c r="L144" s="29">
        <f t="shared" si="14"/>
        <v>22800</v>
      </c>
      <c r="M144" s="29">
        <f t="shared" si="15"/>
        <v>45600</v>
      </c>
      <c r="N144" s="36">
        <f t="shared" si="16"/>
        <v>7500</v>
      </c>
      <c r="O144" s="37">
        <f t="shared" si="17"/>
        <v>5700</v>
      </c>
      <c r="P144" s="36">
        <f t="shared" si="18"/>
        <v>15000</v>
      </c>
      <c r="Q144" s="37">
        <f t="shared" si="19"/>
        <v>11400</v>
      </c>
    </row>
    <row r="145" spans="1:17" x14ac:dyDescent="0.25">
      <c r="A145" s="6">
        <f t="shared" si="20"/>
        <v>141</v>
      </c>
      <c r="B145" s="7" t="s">
        <v>378</v>
      </c>
      <c r="C145" s="7" t="s">
        <v>469</v>
      </c>
      <c r="D145" s="8" t="s">
        <v>470</v>
      </c>
      <c r="E145" s="18" t="s">
        <v>471</v>
      </c>
      <c r="F145" s="7" t="s">
        <v>386</v>
      </c>
      <c r="G145" s="7" t="s">
        <v>18</v>
      </c>
      <c r="H145" s="7" t="s">
        <v>1510</v>
      </c>
      <c r="I145" s="26">
        <v>6000</v>
      </c>
      <c r="J145" s="26">
        <v>40000</v>
      </c>
      <c r="K145" s="27">
        <v>1.89</v>
      </c>
      <c r="L145" s="29">
        <f t="shared" si="14"/>
        <v>11340</v>
      </c>
      <c r="M145" s="29">
        <f t="shared" si="15"/>
        <v>75600</v>
      </c>
      <c r="N145" s="36">
        <f t="shared" si="16"/>
        <v>1500</v>
      </c>
      <c r="O145" s="37">
        <f t="shared" si="17"/>
        <v>2835</v>
      </c>
      <c r="P145" s="36">
        <f t="shared" si="18"/>
        <v>10000</v>
      </c>
      <c r="Q145" s="37">
        <f t="shared" si="19"/>
        <v>18900</v>
      </c>
    </row>
    <row r="146" spans="1:17" x14ac:dyDescent="0.25">
      <c r="A146" s="6">
        <f t="shared" si="20"/>
        <v>142</v>
      </c>
      <c r="B146" s="7" t="s">
        <v>378</v>
      </c>
      <c r="C146" s="7" t="s">
        <v>472</v>
      </c>
      <c r="D146" s="8" t="s">
        <v>473</v>
      </c>
      <c r="E146" s="18" t="s">
        <v>474</v>
      </c>
      <c r="F146" s="7" t="s">
        <v>152</v>
      </c>
      <c r="G146" s="7" t="s">
        <v>40</v>
      </c>
      <c r="H146" s="7" t="s">
        <v>1510</v>
      </c>
      <c r="I146" s="26">
        <v>6000</v>
      </c>
      <c r="J146" s="26">
        <v>60000</v>
      </c>
      <c r="K146" s="27">
        <v>0.74</v>
      </c>
      <c r="L146" s="29">
        <f t="shared" si="14"/>
        <v>4440</v>
      </c>
      <c r="M146" s="29">
        <f t="shared" si="15"/>
        <v>44400</v>
      </c>
      <c r="N146" s="36">
        <f t="shared" si="16"/>
        <v>1500</v>
      </c>
      <c r="O146" s="37">
        <f t="shared" si="17"/>
        <v>1110</v>
      </c>
      <c r="P146" s="36">
        <f t="shared" si="18"/>
        <v>15000</v>
      </c>
      <c r="Q146" s="37">
        <f t="shared" si="19"/>
        <v>11100</v>
      </c>
    </row>
    <row r="147" spans="1:17" ht="38.25" x14ac:dyDescent="0.25">
      <c r="A147" s="6">
        <f t="shared" si="20"/>
        <v>143</v>
      </c>
      <c r="B147" s="7" t="s">
        <v>378</v>
      </c>
      <c r="C147" s="7" t="s">
        <v>472</v>
      </c>
      <c r="D147" s="8" t="s">
        <v>475</v>
      </c>
      <c r="E147" s="18" t="s">
        <v>476</v>
      </c>
      <c r="F147" s="7" t="s">
        <v>477</v>
      </c>
      <c r="G147" s="7" t="s">
        <v>18</v>
      </c>
      <c r="H147" s="7" t="s">
        <v>478</v>
      </c>
      <c r="I147" s="26">
        <v>19980</v>
      </c>
      <c r="J147" s="26">
        <v>120000</v>
      </c>
      <c r="K147" s="27">
        <v>1.05</v>
      </c>
      <c r="L147" s="29">
        <f t="shared" si="14"/>
        <v>20979</v>
      </c>
      <c r="M147" s="29">
        <f t="shared" si="15"/>
        <v>126000</v>
      </c>
      <c r="N147" s="36">
        <f t="shared" si="16"/>
        <v>4995</v>
      </c>
      <c r="O147" s="37">
        <f t="shared" si="17"/>
        <v>5244.75</v>
      </c>
      <c r="P147" s="36">
        <f t="shared" si="18"/>
        <v>30000</v>
      </c>
      <c r="Q147" s="37">
        <f t="shared" si="19"/>
        <v>31500</v>
      </c>
    </row>
    <row r="148" spans="1:17" ht="26.25" x14ac:dyDescent="0.25">
      <c r="A148" s="6">
        <f t="shared" si="20"/>
        <v>144</v>
      </c>
      <c r="B148" s="7" t="s">
        <v>479</v>
      </c>
      <c r="C148" s="7" t="s">
        <v>480</v>
      </c>
      <c r="D148" s="8" t="s">
        <v>481</v>
      </c>
      <c r="E148" s="18" t="s">
        <v>482</v>
      </c>
      <c r="F148" s="7" t="s">
        <v>483</v>
      </c>
      <c r="G148" s="7" t="s">
        <v>484</v>
      </c>
      <c r="H148" s="7" t="s">
        <v>1510</v>
      </c>
      <c r="I148" s="26">
        <v>50</v>
      </c>
      <c r="J148" s="26">
        <v>600</v>
      </c>
      <c r="K148" s="27">
        <v>28.07</v>
      </c>
      <c r="L148" s="29">
        <f t="shared" si="14"/>
        <v>1403.5</v>
      </c>
      <c r="M148" s="29">
        <f t="shared" si="15"/>
        <v>16842</v>
      </c>
      <c r="N148" s="36">
        <f t="shared" si="16"/>
        <v>12.5</v>
      </c>
      <c r="O148" s="37">
        <f t="shared" si="17"/>
        <v>350.875</v>
      </c>
      <c r="P148" s="36">
        <f t="shared" si="18"/>
        <v>150</v>
      </c>
      <c r="Q148" s="37">
        <f t="shared" si="19"/>
        <v>4210.5</v>
      </c>
    </row>
    <row r="149" spans="1:17" ht="39" x14ac:dyDescent="0.25">
      <c r="A149" s="6">
        <f t="shared" si="20"/>
        <v>145</v>
      </c>
      <c r="B149" s="7" t="s">
        <v>479</v>
      </c>
      <c r="C149" s="7" t="s">
        <v>480</v>
      </c>
      <c r="D149" s="8" t="s">
        <v>485</v>
      </c>
      <c r="E149" s="18" t="s">
        <v>486</v>
      </c>
      <c r="F149" s="7" t="s">
        <v>181</v>
      </c>
      <c r="G149" s="7" t="s">
        <v>487</v>
      </c>
      <c r="H149" s="7" t="s">
        <v>1510</v>
      </c>
      <c r="I149" s="26">
        <v>1200</v>
      </c>
      <c r="J149" s="26">
        <v>6000</v>
      </c>
      <c r="K149" s="27">
        <v>3.3</v>
      </c>
      <c r="L149" s="29">
        <f t="shared" si="14"/>
        <v>3960</v>
      </c>
      <c r="M149" s="29">
        <f t="shared" si="15"/>
        <v>19800</v>
      </c>
      <c r="N149" s="36">
        <f t="shared" si="16"/>
        <v>300</v>
      </c>
      <c r="O149" s="37">
        <f t="shared" si="17"/>
        <v>990</v>
      </c>
      <c r="P149" s="36">
        <f t="shared" si="18"/>
        <v>1500</v>
      </c>
      <c r="Q149" s="37">
        <f t="shared" si="19"/>
        <v>4950</v>
      </c>
    </row>
    <row r="150" spans="1:17" ht="39" x14ac:dyDescent="0.25">
      <c r="A150" s="6">
        <f t="shared" si="20"/>
        <v>146</v>
      </c>
      <c r="B150" s="7" t="s">
        <v>479</v>
      </c>
      <c r="C150" s="7" t="s">
        <v>488</v>
      </c>
      <c r="D150" s="8" t="s">
        <v>489</v>
      </c>
      <c r="E150" s="18" t="s">
        <v>490</v>
      </c>
      <c r="F150" s="7" t="s">
        <v>181</v>
      </c>
      <c r="G150" s="7" t="s">
        <v>487</v>
      </c>
      <c r="H150" s="7" t="s">
        <v>1510</v>
      </c>
      <c r="I150" s="26">
        <v>100</v>
      </c>
      <c r="J150" s="26">
        <v>1200</v>
      </c>
      <c r="K150" s="27">
        <v>3.02</v>
      </c>
      <c r="L150" s="29">
        <f t="shared" si="14"/>
        <v>302</v>
      </c>
      <c r="M150" s="29">
        <f t="shared" si="15"/>
        <v>3624</v>
      </c>
      <c r="N150" s="36">
        <f t="shared" si="16"/>
        <v>25</v>
      </c>
      <c r="O150" s="37">
        <f t="shared" si="17"/>
        <v>75.5</v>
      </c>
      <c r="P150" s="36">
        <f t="shared" si="18"/>
        <v>300</v>
      </c>
      <c r="Q150" s="37">
        <f t="shared" si="19"/>
        <v>906</v>
      </c>
    </row>
    <row r="151" spans="1:17" ht="39" x14ac:dyDescent="0.25">
      <c r="A151" s="6">
        <f t="shared" si="20"/>
        <v>147</v>
      </c>
      <c r="B151" s="7" t="s">
        <v>479</v>
      </c>
      <c r="C151" s="7" t="s">
        <v>491</v>
      </c>
      <c r="D151" s="8" t="s">
        <v>492</v>
      </c>
      <c r="E151" s="18" t="s">
        <v>490</v>
      </c>
      <c r="F151" s="7" t="s">
        <v>483</v>
      </c>
      <c r="G151" s="7" t="s">
        <v>484</v>
      </c>
      <c r="H151" s="7" t="s">
        <v>493</v>
      </c>
      <c r="I151" s="26">
        <v>30</v>
      </c>
      <c r="J151" s="26">
        <v>100</v>
      </c>
      <c r="K151" s="27">
        <v>50.75</v>
      </c>
      <c r="L151" s="29">
        <f t="shared" si="14"/>
        <v>1522.5</v>
      </c>
      <c r="M151" s="29">
        <f t="shared" si="15"/>
        <v>5075</v>
      </c>
      <c r="N151" s="36">
        <f t="shared" si="16"/>
        <v>7.5</v>
      </c>
      <c r="O151" s="37">
        <f t="shared" si="17"/>
        <v>380.625</v>
      </c>
      <c r="P151" s="36">
        <f t="shared" si="18"/>
        <v>25</v>
      </c>
      <c r="Q151" s="37">
        <f t="shared" si="19"/>
        <v>1268.75</v>
      </c>
    </row>
    <row r="152" spans="1:17" ht="26.25" x14ac:dyDescent="0.25">
      <c r="A152" s="6">
        <f t="shared" si="20"/>
        <v>148</v>
      </c>
      <c r="B152" s="7" t="s">
        <v>479</v>
      </c>
      <c r="C152" s="7" t="s">
        <v>494</v>
      </c>
      <c r="D152" s="8" t="s">
        <v>495</v>
      </c>
      <c r="E152" s="18" t="s">
        <v>490</v>
      </c>
      <c r="F152" s="7" t="s">
        <v>181</v>
      </c>
      <c r="G152" s="7" t="s">
        <v>487</v>
      </c>
      <c r="H152" s="7" t="s">
        <v>1510</v>
      </c>
      <c r="I152" s="26">
        <v>300</v>
      </c>
      <c r="J152" s="26">
        <v>1500</v>
      </c>
      <c r="K152" s="27">
        <v>4.59</v>
      </c>
      <c r="L152" s="29">
        <f t="shared" si="14"/>
        <v>1377</v>
      </c>
      <c r="M152" s="29">
        <f t="shared" si="15"/>
        <v>6885</v>
      </c>
      <c r="N152" s="36">
        <f t="shared" si="16"/>
        <v>75</v>
      </c>
      <c r="O152" s="37">
        <f t="shared" si="17"/>
        <v>344.25</v>
      </c>
      <c r="P152" s="36">
        <f t="shared" si="18"/>
        <v>375</v>
      </c>
      <c r="Q152" s="37">
        <f t="shared" si="19"/>
        <v>1721.25</v>
      </c>
    </row>
    <row r="153" spans="1:17" ht="26.25" x14ac:dyDescent="0.25">
      <c r="A153" s="6">
        <f t="shared" si="20"/>
        <v>149</v>
      </c>
      <c r="B153" s="7" t="s">
        <v>479</v>
      </c>
      <c r="C153" s="7" t="s">
        <v>494</v>
      </c>
      <c r="D153" s="8" t="s">
        <v>496</v>
      </c>
      <c r="E153" s="18" t="s">
        <v>490</v>
      </c>
      <c r="F153" s="7" t="s">
        <v>497</v>
      </c>
      <c r="G153" s="7" t="s">
        <v>484</v>
      </c>
      <c r="H153" s="7" t="s">
        <v>493</v>
      </c>
      <c r="I153" s="26">
        <v>50</v>
      </c>
      <c r="J153" s="26">
        <v>300</v>
      </c>
      <c r="K153" s="27">
        <v>45.9</v>
      </c>
      <c r="L153" s="29">
        <f t="shared" si="14"/>
        <v>2295</v>
      </c>
      <c r="M153" s="29">
        <f t="shared" si="15"/>
        <v>13770</v>
      </c>
      <c r="N153" s="36">
        <f t="shared" si="16"/>
        <v>12.5</v>
      </c>
      <c r="O153" s="37">
        <f t="shared" si="17"/>
        <v>573.75</v>
      </c>
      <c r="P153" s="36">
        <f t="shared" si="18"/>
        <v>75</v>
      </c>
      <c r="Q153" s="37">
        <f t="shared" si="19"/>
        <v>3442.5</v>
      </c>
    </row>
    <row r="154" spans="1:17" ht="23.25" customHeight="1" x14ac:dyDescent="0.25">
      <c r="A154" s="6">
        <f t="shared" si="20"/>
        <v>150</v>
      </c>
      <c r="B154" s="7" t="s">
        <v>498</v>
      </c>
      <c r="C154" s="7" t="s">
        <v>499</v>
      </c>
      <c r="D154" s="8" t="s">
        <v>500</v>
      </c>
      <c r="E154" s="18" t="s">
        <v>501</v>
      </c>
      <c r="F154" s="7" t="s">
        <v>502</v>
      </c>
      <c r="G154" s="7" t="s">
        <v>484</v>
      </c>
      <c r="H154" s="7" t="s">
        <v>503</v>
      </c>
      <c r="I154" s="26">
        <v>150</v>
      </c>
      <c r="J154" s="26">
        <v>1000</v>
      </c>
      <c r="K154" s="27">
        <v>48</v>
      </c>
      <c r="L154" s="29">
        <f t="shared" si="14"/>
        <v>7200</v>
      </c>
      <c r="M154" s="29">
        <f t="shared" si="15"/>
        <v>48000</v>
      </c>
      <c r="N154" s="36">
        <f t="shared" si="16"/>
        <v>37.5</v>
      </c>
      <c r="O154" s="37">
        <f t="shared" si="17"/>
        <v>1800</v>
      </c>
      <c r="P154" s="36">
        <f t="shared" si="18"/>
        <v>250</v>
      </c>
      <c r="Q154" s="37">
        <f t="shared" si="19"/>
        <v>12000</v>
      </c>
    </row>
    <row r="155" spans="1:17" ht="26.25" x14ac:dyDescent="0.25">
      <c r="A155" s="6">
        <f t="shared" si="20"/>
        <v>151</v>
      </c>
      <c r="B155" s="7" t="s">
        <v>498</v>
      </c>
      <c r="C155" s="7" t="s">
        <v>504</v>
      </c>
      <c r="D155" s="8" t="s">
        <v>505</v>
      </c>
      <c r="E155" s="18" t="s">
        <v>506</v>
      </c>
      <c r="F155" s="7" t="s">
        <v>507</v>
      </c>
      <c r="G155" s="7" t="s">
        <v>508</v>
      </c>
      <c r="H155" s="7" t="s">
        <v>509</v>
      </c>
      <c r="I155" s="26">
        <v>200</v>
      </c>
      <c r="J155" s="26">
        <v>1000</v>
      </c>
      <c r="K155" s="27">
        <v>44</v>
      </c>
      <c r="L155" s="29">
        <f t="shared" si="14"/>
        <v>8800</v>
      </c>
      <c r="M155" s="29">
        <f t="shared" si="15"/>
        <v>44000</v>
      </c>
      <c r="N155" s="36">
        <f t="shared" si="16"/>
        <v>50</v>
      </c>
      <c r="O155" s="37">
        <f t="shared" si="17"/>
        <v>2200</v>
      </c>
      <c r="P155" s="36">
        <f t="shared" si="18"/>
        <v>250</v>
      </c>
      <c r="Q155" s="37">
        <f t="shared" si="19"/>
        <v>11000</v>
      </c>
    </row>
    <row r="156" spans="1:17" ht="26.25" x14ac:dyDescent="0.25">
      <c r="A156" s="6">
        <f t="shared" si="20"/>
        <v>152</v>
      </c>
      <c r="B156" s="7" t="s">
        <v>498</v>
      </c>
      <c r="C156" s="7" t="s">
        <v>504</v>
      </c>
      <c r="D156" s="8" t="s">
        <v>510</v>
      </c>
      <c r="E156" s="18" t="s">
        <v>511</v>
      </c>
      <c r="F156" s="7" t="s">
        <v>512</v>
      </c>
      <c r="G156" s="7" t="s">
        <v>484</v>
      </c>
      <c r="H156" s="7" t="s">
        <v>513</v>
      </c>
      <c r="I156" s="26">
        <v>100</v>
      </c>
      <c r="J156" s="26">
        <v>600</v>
      </c>
      <c r="K156" s="27">
        <v>37</v>
      </c>
      <c r="L156" s="29">
        <f t="shared" si="14"/>
        <v>3700</v>
      </c>
      <c r="M156" s="29">
        <f t="shared" si="15"/>
        <v>22200</v>
      </c>
      <c r="N156" s="36">
        <f t="shared" si="16"/>
        <v>25</v>
      </c>
      <c r="O156" s="37">
        <f t="shared" si="17"/>
        <v>925</v>
      </c>
      <c r="P156" s="36">
        <f t="shared" si="18"/>
        <v>150</v>
      </c>
      <c r="Q156" s="37">
        <f t="shared" si="19"/>
        <v>5550</v>
      </c>
    </row>
    <row r="157" spans="1:17" ht="39" x14ac:dyDescent="0.25">
      <c r="A157" s="6">
        <f t="shared" si="20"/>
        <v>153</v>
      </c>
      <c r="B157" s="7" t="s">
        <v>498</v>
      </c>
      <c r="C157" s="7" t="s">
        <v>504</v>
      </c>
      <c r="D157" s="8" t="s">
        <v>514</v>
      </c>
      <c r="E157" s="18" t="s">
        <v>515</v>
      </c>
      <c r="F157" s="7" t="s">
        <v>507</v>
      </c>
      <c r="G157" s="7" t="s">
        <v>508</v>
      </c>
      <c r="H157" s="7" t="s">
        <v>516</v>
      </c>
      <c r="I157" s="26">
        <v>10</v>
      </c>
      <c r="J157" s="26">
        <v>50</v>
      </c>
      <c r="K157" s="27">
        <v>78</v>
      </c>
      <c r="L157" s="29">
        <f t="shared" si="14"/>
        <v>780</v>
      </c>
      <c r="M157" s="29">
        <f t="shared" si="15"/>
        <v>3900</v>
      </c>
      <c r="N157" s="36">
        <f t="shared" si="16"/>
        <v>2.5</v>
      </c>
      <c r="O157" s="37">
        <f t="shared" si="17"/>
        <v>195</v>
      </c>
      <c r="P157" s="36">
        <f t="shared" si="18"/>
        <v>12.5</v>
      </c>
      <c r="Q157" s="37">
        <f t="shared" si="19"/>
        <v>975</v>
      </c>
    </row>
    <row r="158" spans="1:17" x14ac:dyDescent="0.25">
      <c r="A158" s="6">
        <f t="shared" si="20"/>
        <v>154</v>
      </c>
      <c r="B158" s="7" t="s">
        <v>498</v>
      </c>
      <c r="C158" s="7" t="s">
        <v>517</v>
      </c>
      <c r="D158" s="8" t="s">
        <v>518</v>
      </c>
      <c r="E158" s="18">
        <v>0.02</v>
      </c>
      <c r="F158" s="7" t="s">
        <v>507</v>
      </c>
      <c r="G158" s="7" t="s">
        <v>508</v>
      </c>
      <c r="H158" s="7" t="s">
        <v>1510</v>
      </c>
      <c r="I158" s="26">
        <v>25</v>
      </c>
      <c r="J158" s="26">
        <v>200</v>
      </c>
      <c r="K158" s="27">
        <v>16.61</v>
      </c>
      <c r="L158" s="29">
        <f t="shared" si="14"/>
        <v>415.25</v>
      </c>
      <c r="M158" s="29">
        <f t="shared" si="15"/>
        <v>3322</v>
      </c>
      <c r="N158" s="36">
        <f t="shared" si="16"/>
        <v>6.25</v>
      </c>
      <c r="O158" s="37">
        <f t="shared" si="17"/>
        <v>103.8125</v>
      </c>
      <c r="P158" s="36">
        <f t="shared" si="18"/>
        <v>50</v>
      </c>
      <c r="Q158" s="37">
        <f t="shared" si="19"/>
        <v>830.5</v>
      </c>
    </row>
    <row r="159" spans="1:17" ht="26.25" x14ac:dyDescent="0.25">
      <c r="A159" s="6">
        <f t="shared" si="20"/>
        <v>155</v>
      </c>
      <c r="B159" s="7" t="s">
        <v>498</v>
      </c>
      <c r="C159" s="7" t="s">
        <v>519</v>
      </c>
      <c r="D159" s="8" t="s">
        <v>520</v>
      </c>
      <c r="E159" s="18" t="s">
        <v>521</v>
      </c>
      <c r="F159" s="7" t="s">
        <v>386</v>
      </c>
      <c r="G159" s="7" t="s">
        <v>18</v>
      </c>
      <c r="H159" s="7" t="s">
        <v>522</v>
      </c>
      <c r="I159" s="26">
        <v>90000</v>
      </c>
      <c r="J159" s="26">
        <v>360000</v>
      </c>
      <c r="K159" s="27">
        <v>2.1800000000000002</v>
      </c>
      <c r="L159" s="29">
        <f t="shared" si="14"/>
        <v>196200</v>
      </c>
      <c r="M159" s="29">
        <f t="shared" si="15"/>
        <v>784800</v>
      </c>
      <c r="N159" s="36">
        <f t="shared" si="16"/>
        <v>22500</v>
      </c>
      <c r="O159" s="37">
        <f t="shared" si="17"/>
        <v>49050</v>
      </c>
      <c r="P159" s="36">
        <f t="shared" si="18"/>
        <v>90000</v>
      </c>
      <c r="Q159" s="37">
        <f t="shared" si="19"/>
        <v>196200</v>
      </c>
    </row>
    <row r="160" spans="1:17" ht="38.25" x14ac:dyDescent="0.25">
      <c r="A160" s="6">
        <f t="shared" si="20"/>
        <v>156</v>
      </c>
      <c r="B160" s="7" t="s">
        <v>523</v>
      </c>
      <c r="C160" s="7" t="s">
        <v>524</v>
      </c>
      <c r="D160" s="8" t="s">
        <v>525</v>
      </c>
      <c r="E160" s="18" t="s">
        <v>99</v>
      </c>
      <c r="F160" s="7" t="s">
        <v>72</v>
      </c>
      <c r="G160" s="7" t="s">
        <v>18</v>
      </c>
      <c r="H160" s="7" t="s">
        <v>526</v>
      </c>
      <c r="I160" s="26">
        <v>600</v>
      </c>
      <c r="J160" s="26">
        <v>2000</v>
      </c>
      <c r="K160" s="27">
        <v>0.68</v>
      </c>
      <c r="L160" s="29">
        <f t="shared" si="14"/>
        <v>408.00000000000006</v>
      </c>
      <c r="M160" s="29">
        <f t="shared" si="15"/>
        <v>1360</v>
      </c>
      <c r="N160" s="36">
        <f t="shared" si="16"/>
        <v>150</v>
      </c>
      <c r="O160" s="37">
        <f t="shared" si="17"/>
        <v>102.00000000000001</v>
      </c>
      <c r="P160" s="36">
        <f t="shared" si="18"/>
        <v>500</v>
      </c>
      <c r="Q160" s="37">
        <f t="shared" si="19"/>
        <v>340</v>
      </c>
    </row>
    <row r="161" spans="1:17" ht="95.25" customHeight="1" x14ac:dyDescent="0.25">
      <c r="A161" s="6">
        <f t="shared" si="20"/>
        <v>157</v>
      </c>
      <c r="B161" s="7" t="s">
        <v>523</v>
      </c>
      <c r="C161" s="7" t="s">
        <v>527</v>
      </c>
      <c r="D161" s="8" t="s">
        <v>528</v>
      </c>
      <c r="E161" s="18" t="s">
        <v>529</v>
      </c>
      <c r="F161" s="7" t="s">
        <v>530</v>
      </c>
      <c r="G161" s="7" t="s">
        <v>18</v>
      </c>
      <c r="H161" s="7" t="s">
        <v>531</v>
      </c>
      <c r="I161" s="26">
        <v>120000</v>
      </c>
      <c r="J161" s="26">
        <v>500000</v>
      </c>
      <c r="K161" s="27">
        <v>0.69</v>
      </c>
      <c r="L161" s="29">
        <f t="shared" si="14"/>
        <v>82800</v>
      </c>
      <c r="M161" s="29">
        <f t="shared" si="15"/>
        <v>345000</v>
      </c>
      <c r="N161" s="36">
        <f t="shared" si="16"/>
        <v>30000</v>
      </c>
      <c r="O161" s="37">
        <f t="shared" si="17"/>
        <v>20700</v>
      </c>
      <c r="P161" s="36">
        <f t="shared" si="18"/>
        <v>125000</v>
      </c>
      <c r="Q161" s="37">
        <f t="shared" si="19"/>
        <v>86250</v>
      </c>
    </row>
    <row r="162" spans="1:17" ht="80.25" customHeight="1" x14ac:dyDescent="0.25">
      <c r="A162" s="6">
        <f t="shared" si="20"/>
        <v>158</v>
      </c>
      <c r="B162" s="7" t="s">
        <v>523</v>
      </c>
      <c r="C162" s="7" t="s">
        <v>532</v>
      </c>
      <c r="D162" s="8" t="s">
        <v>533</v>
      </c>
      <c r="E162" s="18" t="s">
        <v>266</v>
      </c>
      <c r="F162" s="7" t="s">
        <v>477</v>
      </c>
      <c r="G162" s="7" t="s">
        <v>18</v>
      </c>
      <c r="H162" s="7" t="s">
        <v>534</v>
      </c>
      <c r="I162" s="26">
        <v>24000</v>
      </c>
      <c r="J162" s="26">
        <v>150000</v>
      </c>
      <c r="K162" s="27">
        <v>0.4</v>
      </c>
      <c r="L162" s="29">
        <f t="shared" si="14"/>
        <v>9600</v>
      </c>
      <c r="M162" s="29">
        <f t="shared" si="15"/>
        <v>60000</v>
      </c>
      <c r="N162" s="36">
        <f t="shared" si="16"/>
        <v>6000</v>
      </c>
      <c r="O162" s="37">
        <f t="shared" si="17"/>
        <v>2400</v>
      </c>
      <c r="P162" s="36">
        <f t="shared" si="18"/>
        <v>37500</v>
      </c>
      <c r="Q162" s="37">
        <f t="shared" si="19"/>
        <v>15000</v>
      </c>
    </row>
    <row r="163" spans="1:17" ht="81" customHeight="1" x14ac:dyDescent="0.25">
      <c r="A163" s="6">
        <f t="shared" si="20"/>
        <v>159</v>
      </c>
      <c r="B163" s="7" t="s">
        <v>523</v>
      </c>
      <c r="C163" s="7" t="s">
        <v>532</v>
      </c>
      <c r="D163" s="8" t="s">
        <v>535</v>
      </c>
      <c r="E163" s="18" t="s">
        <v>183</v>
      </c>
      <c r="F163" s="7" t="s">
        <v>477</v>
      </c>
      <c r="G163" s="7" t="s">
        <v>18</v>
      </c>
      <c r="H163" s="7" t="s">
        <v>536</v>
      </c>
      <c r="I163" s="26">
        <v>24000</v>
      </c>
      <c r="J163" s="26">
        <v>120000</v>
      </c>
      <c r="K163" s="27">
        <v>0.67</v>
      </c>
      <c r="L163" s="29">
        <f t="shared" si="14"/>
        <v>16080.000000000002</v>
      </c>
      <c r="M163" s="29">
        <f t="shared" si="15"/>
        <v>80400</v>
      </c>
      <c r="N163" s="36">
        <f t="shared" si="16"/>
        <v>6000</v>
      </c>
      <c r="O163" s="37">
        <f t="shared" si="17"/>
        <v>4020.0000000000005</v>
      </c>
      <c r="P163" s="36">
        <f t="shared" si="18"/>
        <v>30000</v>
      </c>
      <c r="Q163" s="37">
        <f t="shared" si="19"/>
        <v>20100</v>
      </c>
    </row>
    <row r="164" spans="1:17" ht="26.25" x14ac:dyDescent="0.25">
      <c r="A164" s="6">
        <f t="shared" si="20"/>
        <v>160</v>
      </c>
      <c r="B164" s="7" t="s">
        <v>523</v>
      </c>
      <c r="C164" s="7" t="s">
        <v>537</v>
      </c>
      <c r="D164" s="8" t="s">
        <v>538</v>
      </c>
      <c r="E164" s="18" t="s">
        <v>539</v>
      </c>
      <c r="F164" s="7" t="s">
        <v>72</v>
      </c>
      <c r="G164" s="7" t="s">
        <v>18</v>
      </c>
      <c r="H164" s="7" t="s">
        <v>540</v>
      </c>
      <c r="I164" s="26">
        <v>50000</v>
      </c>
      <c r="J164" s="26">
        <v>240000</v>
      </c>
      <c r="K164" s="27">
        <v>0.79</v>
      </c>
      <c r="L164" s="29">
        <f t="shared" si="14"/>
        <v>39500</v>
      </c>
      <c r="M164" s="29">
        <f t="shared" si="15"/>
        <v>189600</v>
      </c>
      <c r="N164" s="36">
        <f t="shared" si="16"/>
        <v>12500</v>
      </c>
      <c r="O164" s="37">
        <f t="shared" si="17"/>
        <v>9875</v>
      </c>
      <c r="P164" s="36">
        <f t="shared" si="18"/>
        <v>60000</v>
      </c>
      <c r="Q164" s="37">
        <f t="shared" si="19"/>
        <v>47400</v>
      </c>
    </row>
    <row r="165" spans="1:17" x14ac:dyDescent="0.25">
      <c r="A165" s="6">
        <f t="shared" si="20"/>
        <v>161</v>
      </c>
      <c r="B165" s="7" t="s">
        <v>523</v>
      </c>
      <c r="C165" s="7" t="s">
        <v>541</v>
      </c>
      <c r="D165" s="8" t="s">
        <v>542</v>
      </c>
      <c r="E165" s="18" t="s">
        <v>543</v>
      </c>
      <c r="F165" s="7" t="s">
        <v>72</v>
      </c>
      <c r="G165" s="7" t="s">
        <v>18</v>
      </c>
      <c r="H165" s="7" t="s">
        <v>1510</v>
      </c>
      <c r="I165" s="26">
        <v>2400</v>
      </c>
      <c r="J165" s="26">
        <v>11200</v>
      </c>
      <c r="K165" s="27">
        <v>1.35</v>
      </c>
      <c r="L165" s="29">
        <f t="shared" si="14"/>
        <v>3240</v>
      </c>
      <c r="M165" s="29">
        <f t="shared" si="15"/>
        <v>15120.000000000002</v>
      </c>
      <c r="N165" s="36">
        <f t="shared" si="16"/>
        <v>600</v>
      </c>
      <c r="O165" s="37">
        <f t="shared" si="17"/>
        <v>810</v>
      </c>
      <c r="P165" s="36">
        <f t="shared" si="18"/>
        <v>2800</v>
      </c>
      <c r="Q165" s="37">
        <f t="shared" si="19"/>
        <v>3780.0000000000005</v>
      </c>
    </row>
    <row r="166" spans="1:17" x14ac:dyDescent="0.25">
      <c r="A166" s="6">
        <f t="shared" si="20"/>
        <v>162</v>
      </c>
      <c r="B166" s="7" t="s">
        <v>523</v>
      </c>
      <c r="C166" s="7" t="s">
        <v>541</v>
      </c>
      <c r="D166" s="8" t="s">
        <v>544</v>
      </c>
      <c r="E166" s="18" t="s">
        <v>545</v>
      </c>
      <c r="F166" s="7" t="s">
        <v>72</v>
      </c>
      <c r="G166" s="7" t="s">
        <v>18</v>
      </c>
      <c r="H166" s="7" t="s">
        <v>1510</v>
      </c>
      <c r="I166" s="26">
        <v>4200</v>
      </c>
      <c r="J166" s="26">
        <v>15000</v>
      </c>
      <c r="K166" s="27">
        <v>0.65</v>
      </c>
      <c r="L166" s="29">
        <f t="shared" si="14"/>
        <v>2730</v>
      </c>
      <c r="M166" s="29">
        <f t="shared" si="15"/>
        <v>9750</v>
      </c>
      <c r="N166" s="36">
        <f t="shared" si="16"/>
        <v>1050</v>
      </c>
      <c r="O166" s="37">
        <f t="shared" si="17"/>
        <v>682.5</v>
      </c>
      <c r="P166" s="36">
        <f t="shared" si="18"/>
        <v>3750</v>
      </c>
      <c r="Q166" s="37">
        <f t="shared" si="19"/>
        <v>2437.5</v>
      </c>
    </row>
    <row r="167" spans="1:17" ht="25.5" x14ac:dyDescent="0.25">
      <c r="A167" s="6">
        <f t="shared" si="20"/>
        <v>163</v>
      </c>
      <c r="B167" s="7" t="s">
        <v>546</v>
      </c>
      <c r="C167" s="7" t="s">
        <v>547</v>
      </c>
      <c r="D167" s="8" t="s">
        <v>548</v>
      </c>
      <c r="E167" s="18" t="s">
        <v>549</v>
      </c>
      <c r="F167" s="7" t="s">
        <v>18</v>
      </c>
      <c r="G167" s="7" t="s">
        <v>18</v>
      </c>
      <c r="H167" s="7" t="s">
        <v>550</v>
      </c>
      <c r="I167" s="26">
        <v>12000</v>
      </c>
      <c r="J167" s="26">
        <v>60000</v>
      </c>
      <c r="K167" s="27">
        <v>0.65</v>
      </c>
      <c r="L167" s="29">
        <f t="shared" si="14"/>
        <v>7800</v>
      </c>
      <c r="M167" s="29">
        <f t="shared" si="15"/>
        <v>39000</v>
      </c>
      <c r="N167" s="36">
        <f t="shared" si="16"/>
        <v>3000</v>
      </c>
      <c r="O167" s="37">
        <f t="shared" si="17"/>
        <v>1950</v>
      </c>
      <c r="P167" s="36">
        <f t="shared" si="18"/>
        <v>15000</v>
      </c>
      <c r="Q167" s="37">
        <f t="shared" si="19"/>
        <v>9750</v>
      </c>
    </row>
    <row r="168" spans="1:17" ht="25.5" x14ac:dyDescent="0.25">
      <c r="A168" s="6">
        <f t="shared" si="20"/>
        <v>164</v>
      </c>
      <c r="B168" s="7" t="s">
        <v>546</v>
      </c>
      <c r="C168" s="7" t="s">
        <v>547</v>
      </c>
      <c r="D168" s="8" t="s">
        <v>551</v>
      </c>
      <c r="E168" s="18" t="s">
        <v>183</v>
      </c>
      <c r="F168" s="7" t="s">
        <v>18</v>
      </c>
      <c r="G168" s="7" t="s">
        <v>18</v>
      </c>
      <c r="H168" s="7" t="s">
        <v>552</v>
      </c>
      <c r="I168" s="26">
        <v>24000</v>
      </c>
      <c r="J168" s="26">
        <v>150000</v>
      </c>
      <c r="K168" s="27">
        <v>0.5</v>
      </c>
      <c r="L168" s="29">
        <f t="shared" si="14"/>
        <v>12000</v>
      </c>
      <c r="M168" s="29">
        <f t="shared" si="15"/>
        <v>75000</v>
      </c>
      <c r="N168" s="36">
        <f t="shared" si="16"/>
        <v>6000</v>
      </c>
      <c r="O168" s="37">
        <f t="shared" si="17"/>
        <v>3000</v>
      </c>
      <c r="P168" s="36">
        <f t="shared" si="18"/>
        <v>37500</v>
      </c>
      <c r="Q168" s="37">
        <f t="shared" si="19"/>
        <v>18750</v>
      </c>
    </row>
    <row r="169" spans="1:17" x14ac:dyDescent="0.25">
      <c r="A169" s="6">
        <f t="shared" si="20"/>
        <v>165</v>
      </c>
      <c r="B169" s="7" t="s">
        <v>546</v>
      </c>
      <c r="C169" s="7" t="s">
        <v>553</v>
      </c>
      <c r="D169" s="8" t="s">
        <v>554</v>
      </c>
      <c r="E169" s="18" t="s">
        <v>129</v>
      </c>
      <c r="F169" s="7" t="s">
        <v>36</v>
      </c>
      <c r="G169" s="7" t="s">
        <v>18</v>
      </c>
      <c r="H169" s="7" t="s">
        <v>555</v>
      </c>
      <c r="I169" s="26">
        <v>36000</v>
      </c>
      <c r="J169" s="26">
        <v>160000</v>
      </c>
      <c r="K169" s="27">
        <v>0.78</v>
      </c>
      <c r="L169" s="29">
        <f t="shared" si="14"/>
        <v>28080</v>
      </c>
      <c r="M169" s="29">
        <f t="shared" si="15"/>
        <v>124800</v>
      </c>
      <c r="N169" s="36">
        <f t="shared" si="16"/>
        <v>9000</v>
      </c>
      <c r="O169" s="37">
        <f t="shared" si="17"/>
        <v>7020</v>
      </c>
      <c r="P169" s="36">
        <f t="shared" si="18"/>
        <v>40000</v>
      </c>
      <c r="Q169" s="37">
        <f t="shared" si="19"/>
        <v>31200</v>
      </c>
    </row>
    <row r="170" spans="1:17" x14ac:dyDescent="0.25">
      <c r="A170" s="6">
        <f t="shared" si="20"/>
        <v>166</v>
      </c>
      <c r="B170" s="7" t="s">
        <v>546</v>
      </c>
      <c r="C170" s="7" t="s">
        <v>556</v>
      </c>
      <c r="D170" s="8" t="s">
        <v>557</v>
      </c>
      <c r="E170" s="18" t="s">
        <v>262</v>
      </c>
      <c r="F170" s="7" t="s">
        <v>72</v>
      </c>
      <c r="G170" s="7" t="s">
        <v>18</v>
      </c>
      <c r="H170" s="7"/>
      <c r="I170" s="26">
        <v>8000</v>
      </c>
      <c r="J170" s="26">
        <v>30000</v>
      </c>
      <c r="K170" s="27">
        <v>0.37</v>
      </c>
      <c r="L170" s="29">
        <f t="shared" si="14"/>
        <v>2960</v>
      </c>
      <c r="M170" s="29">
        <f t="shared" si="15"/>
        <v>11100</v>
      </c>
      <c r="N170" s="36">
        <f t="shared" si="16"/>
        <v>2000</v>
      </c>
      <c r="O170" s="37">
        <f t="shared" si="17"/>
        <v>740</v>
      </c>
      <c r="P170" s="36">
        <f t="shared" si="18"/>
        <v>7500</v>
      </c>
      <c r="Q170" s="37">
        <f t="shared" si="19"/>
        <v>2775</v>
      </c>
    </row>
    <row r="171" spans="1:17" ht="25.5" x14ac:dyDescent="0.25">
      <c r="A171" s="6">
        <f t="shared" si="20"/>
        <v>167</v>
      </c>
      <c r="B171" s="7" t="s">
        <v>558</v>
      </c>
      <c r="C171" s="7" t="s">
        <v>559</v>
      </c>
      <c r="D171" s="8" t="s">
        <v>560</v>
      </c>
      <c r="E171" s="18" t="s">
        <v>129</v>
      </c>
      <c r="F171" s="7" t="s">
        <v>72</v>
      </c>
      <c r="G171" s="7" t="s">
        <v>101</v>
      </c>
      <c r="H171" s="7" t="s">
        <v>561</v>
      </c>
      <c r="I171" s="26">
        <v>12000</v>
      </c>
      <c r="J171" s="26">
        <v>60000</v>
      </c>
      <c r="K171" s="27">
        <v>0.26</v>
      </c>
      <c r="L171" s="29">
        <f t="shared" si="14"/>
        <v>3120</v>
      </c>
      <c r="M171" s="29">
        <f t="shared" si="15"/>
        <v>15600</v>
      </c>
      <c r="N171" s="36">
        <f t="shared" si="16"/>
        <v>3000</v>
      </c>
      <c r="O171" s="37">
        <f t="shared" si="17"/>
        <v>780</v>
      </c>
      <c r="P171" s="36">
        <f t="shared" si="18"/>
        <v>15000</v>
      </c>
      <c r="Q171" s="37">
        <f t="shared" si="19"/>
        <v>3900</v>
      </c>
    </row>
    <row r="172" spans="1:17" ht="25.5" x14ac:dyDescent="0.25">
      <c r="A172" s="6">
        <f t="shared" si="20"/>
        <v>168</v>
      </c>
      <c r="B172" s="7" t="s">
        <v>558</v>
      </c>
      <c r="C172" s="7" t="s">
        <v>559</v>
      </c>
      <c r="D172" s="8" t="s">
        <v>562</v>
      </c>
      <c r="E172" s="18" t="s">
        <v>183</v>
      </c>
      <c r="F172" s="7" t="s">
        <v>72</v>
      </c>
      <c r="G172" s="7" t="s">
        <v>101</v>
      </c>
      <c r="H172" s="7" t="s">
        <v>561</v>
      </c>
      <c r="I172" s="26">
        <v>12000</v>
      </c>
      <c r="J172" s="26">
        <v>60000</v>
      </c>
      <c r="K172" s="27">
        <v>0.18</v>
      </c>
      <c r="L172" s="29">
        <f t="shared" si="14"/>
        <v>2160</v>
      </c>
      <c r="M172" s="29">
        <f t="shared" si="15"/>
        <v>10800</v>
      </c>
      <c r="N172" s="36">
        <f t="shared" si="16"/>
        <v>3000</v>
      </c>
      <c r="O172" s="37">
        <f t="shared" si="17"/>
        <v>540</v>
      </c>
      <c r="P172" s="36">
        <f t="shared" si="18"/>
        <v>15000</v>
      </c>
      <c r="Q172" s="37">
        <f t="shared" si="19"/>
        <v>2700</v>
      </c>
    </row>
    <row r="173" spans="1:17" ht="25.5" x14ac:dyDescent="0.25">
      <c r="A173" s="6">
        <f t="shared" si="20"/>
        <v>169</v>
      </c>
      <c r="B173" s="7" t="s">
        <v>558</v>
      </c>
      <c r="C173" s="7" t="s">
        <v>563</v>
      </c>
      <c r="D173" s="8" t="s">
        <v>564</v>
      </c>
      <c r="E173" s="18" t="s">
        <v>183</v>
      </c>
      <c r="F173" s="7" t="s">
        <v>386</v>
      </c>
      <c r="G173" s="7" t="s">
        <v>18</v>
      </c>
      <c r="H173" s="7" t="s">
        <v>565</v>
      </c>
      <c r="I173" s="26">
        <v>48000</v>
      </c>
      <c r="J173" s="26">
        <v>400000</v>
      </c>
      <c r="K173" s="27">
        <v>1.06</v>
      </c>
      <c r="L173" s="29">
        <f t="shared" si="14"/>
        <v>50880</v>
      </c>
      <c r="M173" s="29">
        <f t="shared" si="15"/>
        <v>424000</v>
      </c>
      <c r="N173" s="36">
        <f t="shared" si="16"/>
        <v>12000</v>
      </c>
      <c r="O173" s="37">
        <f t="shared" si="17"/>
        <v>12720</v>
      </c>
      <c r="P173" s="36">
        <f t="shared" si="18"/>
        <v>100000</v>
      </c>
      <c r="Q173" s="37">
        <f t="shared" si="19"/>
        <v>106000</v>
      </c>
    </row>
    <row r="174" spans="1:17" ht="25.5" x14ac:dyDescent="0.25">
      <c r="A174" s="6">
        <f t="shared" si="20"/>
        <v>170</v>
      </c>
      <c r="B174" s="7" t="s">
        <v>558</v>
      </c>
      <c r="C174" s="7" t="s">
        <v>566</v>
      </c>
      <c r="D174" s="8" t="s">
        <v>567</v>
      </c>
      <c r="E174" s="18" t="s">
        <v>129</v>
      </c>
      <c r="F174" s="7" t="s">
        <v>36</v>
      </c>
      <c r="G174" s="7" t="s">
        <v>18</v>
      </c>
      <c r="H174" s="7" t="s">
        <v>565</v>
      </c>
      <c r="I174" s="26">
        <v>9000</v>
      </c>
      <c r="J174" s="26">
        <v>120000</v>
      </c>
      <c r="K174" s="27">
        <v>1.1200000000000001</v>
      </c>
      <c r="L174" s="29">
        <f t="shared" si="14"/>
        <v>10080.000000000002</v>
      </c>
      <c r="M174" s="29">
        <f t="shared" si="15"/>
        <v>134400</v>
      </c>
      <c r="N174" s="36">
        <f t="shared" si="16"/>
        <v>2250</v>
      </c>
      <c r="O174" s="37">
        <f t="shared" si="17"/>
        <v>2520.0000000000005</v>
      </c>
      <c r="P174" s="36">
        <f t="shared" si="18"/>
        <v>30000</v>
      </c>
      <c r="Q174" s="37">
        <f t="shared" si="19"/>
        <v>33600</v>
      </c>
    </row>
    <row r="175" spans="1:17" ht="38.25" x14ac:dyDescent="0.25">
      <c r="A175" s="6">
        <f t="shared" si="20"/>
        <v>171</v>
      </c>
      <c r="B175" s="7" t="s">
        <v>558</v>
      </c>
      <c r="C175" s="7" t="s">
        <v>568</v>
      </c>
      <c r="D175" s="8" t="s">
        <v>569</v>
      </c>
      <c r="E175" s="18" t="s">
        <v>183</v>
      </c>
      <c r="F175" s="7" t="s">
        <v>72</v>
      </c>
      <c r="G175" s="7" t="s">
        <v>18</v>
      </c>
      <c r="H175" s="7" t="s">
        <v>570</v>
      </c>
      <c r="I175" s="26">
        <v>18000</v>
      </c>
      <c r="J175" s="26">
        <v>49980</v>
      </c>
      <c r="K175" s="27">
        <v>0.5</v>
      </c>
      <c r="L175" s="29">
        <f t="shared" si="14"/>
        <v>9000</v>
      </c>
      <c r="M175" s="29">
        <f t="shared" si="15"/>
        <v>24990</v>
      </c>
      <c r="N175" s="36">
        <f t="shared" si="16"/>
        <v>4500</v>
      </c>
      <c r="O175" s="37">
        <f t="shared" si="17"/>
        <v>2250</v>
      </c>
      <c r="P175" s="36">
        <f t="shared" si="18"/>
        <v>12495</v>
      </c>
      <c r="Q175" s="37">
        <f t="shared" si="19"/>
        <v>6247.5</v>
      </c>
    </row>
    <row r="176" spans="1:17" ht="26.25" x14ac:dyDescent="0.25">
      <c r="A176" s="6">
        <f t="shared" si="20"/>
        <v>172</v>
      </c>
      <c r="B176" s="7" t="s">
        <v>558</v>
      </c>
      <c r="C176" s="7" t="s">
        <v>571</v>
      </c>
      <c r="D176" s="8" t="s">
        <v>572</v>
      </c>
      <c r="E176" s="18" t="s">
        <v>573</v>
      </c>
      <c r="F176" s="7" t="s">
        <v>36</v>
      </c>
      <c r="G176" s="7" t="s">
        <v>18</v>
      </c>
      <c r="H176" s="7" t="s">
        <v>574</v>
      </c>
      <c r="I176" s="26">
        <v>14000</v>
      </c>
      <c r="J176" s="26">
        <v>40000</v>
      </c>
      <c r="K176" s="27">
        <v>1.39</v>
      </c>
      <c r="L176" s="29">
        <f t="shared" si="14"/>
        <v>19460</v>
      </c>
      <c r="M176" s="29">
        <f t="shared" si="15"/>
        <v>55599.999999999993</v>
      </c>
      <c r="N176" s="36">
        <f t="shared" si="16"/>
        <v>3500</v>
      </c>
      <c r="O176" s="37">
        <f t="shared" si="17"/>
        <v>4865</v>
      </c>
      <c r="P176" s="36">
        <f t="shared" si="18"/>
        <v>10000</v>
      </c>
      <c r="Q176" s="37">
        <f t="shared" si="19"/>
        <v>13899.999999999998</v>
      </c>
    </row>
    <row r="177" spans="1:17" ht="26.25" x14ac:dyDescent="0.25">
      <c r="A177" s="6">
        <f t="shared" si="20"/>
        <v>173</v>
      </c>
      <c r="B177" s="7" t="s">
        <v>558</v>
      </c>
      <c r="C177" s="7" t="s">
        <v>575</v>
      </c>
      <c r="D177" s="8" t="s">
        <v>576</v>
      </c>
      <c r="E177" s="18" t="s">
        <v>577</v>
      </c>
      <c r="F177" s="7" t="s">
        <v>386</v>
      </c>
      <c r="G177" s="7" t="s">
        <v>18</v>
      </c>
      <c r="H177" s="7" t="s">
        <v>574</v>
      </c>
      <c r="I177" s="26">
        <v>14000</v>
      </c>
      <c r="J177" s="26">
        <v>80000</v>
      </c>
      <c r="K177" s="27">
        <v>1.07</v>
      </c>
      <c r="L177" s="29">
        <f t="shared" si="14"/>
        <v>14980</v>
      </c>
      <c r="M177" s="29">
        <f t="shared" si="15"/>
        <v>85600</v>
      </c>
      <c r="N177" s="36">
        <f t="shared" si="16"/>
        <v>3500</v>
      </c>
      <c r="O177" s="37">
        <f t="shared" si="17"/>
        <v>3745</v>
      </c>
      <c r="P177" s="36">
        <f t="shared" si="18"/>
        <v>20000</v>
      </c>
      <c r="Q177" s="37">
        <f t="shared" si="19"/>
        <v>21400</v>
      </c>
    </row>
    <row r="178" spans="1:17" ht="26.25" x14ac:dyDescent="0.25">
      <c r="A178" s="6">
        <f t="shared" si="20"/>
        <v>174</v>
      </c>
      <c r="B178" s="7" t="s">
        <v>558</v>
      </c>
      <c r="C178" s="7" t="s">
        <v>575</v>
      </c>
      <c r="D178" s="8" t="s">
        <v>578</v>
      </c>
      <c r="E178" s="18" t="s">
        <v>579</v>
      </c>
      <c r="F178" s="7" t="s">
        <v>36</v>
      </c>
      <c r="G178" s="7" t="s">
        <v>18</v>
      </c>
      <c r="H178" s="7" t="s">
        <v>574</v>
      </c>
      <c r="I178" s="26">
        <v>2000</v>
      </c>
      <c r="J178" s="26">
        <v>12000</v>
      </c>
      <c r="K178" s="27">
        <v>1.43</v>
      </c>
      <c r="L178" s="29">
        <f t="shared" si="14"/>
        <v>2860</v>
      </c>
      <c r="M178" s="29">
        <f t="shared" si="15"/>
        <v>17160</v>
      </c>
      <c r="N178" s="36">
        <f t="shared" si="16"/>
        <v>500</v>
      </c>
      <c r="O178" s="37">
        <f t="shared" si="17"/>
        <v>715</v>
      </c>
      <c r="P178" s="36">
        <f t="shared" si="18"/>
        <v>3000</v>
      </c>
      <c r="Q178" s="37">
        <f t="shared" si="19"/>
        <v>4290</v>
      </c>
    </row>
    <row r="179" spans="1:17" ht="26.25" x14ac:dyDescent="0.25">
      <c r="A179" s="6">
        <f t="shared" si="20"/>
        <v>175</v>
      </c>
      <c r="B179" s="7" t="s">
        <v>558</v>
      </c>
      <c r="C179" s="7" t="s">
        <v>580</v>
      </c>
      <c r="D179" s="8" t="s">
        <v>581</v>
      </c>
      <c r="E179" s="18" t="s">
        <v>582</v>
      </c>
      <c r="F179" s="7" t="s">
        <v>386</v>
      </c>
      <c r="G179" s="7" t="s">
        <v>18</v>
      </c>
      <c r="H179" s="7" t="s">
        <v>1510</v>
      </c>
      <c r="I179" s="26">
        <v>1200</v>
      </c>
      <c r="J179" s="26">
        <v>6000</v>
      </c>
      <c r="K179" s="27">
        <v>1.03</v>
      </c>
      <c r="L179" s="29">
        <f t="shared" si="14"/>
        <v>1236</v>
      </c>
      <c r="M179" s="29">
        <f t="shared" si="15"/>
        <v>6180</v>
      </c>
      <c r="N179" s="36">
        <f t="shared" si="16"/>
        <v>300</v>
      </c>
      <c r="O179" s="37">
        <f t="shared" si="17"/>
        <v>309</v>
      </c>
      <c r="P179" s="36">
        <f t="shared" si="18"/>
        <v>1500</v>
      </c>
      <c r="Q179" s="37">
        <f t="shared" si="19"/>
        <v>1545</v>
      </c>
    </row>
    <row r="180" spans="1:17" ht="39" x14ac:dyDescent="0.25">
      <c r="A180" s="6">
        <f t="shared" si="20"/>
        <v>176</v>
      </c>
      <c r="B180" s="7" t="s">
        <v>558</v>
      </c>
      <c r="C180" s="7" t="s">
        <v>583</v>
      </c>
      <c r="D180" s="8" t="s">
        <v>584</v>
      </c>
      <c r="E180" s="18" t="s">
        <v>585</v>
      </c>
      <c r="F180" s="7" t="s">
        <v>36</v>
      </c>
      <c r="G180" s="7" t="s">
        <v>18</v>
      </c>
      <c r="H180" s="7" t="s">
        <v>1510</v>
      </c>
      <c r="I180" s="26">
        <v>2400</v>
      </c>
      <c r="J180" s="26">
        <v>15000</v>
      </c>
      <c r="K180" s="27">
        <v>1.92</v>
      </c>
      <c r="L180" s="29">
        <f t="shared" si="14"/>
        <v>4608</v>
      </c>
      <c r="M180" s="29">
        <f t="shared" si="15"/>
        <v>28800</v>
      </c>
      <c r="N180" s="36">
        <f t="shared" si="16"/>
        <v>600</v>
      </c>
      <c r="O180" s="37">
        <f t="shared" si="17"/>
        <v>1152</v>
      </c>
      <c r="P180" s="36">
        <f t="shared" si="18"/>
        <v>3750</v>
      </c>
      <c r="Q180" s="37">
        <f t="shared" si="19"/>
        <v>7200</v>
      </c>
    </row>
    <row r="181" spans="1:17" ht="39" x14ac:dyDescent="0.25">
      <c r="A181" s="6">
        <f t="shared" si="20"/>
        <v>177</v>
      </c>
      <c r="B181" s="7" t="s">
        <v>558</v>
      </c>
      <c r="C181" s="7" t="s">
        <v>583</v>
      </c>
      <c r="D181" s="8" t="s">
        <v>586</v>
      </c>
      <c r="E181" s="18" t="s">
        <v>587</v>
      </c>
      <c r="F181" s="7" t="s">
        <v>36</v>
      </c>
      <c r="G181" s="7" t="s">
        <v>18</v>
      </c>
      <c r="H181" s="7" t="s">
        <v>1510</v>
      </c>
      <c r="I181" s="26">
        <v>2400</v>
      </c>
      <c r="J181" s="26">
        <v>24000</v>
      </c>
      <c r="K181" s="27">
        <v>1.59</v>
      </c>
      <c r="L181" s="29">
        <f t="shared" si="14"/>
        <v>3816</v>
      </c>
      <c r="M181" s="29">
        <f t="shared" si="15"/>
        <v>38160</v>
      </c>
      <c r="N181" s="36">
        <f t="shared" si="16"/>
        <v>600</v>
      </c>
      <c r="O181" s="37">
        <f t="shared" si="17"/>
        <v>954</v>
      </c>
      <c r="P181" s="36">
        <f t="shared" si="18"/>
        <v>6000</v>
      </c>
      <c r="Q181" s="37">
        <f t="shared" si="19"/>
        <v>9540</v>
      </c>
    </row>
    <row r="182" spans="1:17" ht="38.25" x14ac:dyDescent="0.25">
      <c r="A182" s="6">
        <f t="shared" si="20"/>
        <v>178</v>
      </c>
      <c r="B182" s="7" t="s">
        <v>558</v>
      </c>
      <c r="C182" s="7" t="s">
        <v>588</v>
      </c>
      <c r="D182" s="8" t="s">
        <v>589</v>
      </c>
      <c r="E182" s="18" t="s">
        <v>590</v>
      </c>
      <c r="F182" s="7" t="s">
        <v>36</v>
      </c>
      <c r="G182" s="7" t="s">
        <v>18</v>
      </c>
      <c r="H182" s="7" t="s">
        <v>591</v>
      </c>
      <c r="I182" s="26">
        <v>14000</v>
      </c>
      <c r="J182" s="31">
        <v>120400</v>
      </c>
      <c r="K182" s="27">
        <v>1.48</v>
      </c>
      <c r="L182" s="29">
        <f t="shared" si="14"/>
        <v>20720</v>
      </c>
      <c r="M182" s="29">
        <f t="shared" si="15"/>
        <v>178192</v>
      </c>
      <c r="N182" s="36">
        <f t="shared" si="16"/>
        <v>3500</v>
      </c>
      <c r="O182" s="37">
        <f t="shared" si="17"/>
        <v>5180</v>
      </c>
      <c r="P182" s="36">
        <f t="shared" si="18"/>
        <v>30100</v>
      </c>
      <c r="Q182" s="37">
        <f t="shared" si="19"/>
        <v>44548</v>
      </c>
    </row>
    <row r="183" spans="1:17" ht="38.25" x14ac:dyDescent="0.25">
      <c r="A183" s="6">
        <f t="shared" si="20"/>
        <v>179</v>
      </c>
      <c r="B183" s="7" t="s">
        <v>558</v>
      </c>
      <c r="C183" s="7" t="s">
        <v>588</v>
      </c>
      <c r="D183" s="8" t="s">
        <v>592</v>
      </c>
      <c r="E183" s="18" t="s">
        <v>593</v>
      </c>
      <c r="F183" s="7" t="s">
        <v>36</v>
      </c>
      <c r="G183" s="7" t="s">
        <v>101</v>
      </c>
      <c r="H183" s="7" t="s">
        <v>591</v>
      </c>
      <c r="I183" s="26">
        <v>24000</v>
      </c>
      <c r="J183" s="26">
        <v>149520</v>
      </c>
      <c r="K183" s="27">
        <v>1.42</v>
      </c>
      <c r="L183" s="29">
        <f t="shared" si="14"/>
        <v>34080</v>
      </c>
      <c r="M183" s="29">
        <f t="shared" si="15"/>
        <v>212318.4</v>
      </c>
      <c r="N183" s="36">
        <f t="shared" si="16"/>
        <v>6000</v>
      </c>
      <c r="O183" s="37">
        <f t="shared" si="17"/>
        <v>8520</v>
      </c>
      <c r="P183" s="36">
        <f t="shared" si="18"/>
        <v>37380</v>
      </c>
      <c r="Q183" s="37">
        <f t="shared" si="19"/>
        <v>53079.6</v>
      </c>
    </row>
    <row r="184" spans="1:17" x14ac:dyDescent="0.25">
      <c r="A184" s="6">
        <f t="shared" si="20"/>
        <v>180</v>
      </c>
      <c r="B184" s="7" t="s">
        <v>558</v>
      </c>
      <c r="C184" s="7" t="s">
        <v>594</v>
      </c>
      <c r="D184" s="8" t="s">
        <v>595</v>
      </c>
      <c r="E184" s="18" t="s">
        <v>176</v>
      </c>
      <c r="F184" s="7" t="s">
        <v>36</v>
      </c>
      <c r="G184" s="7" t="s">
        <v>18</v>
      </c>
      <c r="H184" s="7" t="s">
        <v>1510</v>
      </c>
      <c r="I184" s="26">
        <v>9000</v>
      </c>
      <c r="J184" s="26">
        <v>71960</v>
      </c>
      <c r="K184" s="27">
        <v>1.53</v>
      </c>
      <c r="L184" s="29">
        <f t="shared" si="14"/>
        <v>13770</v>
      </c>
      <c r="M184" s="29">
        <f t="shared" si="15"/>
        <v>110098.8</v>
      </c>
      <c r="N184" s="36">
        <f t="shared" si="16"/>
        <v>2250</v>
      </c>
      <c r="O184" s="37">
        <f t="shared" si="17"/>
        <v>3442.5</v>
      </c>
      <c r="P184" s="36">
        <f t="shared" si="18"/>
        <v>17990</v>
      </c>
      <c r="Q184" s="37">
        <f t="shared" si="19"/>
        <v>27524.7</v>
      </c>
    </row>
    <row r="185" spans="1:17" x14ac:dyDescent="0.25">
      <c r="A185" s="6">
        <f t="shared" si="20"/>
        <v>181</v>
      </c>
      <c r="B185" s="7" t="s">
        <v>558</v>
      </c>
      <c r="C185" s="7" t="s">
        <v>596</v>
      </c>
      <c r="D185" s="8" t="s">
        <v>597</v>
      </c>
      <c r="E185" s="18" t="s">
        <v>598</v>
      </c>
      <c r="F185" s="7" t="s">
        <v>72</v>
      </c>
      <c r="G185" s="7" t="s">
        <v>18</v>
      </c>
      <c r="H185" s="7" t="s">
        <v>599</v>
      </c>
      <c r="I185" s="26">
        <v>20000</v>
      </c>
      <c r="J185" s="26">
        <v>120000</v>
      </c>
      <c r="K185" s="27">
        <v>1.41</v>
      </c>
      <c r="L185" s="29">
        <f t="shared" si="14"/>
        <v>28200</v>
      </c>
      <c r="M185" s="29">
        <f t="shared" si="15"/>
        <v>169200</v>
      </c>
      <c r="N185" s="36">
        <f t="shared" si="16"/>
        <v>5000</v>
      </c>
      <c r="O185" s="37">
        <f t="shared" si="17"/>
        <v>7050</v>
      </c>
      <c r="P185" s="36">
        <f t="shared" si="18"/>
        <v>30000</v>
      </c>
      <c r="Q185" s="37">
        <f t="shared" si="19"/>
        <v>42300</v>
      </c>
    </row>
    <row r="186" spans="1:17" x14ac:dyDescent="0.25">
      <c r="A186" s="6">
        <f t="shared" si="20"/>
        <v>182</v>
      </c>
      <c r="B186" s="7" t="s">
        <v>558</v>
      </c>
      <c r="C186" s="7" t="s">
        <v>596</v>
      </c>
      <c r="D186" s="8" t="s">
        <v>600</v>
      </c>
      <c r="E186" s="18" t="s">
        <v>147</v>
      </c>
      <c r="F186" s="7" t="s">
        <v>72</v>
      </c>
      <c r="G186" s="7" t="s">
        <v>18</v>
      </c>
      <c r="H186" s="7" t="s">
        <v>601</v>
      </c>
      <c r="I186" s="26">
        <v>20000</v>
      </c>
      <c r="J186" s="26">
        <v>84000</v>
      </c>
      <c r="K186" s="27">
        <v>0.95</v>
      </c>
      <c r="L186" s="29">
        <f t="shared" si="14"/>
        <v>19000</v>
      </c>
      <c r="M186" s="29">
        <f t="shared" si="15"/>
        <v>79800</v>
      </c>
      <c r="N186" s="36">
        <f t="shared" si="16"/>
        <v>5000</v>
      </c>
      <c r="O186" s="37">
        <f t="shared" si="17"/>
        <v>4750</v>
      </c>
      <c r="P186" s="36">
        <f t="shared" si="18"/>
        <v>21000</v>
      </c>
      <c r="Q186" s="37">
        <f t="shared" si="19"/>
        <v>19950</v>
      </c>
    </row>
    <row r="187" spans="1:17" ht="26.25" x14ac:dyDescent="0.25">
      <c r="A187" s="6">
        <f t="shared" si="20"/>
        <v>183</v>
      </c>
      <c r="B187" s="7" t="s">
        <v>558</v>
      </c>
      <c r="C187" s="7" t="s">
        <v>602</v>
      </c>
      <c r="D187" s="8" t="s">
        <v>603</v>
      </c>
      <c r="E187" s="18" t="s">
        <v>604</v>
      </c>
      <c r="F187" s="7" t="s">
        <v>36</v>
      </c>
      <c r="G187" s="7" t="s">
        <v>18</v>
      </c>
      <c r="H187" s="7" t="s">
        <v>550</v>
      </c>
      <c r="I187" s="26">
        <v>3600</v>
      </c>
      <c r="J187" s="26">
        <v>16800</v>
      </c>
      <c r="K187" s="27">
        <v>2.14</v>
      </c>
      <c r="L187" s="29">
        <f t="shared" si="14"/>
        <v>7704</v>
      </c>
      <c r="M187" s="29">
        <f t="shared" si="15"/>
        <v>35952</v>
      </c>
      <c r="N187" s="36">
        <f t="shared" si="16"/>
        <v>900</v>
      </c>
      <c r="O187" s="37">
        <f t="shared" si="17"/>
        <v>1926</v>
      </c>
      <c r="P187" s="36">
        <f t="shared" si="18"/>
        <v>4200</v>
      </c>
      <c r="Q187" s="37">
        <f t="shared" si="19"/>
        <v>8988</v>
      </c>
    </row>
    <row r="188" spans="1:17" ht="26.25" x14ac:dyDescent="0.25">
      <c r="A188" s="6">
        <f t="shared" si="20"/>
        <v>184</v>
      </c>
      <c r="B188" s="7" t="s">
        <v>558</v>
      </c>
      <c r="C188" s="7" t="s">
        <v>602</v>
      </c>
      <c r="D188" s="8" t="s">
        <v>605</v>
      </c>
      <c r="E188" s="18" t="s">
        <v>606</v>
      </c>
      <c r="F188" s="7" t="s">
        <v>36</v>
      </c>
      <c r="G188" s="7" t="s">
        <v>18</v>
      </c>
      <c r="H188" s="7" t="s">
        <v>550</v>
      </c>
      <c r="I188" s="26">
        <v>12000</v>
      </c>
      <c r="J188" s="26">
        <v>56300</v>
      </c>
      <c r="K188" s="27">
        <v>1.96</v>
      </c>
      <c r="L188" s="29">
        <f t="shared" si="14"/>
        <v>23520</v>
      </c>
      <c r="M188" s="29">
        <f t="shared" si="15"/>
        <v>110348</v>
      </c>
      <c r="N188" s="36">
        <f t="shared" si="16"/>
        <v>3000</v>
      </c>
      <c r="O188" s="37">
        <f t="shared" si="17"/>
        <v>5880</v>
      </c>
      <c r="P188" s="36">
        <f t="shared" si="18"/>
        <v>14075</v>
      </c>
      <c r="Q188" s="37">
        <f t="shared" si="19"/>
        <v>27587</v>
      </c>
    </row>
    <row r="189" spans="1:17" ht="26.25" x14ac:dyDescent="0.25">
      <c r="A189" s="6">
        <f t="shared" si="20"/>
        <v>185</v>
      </c>
      <c r="B189" s="7" t="s">
        <v>558</v>
      </c>
      <c r="C189" s="7" t="s">
        <v>602</v>
      </c>
      <c r="D189" s="8" t="s">
        <v>607</v>
      </c>
      <c r="E189" s="18" t="s">
        <v>608</v>
      </c>
      <c r="F189" s="7" t="s">
        <v>36</v>
      </c>
      <c r="G189" s="7" t="s">
        <v>18</v>
      </c>
      <c r="H189" s="7" t="s">
        <v>609</v>
      </c>
      <c r="I189" s="26">
        <v>12000</v>
      </c>
      <c r="J189" s="26">
        <v>56000</v>
      </c>
      <c r="K189" s="27">
        <v>1.7</v>
      </c>
      <c r="L189" s="29">
        <f t="shared" si="14"/>
        <v>20400</v>
      </c>
      <c r="M189" s="29">
        <f t="shared" si="15"/>
        <v>95200</v>
      </c>
      <c r="N189" s="36">
        <f t="shared" si="16"/>
        <v>3000</v>
      </c>
      <c r="O189" s="37">
        <f t="shared" si="17"/>
        <v>5100</v>
      </c>
      <c r="P189" s="36">
        <f t="shared" si="18"/>
        <v>14000</v>
      </c>
      <c r="Q189" s="37">
        <f t="shared" si="19"/>
        <v>23800</v>
      </c>
    </row>
    <row r="190" spans="1:17" ht="26.25" x14ac:dyDescent="0.25">
      <c r="A190" s="6">
        <f t="shared" si="20"/>
        <v>186</v>
      </c>
      <c r="B190" s="7" t="s">
        <v>558</v>
      </c>
      <c r="C190" s="7" t="s">
        <v>610</v>
      </c>
      <c r="D190" s="8" t="s">
        <v>611</v>
      </c>
      <c r="E190" s="18" t="s">
        <v>612</v>
      </c>
      <c r="F190" s="7" t="s">
        <v>36</v>
      </c>
      <c r="G190" s="7" t="s">
        <v>18</v>
      </c>
      <c r="H190" s="7" t="s">
        <v>1510</v>
      </c>
      <c r="I190" s="26">
        <v>1400</v>
      </c>
      <c r="J190" s="26">
        <v>18000</v>
      </c>
      <c r="K190" s="27">
        <v>1.98</v>
      </c>
      <c r="L190" s="29">
        <f t="shared" si="14"/>
        <v>2772</v>
      </c>
      <c r="M190" s="29">
        <f t="shared" si="15"/>
        <v>35640</v>
      </c>
      <c r="N190" s="36">
        <f t="shared" si="16"/>
        <v>350</v>
      </c>
      <c r="O190" s="37">
        <f t="shared" si="17"/>
        <v>693</v>
      </c>
      <c r="P190" s="36">
        <f t="shared" si="18"/>
        <v>4500</v>
      </c>
      <c r="Q190" s="37">
        <f t="shared" si="19"/>
        <v>8910</v>
      </c>
    </row>
    <row r="191" spans="1:17" ht="25.5" x14ac:dyDescent="0.25">
      <c r="A191" s="6">
        <f t="shared" si="20"/>
        <v>187</v>
      </c>
      <c r="B191" s="7" t="s">
        <v>613</v>
      </c>
      <c r="C191" s="7" t="s">
        <v>614</v>
      </c>
      <c r="D191" s="8" t="s">
        <v>615</v>
      </c>
      <c r="E191" s="18" t="s">
        <v>616</v>
      </c>
      <c r="F191" s="7" t="s">
        <v>617</v>
      </c>
      <c r="G191" s="7" t="s">
        <v>508</v>
      </c>
      <c r="H191" s="7" t="s">
        <v>618</v>
      </c>
      <c r="I191" s="26">
        <v>50</v>
      </c>
      <c r="J191" s="26">
        <v>450</v>
      </c>
      <c r="K191" s="27">
        <v>24</v>
      </c>
      <c r="L191" s="29">
        <f t="shared" si="14"/>
        <v>1200</v>
      </c>
      <c r="M191" s="29">
        <f t="shared" si="15"/>
        <v>10800</v>
      </c>
      <c r="N191" s="36">
        <f t="shared" si="16"/>
        <v>12.5</v>
      </c>
      <c r="O191" s="37">
        <f t="shared" si="17"/>
        <v>300</v>
      </c>
      <c r="P191" s="36">
        <f t="shared" si="18"/>
        <v>112.5</v>
      </c>
      <c r="Q191" s="37">
        <f t="shared" si="19"/>
        <v>2700</v>
      </c>
    </row>
    <row r="192" spans="1:17" x14ac:dyDescent="0.25">
      <c r="A192" s="6">
        <f t="shared" si="20"/>
        <v>188</v>
      </c>
      <c r="B192" s="7" t="s">
        <v>613</v>
      </c>
      <c r="C192" s="7" t="s">
        <v>614</v>
      </c>
      <c r="D192" s="8" t="s">
        <v>619</v>
      </c>
      <c r="E192" s="18" t="s">
        <v>620</v>
      </c>
      <c r="F192" s="7" t="s">
        <v>621</v>
      </c>
      <c r="G192" s="7" t="s">
        <v>68</v>
      </c>
      <c r="H192" s="7" t="s">
        <v>622</v>
      </c>
      <c r="I192" s="26">
        <v>50</v>
      </c>
      <c r="J192" s="26">
        <v>200</v>
      </c>
      <c r="K192" s="27">
        <v>19.399999999999999</v>
      </c>
      <c r="L192" s="29">
        <f t="shared" si="14"/>
        <v>969.99999999999989</v>
      </c>
      <c r="M192" s="29">
        <f t="shared" si="15"/>
        <v>3879.9999999999995</v>
      </c>
      <c r="N192" s="36">
        <f t="shared" si="16"/>
        <v>12.5</v>
      </c>
      <c r="O192" s="37">
        <f t="shared" si="17"/>
        <v>242.49999999999997</v>
      </c>
      <c r="P192" s="36">
        <f t="shared" si="18"/>
        <v>50</v>
      </c>
      <c r="Q192" s="37">
        <f t="shared" si="19"/>
        <v>969.99999999999989</v>
      </c>
    </row>
    <row r="193" spans="1:17" ht="25.5" x14ac:dyDescent="0.25">
      <c r="A193" s="6">
        <f t="shared" si="20"/>
        <v>189</v>
      </c>
      <c r="B193" s="7" t="s">
        <v>613</v>
      </c>
      <c r="C193" s="7" t="s">
        <v>614</v>
      </c>
      <c r="D193" s="8" t="s">
        <v>619</v>
      </c>
      <c r="E193" s="18" t="s">
        <v>620</v>
      </c>
      <c r="F193" s="7" t="s">
        <v>623</v>
      </c>
      <c r="G193" s="7" t="s">
        <v>68</v>
      </c>
      <c r="H193" s="7" t="s">
        <v>624</v>
      </c>
      <c r="I193" s="26">
        <v>50</v>
      </c>
      <c r="J193" s="26">
        <v>200</v>
      </c>
      <c r="K193" s="27">
        <v>24.8</v>
      </c>
      <c r="L193" s="29">
        <f t="shared" si="14"/>
        <v>1240</v>
      </c>
      <c r="M193" s="29">
        <f t="shared" si="15"/>
        <v>4960</v>
      </c>
      <c r="N193" s="36">
        <f t="shared" si="16"/>
        <v>12.5</v>
      </c>
      <c r="O193" s="37">
        <f t="shared" si="17"/>
        <v>310</v>
      </c>
      <c r="P193" s="36">
        <f t="shared" si="18"/>
        <v>50</v>
      </c>
      <c r="Q193" s="37">
        <f t="shared" si="19"/>
        <v>1240</v>
      </c>
    </row>
    <row r="194" spans="1:17" ht="25.5" customHeight="1" x14ac:dyDescent="0.25">
      <c r="A194" s="6">
        <f t="shared" si="20"/>
        <v>190</v>
      </c>
      <c r="B194" s="7" t="s">
        <v>613</v>
      </c>
      <c r="C194" s="7" t="s">
        <v>625</v>
      </c>
      <c r="D194" s="8" t="s">
        <v>626</v>
      </c>
      <c r="E194" s="18" t="s">
        <v>616</v>
      </c>
      <c r="F194" s="7" t="s">
        <v>627</v>
      </c>
      <c r="G194" s="7" t="s">
        <v>508</v>
      </c>
      <c r="H194" s="7" t="s">
        <v>628</v>
      </c>
      <c r="I194" s="26">
        <v>50</v>
      </c>
      <c r="J194" s="26">
        <v>300</v>
      </c>
      <c r="K194" s="27">
        <v>19.28</v>
      </c>
      <c r="L194" s="29">
        <f t="shared" si="14"/>
        <v>964</v>
      </c>
      <c r="M194" s="29">
        <f t="shared" si="15"/>
        <v>5784</v>
      </c>
      <c r="N194" s="36">
        <f t="shared" si="16"/>
        <v>12.5</v>
      </c>
      <c r="O194" s="37">
        <f t="shared" si="17"/>
        <v>241</v>
      </c>
      <c r="P194" s="36">
        <f t="shared" si="18"/>
        <v>75</v>
      </c>
      <c r="Q194" s="37">
        <f t="shared" si="19"/>
        <v>1446</v>
      </c>
    </row>
    <row r="195" spans="1:17" ht="20.25" customHeight="1" x14ac:dyDescent="0.25">
      <c r="A195" s="6">
        <f t="shared" si="20"/>
        <v>191</v>
      </c>
      <c r="B195" s="7" t="s">
        <v>613</v>
      </c>
      <c r="C195" s="7" t="s">
        <v>629</v>
      </c>
      <c r="D195" s="8" t="s">
        <v>630</v>
      </c>
      <c r="E195" s="18" t="s">
        <v>631</v>
      </c>
      <c r="F195" s="7" t="s">
        <v>617</v>
      </c>
      <c r="G195" s="7" t="s">
        <v>632</v>
      </c>
      <c r="H195" s="7" t="s">
        <v>633</v>
      </c>
      <c r="I195" s="26">
        <v>10</v>
      </c>
      <c r="J195" s="26">
        <v>50</v>
      </c>
      <c r="K195" s="27">
        <v>42.9</v>
      </c>
      <c r="L195" s="29">
        <f t="shared" si="14"/>
        <v>429</v>
      </c>
      <c r="M195" s="29">
        <f t="shared" si="15"/>
        <v>2145</v>
      </c>
      <c r="N195" s="36">
        <f t="shared" si="16"/>
        <v>2.5</v>
      </c>
      <c r="O195" s="37">
        <f t="shared" si="17"/>
        <v>107.25</v>
      </c>
      <c r="P195" s="36">
        <f t="shared" si="18"/>
        <v>12.5</v>
      </c>
      <c r="Q195" s="37">
        <f t="shared" si="19"/>
        <v>536.25</v>
      </c>
    </row>
    <row r="196" spans="1:17" ht="32.25" customHeight="1" x14ac:dyDescent="0.25">
      <c r="A196" s="6">
        <f t="shared" si="20"/>
        <v>192</v>
      </c>
      <c r="B196" s="7" t="s">
        <v>634</v>
      </c>
      <c r="C196" s="7" t="s">
        <v>635</v>
      </c>
      <c r="D196" s="8" t="s">
        <v>636</v>
      </c>
      <c r="E196" s="18" t="s">
        <v>637</v>
      </c>
      <c r="F196" s="7" t="s">
        <v>617</v>
      </c>
      <c r="G196" s="7" t="s">
        <v>508</v>
      </c>
      <c r="H196" s="7" t="s">
        <v>633</v>
      </c>
      <c r="I196" s="26">
        <v>50</v>
      </c>
      <c r="J196" s="26">
        <v>500</v>
      </c>
      <c r="K196" s="27">
        <v>33.119999999999997</v>
      </c>
      <c r="L196" s="29">
        <f t="shared" si="14"/>
        <v>1655.9999999999998</v>
      </c>
      <c r="M196" s="29">
        <f t="shared" si="15"/>
        <v>16560</v>
      </c>
      <c r="N196" s="36">
        <f t="shared" si="16"/>
        <v>12.5</v>
      </c>
      <c r="O196" s="37">
        <f t="shared" si="17"/>
        <v>413.99999999999994</v>
      </c>
      <c r="P196" s="36">
        <f t="shared" si="18"/>
        <v>125</v>
      </c>
      <c r="Q196" s="37">
        <f t="shared" si="19"/>
        <v>4140</v>
      </c>
    </row>
    <row r="197" spans="1:17" ht="25.5" x14ac:dyDescent="0.25">
      <c r="A197" s="6">
        <f t="shared" si="20"/>
        <v>193</v>
      </c>
      <c r="B197" s="7" t="s">
        <v>613</v>
      </c>
      <c r="C197" s="7" t="s">
        <v>638</v>
      </c>
      <c r="D197" s="8" t="s">
        <v>639</v>
      </c>
      <c r="E197" s="18" t="s">
        <v>616</v>
      </c>
      <c r="F197" s="7" t="s">
        <v>627</v>
      </c>
      <c r="G197" s="7" t="s">
        <v>508</v>
      </c>
      <c r="H197" s="7" t="s">
        <v>640</v>
      </c>
      <c r="I197" s="26">
        <v>20</v>
      </c>
      <c r="J197" s="26">
        <v>150</v>
      </c>
      <c r="K197" s="27">
        <v>44.5</v>
      </c>
      <c r="L197" s="29">
        <f t="shared" ref="L197:L260" si="21">I197*K197</f>
        <v>890</v>
      </c>
      <c r="M197" s="29">
        <f t="shared" ref="M197:M260" si="22">J197*K197</f>
        <v>6675</v>
      </c>
      <c r="N197" s="36">
        <f t="shared" si="16"/>
        <v>5</v>
      </c>
      <c r="O197" s="37">
        <f t="shared" si="17"/>
        <v>222.5</v>
      </c>
      <c r="P197" s="36">
        <f t="shared" si="18"/>
        <v>37.5</v>
      </c>
      <c r="Q197" s="37">
        <f t="shared" si="19"/>
        <v>1668.75</v>
      </c>
    </row>
    <row r="198" spans="1:17" ht="25.5" x14ac:dyDescent="0.25">
      <c r="A198" s="6">
        <f t="shared" si="20"/>
        <v>194</v>
      </c>
      <c r="B198" s="7" t="s">
        <v>613</v>
      </c>
      <c r="C198" s="7" t="s">
        <v>638</v>
      </c>
      <c r="D198" s="8" t="s">
        <v>639</v>
      </c>
      <c r="E198" s="18" t="s">
        <v>616</v>
      </c>
      <c r="F198" s="7" t="s">
        <v>641</v>
      </c>
      <c r="G198" s="7" t="s">
        <v>68</v>
      </c>
      <c r="H198" s="7" t="s">
        <v>642</v>
      </c>
      <c r="I198" s="26">
        <v>30</v>
      </c>
      <c r="J198" s="26">
        <v>100</v>
      </c>
      <c r="K198" s="27">
        <v>40.5</v>
      </c>
      <c r="L198" s="29">
        <f t="shared" si="21"/>
        <v>1215</v>
      </c>
      <c r="M198" s="29">
        <f t="shared" si="22"/>
        <v>4050</v>
      </c>
      <c r="N198" s="36">
        <f t="shared" ref="N198:N261" si="23">I198/4</f>
        <v>7.5</v>
      </c>
      <c r="O198" s="37">
        <f t="shared" ref="O198:O261" si="24">L198/4</f>
        <v>303.75</v>
      </c>
      <c r="P198" s="36">
        <f t="shared" ref="P198:P261" si="25">J198/4</f>
        <v>25</v>
      </c>
      <c r="Q198" s="37">
        <f t="shared" ref="Q198:Q261" si="26">M198/4</f>
        <v>1012.5</v>
      </c>
    </row>
    <row r="199" spans="1:17" x14ac:dyDescent="0.25">
      <c r="A199" s="6">
        <f t="shared" ref="A199:A262" si="27">A198+1</f>
        <v>195</v>
      </c>
      <c r="B199" s="7" t="s">
        <v>613</v>
      </c>
      <c r="C199" s="7" t="s">
        <v>643</v>
      </c>
      <c r="D199" s="8" t="s">
        <v>644</v>
      </c>
      <c r="E199" s="18" t="s">
        <v>645</v>
      </c>
      <c r="F199" s="7" t="s">
        <v>646</v>
      </c>
      <c r="G199" s="7" t="s">
        <v>33</v>
      </c>
      <c r="H199" s="7" t="s">
        <v>1510</v>
      </c>
      <c r="I199" s="26">
        <v>30</v>
      </c>
      <c r="J199" s="26">
        <v>150</v>
      </c>
      <c r="K199" s="27">
        <v>83.5</v>
      </c>
      <c r="L199" s="29">
        <f t="shared" si="21"/>
        <v>2505</v>
      </c>
      <c r="M199" s="29">
        <f t="shared" si="22"/>
        <v>12525</v>
      </c>
      <c r="N199" s="36">
        <f t="shared" si="23"/>
        <v>7.5</v>
      </c>
      <c r="O199" s="37">
        <f t="shared" si="24"/>
        <v>626.25</v>
      </c>
      <c r="P199" s="36">
        <f t="shared" si="25"/>
        <v>37.5</v>
      </c>
      <c r="Q199" s="37">
        <f t="shared" si="26"/>
        <v>3131.25</v>
      </c>
    </row>
    <row r="200" spans="1:17" x14ac:dyDescent="0.25">
      <c r="A200" s="6">
        <f t="shared" si="27"/>
        <v>196</v>
      </c>
      <c r="B200" s="7" t="s">
        <v>613</v>
      </c>
      <c r="C200" s="7" t="s">
        <v>647</v>
      </c>
      <c r="D200" s="8" t="s">
        <v>648</v>
      </c>
      <c r="E200" s="18" t="s">
        <v>616</v>
      </c>
      <c r="F200" s="7" t="s">
        <v>649</v>
      </c>
      <c r="G200" s="7" t="s">
        <v>33</v>
      </c>
      <c r="H200" s="7" t="s">
        <v>650</v>
      </c>
      <c r="I200" s="26">
        <v>50</v>
      </c>
      <c r="J200" s="26">
        <v>600</v>
      </c>
      <c r="K200" s="27">
        <v>54.9</v>
      </c>
      <c r="L200" s="29">
        <f t="shared" si="21"/>
        <v>2745</v>
      </c>
      <c r="M200" s="29">
        <f t="shared" si="22"/>
        <v>32940</v>
      </c>
      <c r="N200" s="36">
        <f t="shared" si="23"/>
        <v>12.5</v>
      </c>
      <c r="O200" s="37">
        <f t="shared" si="24"/>
        <v>686.25</v>
      </c>
      <c r="P200" s="36">
        <f t="shared" si="25"/>
        <v>150</v>
      </c>
      <c r="Q200" s="37">
        <f t="shared" si="26"/>
        <v>8235</v>
      </c>
    </row>
    <row r="201" spans="1:17" ht="26.25" x14ac:dyDescent="0.25">
      <c r="A201" s="6">
        <f t="shared" si="27"/>
        <v>197</v>
      </c>
      <c r="B201" s="7" t="s">
        <v>651</v>
      </c>
      <c r="C201" s="7" t="s">
        <v>652</v>
      </c>
      <c r="D201" s="8" t="s">
        <v>653</v>
      </c>
      <c r="E201" s="18" t="s">
        <v>654</v>
      </c>
      <c r="F201" s="7" t="s">
        <v>497</v>
      </c>
      <c r="G201" s="7" t="s">
        <v>508</v>
      </c>
      <c r="H201" s="7" t="s">
        <v>1510</v>
      </c>
      <c r="I201" s="26">
        <v>50</v>
      </c>
      <c r="J201" s="26">
        <v>400</v>
      </c>
      <c r="K201" s="27">
        <v>32.700000000000003</v>
      </c>
      <c r="L201" s="29">
        <f t="shared" si="21"/>
        <v>1635.0000000000002</v>
      </c>
      <c r="M201" s="29">
        <f t="shared" si="22"/>
        <v>13080.000000000002</v>
      </c>
      <c r="N201" s="36">
        <f t="shared" si="23"/>
        <v>12.5</v>
      </c>
      <c r="O201" s="37">
        <f t="shared" si="24"/>
        <v>408.75000000000006</v>
      </c>
      <c r="P201" s="36">
        <f t="shared" si="25"/>
        <v>100</v>
      </c>
      <c r="Q201" s="37">
        <f t="shared" si="26"/>
        <v>3270.0000000000005</v>
      </c>
    </row>
    <row r="202" spans="1:17" ht="20.25" customHeight="1" x14ac:dyDescent="0.25">
      <c r="A202" s="6">
        <f t="shared" si="27"/>
        <v>198</v>
      </c>
      <c r="B202" s="7" t="s">
        <v>651</v>
      </c>
      <c r="C202" s="7" t="s">
        <v>655</v>
      </c>
      <c r="D202" s="8" t="s">
        <v>656</v>
      </c>
      <c r="E202" s="18" t="s">
        <v>657</v>
      </c>
      <c r="F202" s="7" t="s">
        <v>507</v>
      </c>
      <c r="G202" s="7" t="s">
        <v>508</v>
      </c>
      <c r="H202" s="7" t="s">
        <v>633</v>
      </c>
      <c r="I202" s="26">
        <v>50</v>
      </c>
      <c r="J202" s="26">
        <v>600</v>
      </c>
      <c r="K202" s="27">
        <v>42.5</v>
      </c>
      <c r="L202" s="29">
        <f t="shared" si="21"/>
        <v>2125</v>
      </c>
      <c r="M202" s="29">
        <f t="shared" si="22"/>
        <v>25500</v>
      </c>
      <c r="N202" s="36">
        <f t="shared" si="23"/>
        <v>12.5</v>
      </c>
      <c r="O202" s="37">
        <f t="shared" si="24"/>
        <v>531.25</v>
      </c>
      <c r="P202" s="36">
        <f t="shared" si="25"/>
        <v>150</v>
      </c>
      <c r="Q202" s="37">
        <f t="shared" si="26"/>
        <v>6375</v>
      </c>
    </row>
    <row r="203" spans="1:17" ht="27.75" customHeight="1" x14ac:dyDescent="0.25">
      <c r="A203" s="6">
        <f t="shared" si="27"/>
        <v>199</v>
      </c>
      <c r="B203" s="7" t="s">
        <v>651</v>
      </c>
      <c r="C203" s="7" t="s">
        <v>658</v>
      </c>
      <c r="D203" s="8" t="s">
        <v>659</v>
      </c>
      <c r="E203" s="18" t="s">
        <v>660</v>
      </c>
      <c r="F203" s="7" t="s">
        <v>661</v>
      </c>
      <c r="G203" s="7" t="s">
        <v>508</v>
      </c>
      <c r="H203" s="7" t="s">
        <v>662</v>
      </c>
      <c r="I203" s="26">
        <v>50</v>
      </c>
      <c r="J203" s="26">
        <v>300</v>
      </c>
      <c r="K203" s="27">
        <v>32.4</v>
      </c>
      <c r="L203" s="29">
        <f t="shared" si="21"/>
        <v>1620</v>
      </c>
      <c r="M203" s="29">
        <f t="shared" si="22"/>
        <v>9720</v>
      </c>
      <c r="N203" s="36">
        <f t="shared" si="23"/>
        <v>12.5</v>
      </c>
      <c r="O203" s="37">
        <f t="shared" si="24"/>
        <v>405</v>
      </c>
      <c r="P203" s="36">
        <f t="shared" si="25"/>
        <v>75</v>
      </c>
      <c r="Q203" s="37">
        <f t="shared" si="26"/>
        <v>2430</v>
      </c>
    </row>
    <row r="204" spans="1:17" ht="26.25" x14ac:dyDescent="0.25">
      <c r="A204" s="6">
        <f t="shared" si="27"/>
        <v>200</v>
      </c>
      <c r="B204" s="7" t="s">
        <v>663</v>
      </c>
      <c r="C204" s="7" t="s">
        <v>664</v>
      </c>
      <c r="D204" s="8" t="s">
        <v>665</v>
      </c>
      <c r="E204" s="18" t="s">
        <v>666</v>
      </c>
      <c r="F204" s="7" t="s">
        <v>667</v>
      </c>
      <c r="G204" s="7" t="s">
        <v>68</v>
      </c>
      <c r="H204" s="7" t="s">
        <v>668</v>
      </c>
      <c r="I204" s="26">
        <v>5</v>
      </c>
      <c r="J204" s="26">
        <v>20</v>
      </c>
      <c r="K204" s="27">
        <v>196.49</v>
      </c>
      <c r="L204" s="29">
        <f t="shared" si="21"/>
        <v>982.45</v>
      </c>
      <c r="M204" s="29">
        <f t="shared" si="22"/>
        <v>3929.8</v>
      </c>
      <c r="N204" s="36">
        <f t="shared" si="23"/>
        <v>1.25</v>
      </c>
      <c r="O204" s="37">
        <f t="shared" si="24"/>
        <v>245.61250000000001</v>
      </c>
      <c r="P204" s="36">
        <f t="shared" si="25"/>
        <v>5</v>
      </c>
      <c r="Q204" s="37">
        <f t="shared" si="26"/>
        <v>982.45</v>
      </c>
    </row>
    <row r="205" spans="1:17" ht="26.25" x14ac:dyDescent="0.25">
      <c r="A205" s="6">
        <f t="shared" si="27"/>
        <v>201</v>
      </c>
      <c r="B205" s="7" t="s">
        <v>663</v>
      </c>
      <c r="C205" s="7" t="s">
        <v>664</v>
      </c>
      <c r="D205" s="8" t="s">
        <v>665</v>
      </c>
      <c r="E205" s="18" t="s">
        <v>666</v>
      </c>
      <c r="F205" s="7" t="s">
        <v>483</v>
      </c>
      <c r="G205" s="7" t="s">
        <v>508</v>
      </c>
      <c r="H205" s="7" t="s">
        <v>669</v>
      </c>
      <c r="I205" s="26">
        <v>10</v>
      </c>
      <c r="J205" s="26">
        <v>50</v>
      </c>
      <c r="K205" s="27">
        <v>41.59</v>
      </c>
      <c r="L205" s="29">
        <f t="shared" si="21"/>
        <v>415.90000000000003</v>
      </c>
      <c r="M205" s="29">
        <f t="shared" si="22"/>
        <v>2079.5</v>
      </c>
      <c r="N205" s="36">
        <f t="shared" si="23"/>
        <v>2.5</v>
      </c>
      <c r="O205" s="37">
        <f t="shared" si="24"/>
        <v>103.97500000000001</v>
      </c>
      <c r="P205" s="36">
        <f t="shared" si="25"/>
        <v>12.5</v>
      </c>
      <c r="Q205" s="37">
        <f t="shared" si="26"/>
        <v>519.875</v>
      </c>
    </row>
    <row r="206" spans="1:17" ht="23.25" customHeight="1" x14ac:dyDescent="0.25">
      <c r="A206" s="6">
        <f t="shared" si="27"/>
        <v>202</v>
      </c>
      <c r="B206" s="7" t="s">
        <v>670</v>
      </c>
      <c r="C206" s="7" t="s">
        <v>671</v>
      </c>
      <c r="D206" s="8" t="s">
        <v>672</v>
      </c>
      <c r="E206" s="18" t="s">
        <v>673</v>
      </c>
      <c r="F206" s="7" t="s">
        <v>674</v>
      </c>
      <c r="G206" s="7" t="s">
        <v>508</v>
      </c>
      <c r="H206" s="7" t="s">
        <v>669</v>
      </c>
      <c r="I206" s="26">
        <v>50</v>
      </c>
      <c r="J206" s="26">
        <v>200</v>
      </c>
      <c r="K206" s="27">
        <v>31.5</v>
      </c>
      <c r="L206" s="29">
        <f t="shared" si="21"/>
        <v>1575</v>
      </c>
      <c r="M206" s="29">
        <f t="shared" si="22"/>
        <v>6300</v>
      </c>
      <c r="N206" s="36">
        <f t="shared" si="23"/>
        <v>12.5</v>
      </c>
      <c r="O206" s="37">
        <f t="shared" si="24"/>
        <v>393.75</v>
      </c>
      <c r="P206" s="36">
        <f t="shared" si="25"/>
        <v>50</v>
      </c>
      <c r="Q206" s="37">
        <f t="shared" si="26"/>
        <v>1575</v>
      </c>
    </row>
    <row r="207" spans="1:17" ht="26.25" x14ac:dyDescent="0.25">
      <c r="A207" s="6">
        <f t="shared" si="27"/>
        <v>203</v>
      </c>
      <c r="B207" s="7" t="s">
        <v>670</v>
      </c>
      <c r="C207" s="7" t="s">
        <v>675</v>
      </c>
      <c r="D207" s="8" t="s">
        <v>676</v>
      </c>
      <c r="E207" s="18" t="s">
        <v>677</v>
      </c>
      <c r="F207" s="7" t="s">
        <v>678</v>
      </c>
      <c r="G207" s="7" t="s">
        <v>33</v>
      </c>
      <c r="H207" s="7" t="s">
        <v>679</v>
      </c>
      <c r="I207" s="26">
        <v>50</v>
      </c>
      <c r="J207" s="26">
        <v>500</v>
      </c>
      <c r="K207" s="27">
        <v>38</v>
      </c>
      <c r="L207" s="29">
        <f t="shared" si="21"/>
        <v>1900</v>
      </c>
      <c r="M207" s="29">
        <f t="shared" si="22"/>
        <v>19000</v>
      </c>
      <c r="N207" s="36">
        <f t="shared" si="23"/>
        <v>12.5</v>
      </c>
      <c r="O207" s="37">
        <f t="shared" si="24"/>
        <v>475</v>
      </c>
      <c r="P207" s="36">
        <f t="shared" si="25"/>
        <v>125</v>
      </c>
      <c r="Q207" s="37">
        <f t="shared" si="26"/>
        <v>4750</v>
      </c>
    </row>
    <row r="208" spans="1:17" ht="26.25" x14ac:dyDescent="0.25">
      <c r="A208" s="6">
        <f t="shared" si="27"/>
        <v>204</v>
      </c>
      <c r="B208" s="7" t="s">
        <v>670</v>
      </c>
      <c r="C208" s="7" t="s">
        <v>675</v>
      </c>
      <c r="D208" s="8" t="s">
        <v>680</v>
      </c>
      <c r="E208" s="18" t="s">
        <v>681</v>
      </c>
      <c r="F208" s="7" t="s">
        <v>682</v>
      </c>
      <c r="G208" s="7" t="s">
        <v>484</v>
      </c>
      <c r="H208" s="7" t="s">
        <v>683</v>
      </c>
      <c r="I208" s="26">
        <v>50</v>
      </c>
      <c r="J208" s="26">
        <v>500</v>
      </c>
      <c r="K208" s="27">
        <v>35.6</v>
      </c>
      <c r="L208" s="29">
        <f t="shared" si="21"/>
        <v>1780</v>
      </c>
      <c r="M208" s="29">
        <f t="shared" si="22"/>
        <v>17800</v>
      </c>
      <c r="N208" s="36">
        <f t="shared" si="23"/>
        <v>12.5</v>
      </c>
      <c r="O208" s="37">
        <f t="shared" si="24"/>
        <v>445</v>
      </c>
      <c r="P208" s="36">
        <f t="shared" si="25"/>
        <v>125</v>
      </c>
      <c r="Q208" s="37">
        <f t="shared" si="26"/>
        <v>4450</v>
      </c>
    </row>
    <row r="209" spans="1:17" x14ac:dyDescent="0.25">
      <c r="A209" s="6">
        <f t="shared" si="27"/>
        <v>205</v>
      </c>
      <c r="B209" s="7" t="s">
        <v>670</v>
      </c>
      <c r="C209" s="7" t="s">
        <v>684</v>
      </c>
      <c r="D209" s="8" t="s">
        <v>685</v>
      </c>
      <c r="E209" s="18" t="s">
        <v>686</v>
      </c>
      <c r="F209" s="7" t="s">
        <v>497</v>
      </c>
      <c r="G209" s="7" t="s">
        <v>508</v>
      </c>
      <c r="H209" s="7" t="s">
        <v>687</v>
      </c>
      <c r="I209" s="26">
        <v>50</v>
      </c>
      <c r="J209" s="26">
        <v>250</v>
      </c>
      <c r="K209" s="27">
        <v>48.9</v>
      </c>
      <c r="L209" s="29">
        <f t="shared" si="21"/>
        <v>2445</v>
      </c>
      <c r="M209" s="29">
        <f t="shared" si="22"/>
        <v>12225</v>
      </c>
      <c r="N209" s="36">
        <f t="shared" si="23"/>
        <v>12.5</v>
      </c>
      <c r="O209" s="37">
        <f t="shared" si="24"/>
        <v>611.25</v>
      </c>
      <c r="P209" s="36">
        <f t="shared" si="25"/>
        <v>62.5</v>
      </c>
      <c r="Q209" s="37">
        <f t="shared" si="26"/>
        <v>3056.25</v>
      </c>
    </row>
    <row r="210" spans="1:17" x14ac:dyDescent="0.25">
      <c r="A210" s="6">
        <f t="shared" si="27"/>
        <v>206</v>
      </c>
      <c r="B210" s="7" t="s">
        <v>670</v>
      </c>
      <c r="C210" s="7" t="s">
        <v>688</v>
      </c>
      <c r="D210" s="8" t="s">
        <v>689</v>
      </c>
      <c r="E210" s="18" t="s">
        <v>654</v>
      </c>
      <c r="F210" s="7" t="s">
        <v>617</v>
      </c>
      <c r="G210" s="7" t="s">
        <v>508</v>
      </c>
      <c r="H210" s="7" t="s">
        <v>690</v>
      </c>
      <c r="I210" s="26">
        <v>50</v>
      </c>
      <c r="J210" s="26">
        <v>300</v>
      </c>
      <c r="K210" s="27">
        <v>12.77</v>
      </c>
      <c r="L210" s="29">
        <f t="shared" si="21"/>
        <v>638.5</v>
      </c>
      <c r="M210" s="29">
        <f t="shared" si="22"/>
        <v>3831</v>
      </c>
      <c r="N210" s="36">
        <f t="shared" si="23"/>
        <v>12.5</v>
      </c>
      <c r="O210" s="37">
        <f t="shared" si="24"/>
        <v>159.625</v>
      </c>
      <c r="P210" s="36">
        <f t="shared" si="25"/>
        <v>75</v>
      </c>
      <c r="Q210" s="37">
        <f t="shared" si="26"/>
        <v>957.75</v>
      </c>
    </row>
    <row r="211" spans="1:17" x14ac:dyDescent="0.25">
      <c r="A211" s="6">
        <f t="shared" si="27"/>
        <v>207</v>
      </c>
      <c r="B211" s="7" t="s">
        <v>670</v>
      </c>
      <c r="C211" s="7" t="s">
        <v>691</v>
      </c>
      <c r="D211" s="8" t="s">
        <v>692</v>
      </c>
      <c r="E211" s="18" t="s">
        <v>693</v>
      </c>
      <c r="F211" s="7" t="s">
        <v>641</v>
      </c>
      <c r="G211" s="7" t="s">
        <v>68</v>
      </c>
      <c r="H211" s="7" t="s">
        <v>694</v>
      </c>
      <c r="I211" s="26">
        <v>5</v>
      </c>
      <c r="J211" s="26">
        <v>20</v>
      </c>
      <c r="K211" s="27">
        <v>47.1</v>
      </c>
      <c r="L211" s="29">
        <f t="shared" si="21"/>
        <v>235.5</v>
      </c>
      <c r="M211" s="29">
        <f t="shared" si="22"/>
        <v>942</v>
      </c>
      <c r="N211" s="36">
        <f t="shared" si="23"/>
        <v>1.25</v>
      </c>
      <c r="O211" s="37">
        <f t="shared" si="24"/>
        <v>58.875</v>
      </c>
      <c r="P211" s="36">
        <f t="shared" si="25"/>
        <v>5</v>
      </c>
      <c r="Q211" s="37">
        <f t="shared" si="26"/>
        <v>235.5</v>
      </c>
    </row>
    <row r="212" spans="1:17" x14ac:dyDescent="0.25">
      <c r="A212" s="6">
        <f t="shared" si="27"/>
        <v>208</v>
      </c>
      <c r="B212" s="7" t="s">
        <v>634</v>
      </c>
      <c r="C212" s="7" t="s">
        <v>695</v>
      </c>
      <c r="D212" s="8" t="s">
        <v>696</v>
      </c>
      <c r="E212" s="18" t="s">
        <v>657</v>
      </c>
      <c r="F212" s="7" t="s">
        <v>497</v>
      </c>
      <c r="G212" s="7" t="s">
        <v>484</v>
      </c>
      <c r="H212" s="7" t="s">
        <v>697</v>
      </c>
      <c r="I212" s="26">
        <v>10</v>
      </c>
      <c r="J212" s="26">
        <v>80</v>
      </c>
      <c r="K212" s="27">
        <v>16.47</v>
      </c>
      <c r="L212" s="29">
        <f t="shared" si="21"/>
        <v>164.7</v>
      </c>
      <c r="M212" s="29">
        <f t="shared" si="22"/>
        <v>1317.6</v>
      </c>
      <c r="N212" s="36">
        <f t="shared" si="23"/>
        <v>2.5</v>
      </c>
      <c r="O212" s="37">
        <f t="shared" si="24"/>
        <v>41.174999999999997</v>
      </c>
      <c r="P212" s="36">
        <f t="shared" si="25"/>
        <v>20</v>
      </c>
      <c r="Q212" s="37">
        <f t="shared" si="26"/>
        <v>329.4</v>
      </c>
    </row>
    <row r="213" spans="1:17" x14ac:dyDescent="0.25">
      <c r="A213" s="6">
        <f t="shared" si="27"/>
        <v>209</v>
      </c>
      <c r="B213" s="7" t="s">
        <v>634</v>
      </c>
      <c r="C213" s="7" t="s">
        <v>698</v>
      </c>
      <c r="D213" s="8" t="s">
        <v>699</v>
      </c>
      <c r="E213" s="18" t="s">
        <v>700</v>
      </c>
      <c r="F213" s="7" t="s">
        <v>497</v>
      </c>
      <c r="G213" s="7" t="s">
        <v>508</v>
      </c>
      <c r="H213" s="7" t="s">
        <v>701</v>
      </c>
      <c r="I213" s="26">
        <v>10</v>
      </c>
      <c r="J213" s="26">
        <v>80</v>
      </c>
      <c r="K213" s="27">
        <v>14.4</v>
      </c>
      <c r="L213" s="29">
        <f t="shared" si="21"/>
        <v>144</v>
      </c>
      <c r="M213" s="29">
        <f t="shared" si="22"/>
        <v>1152</v>
      </c>
      <c r="N213" s="36">
        <f t="shared" si="23"/>
        <v>2.5</v>
      </c>
      <c r="O213" s="37">
        <f t="shared" si="24"/>
        <v>36</v>
      </c>
      <c r="P213" s="36">
        <f t="shared" si="25"/>
        <v>20</v>
      </c>
      <c r="Q213" s="37">
        <f t="shared" si="26"/>
        <v>288</v>
      </c>
    </row>
    <row r="214" spans="1:17" x14ac:dyDescent="0.25">
      <c r="A214" s="6">
        <f t="shared" si="27"/>
        <v>210</v>
      </c>
      <c r="B214" s="7" t="s">
        <v>634</v>
      </c>
      <c r="C214" s="7" t="s">
        <v>702</v>
      </c>
      <c r="D214" s="8" t="s">
        <v>703</v>
      </c>
      <c r="E214" s="18" t="s">
        <v>700</v>
      </c>
      <c r="F214" s="7" t="s">
        <v>497</v>
      </c>
      <c r="G214" s="7" t="s">
        <v>508</v>
      </c>
      <c r="H214" s="7" t="s">
        <v>701</v>
      </c>
      <c r="I214" s="26">
        <v>30</v>
      </c>
      <c r="J214" s="26">
        <v>100</v>
      </c>
      <c r="K214" s="27">
        <v>7.12</v>
      </c>
      <c r="L214" s="29">
        <f t="shared" si="21"/>
        <v>213.6</v>
      </c>
      <c r="M214" s="29">
        <f t="shared" si="22"/>
        <v>712</v>
      </c>
      <c r="N214" s="36">
        <f t="shared" si="23"/>
        <v>7.5</v>
      </c>
      <c r="O214" s="37">
        <f t="shared" si="24"/>
        <v>53.4</v>
      </c>
      <c r="P214" s="36">
        <f t="shared" si="25"/>
        <v>25</v>
      </c>
      <c r="Q214" s="37">
        <f t="shared" si="26"/>
        <v>178</v>
      </c>
    </row>
    <row r="215" spans="1:17" x14ac:dyDescent="0.25">
      <c r="A215" s="6">
        <f t="shared" si="27"/>
        <v>211</v>
      </c>
      <c r="B215" s="7" t="s">
        <v>634</v>
      </c>
      <c r="C215" s="7" t="s">
        <v>704</v>
      </c>
      <c r="D215" s="8" t="s">
        <v>705</v>
      </c>
      <c r="E215" s="18" t="s">
        <v>706</v>
      </c>
      <c r="F215" s="7" t="s">
        <v>497</v>
      </c>
      <c r="G215" s="7" t="s">
        <v>508</v>
      </c>
      <c r="H215" s="7" t="s">
        <v>687</v>
      </c>
      <c r="I215" s="26">
        <v>50</v>
      </c>
      <c r="J215" s="26">
        <v>300</v>
      </c>
      <c r="K215" s="27">
        <v>43.62</v>
      </c>
      <c r="L215" s="29">
        <f t="shared" si="21"/>
        <v>2181</v>
      </c>
      <c r="M215" s="29">
        <f t="shared" si="22"/>
        <v>13086</v>
      </c>
      <c r="N215" s="36">
        <f t="shared" si="23"/>
        <v>12.5</v>
      </c>
      <c r="O215" s="37">
        <f t="shared" si="24"/>
        <v>545.25</v>
      </c>
      <c r="P215" s="36">
        <f t="shared" si="25"/>
        <v>75</v>
      </c>
      <c r="Q215" s="37">
        <f t="shared" si="26"/>
        <v>3271.5</v>
      </c>
    </row>
    <row r="216" spans="1:17" x14ac:dyDescent="0.25">
      <c r="A216" s="6">
        <f t="shared" si="27"/>
        <v>212</v>
      </c>
      <c r="B216" s="7" t="s">
        <v>634</v>
      </c>
      <c r="C216" s="7" t="s">
        <v>704</v>
      </c>
      <c r="D216" s="8" t="s">
        <v>705</v>
      </c>
      <c r="E216" s="18" t="s">
        <v>706</v>
      </c>
      <c r="F216" s="7" t="s">
        <v>707</v>
      </c>
      <c r="G216" s="7" t="s">
        <v>508</v>
      </c>
      <c r="H216" s="7" t="s">
        <v>687</v>
      </c>
      <c r="I216" s="26">
        <v>50</v>
      </c>
      <c r="J216" s="26">
        <v>200</v>
      </c>
      <c r="K216" s="27">
        <v>43.62</v>
      </c>
      <c r="L216" s="29">
        <f t="shared" si="21"/>
        <v>2181</v>
      </c>
      <c r="M216" s="29">
        <f t="shared" si="22"/>
        <v>8724</v>
      </c>
      <c r="N216" s="36">
        <f t="shared" si="23"/>
        <v>12.5</v>
      </c>
      <c r="O216" s="37">
        <f t="shared" si="24"/>
        <v>545.25</v>
      </c>
      <c r="P216" s="36">
        <f t="shared" si="25"/>
        <v>50</v>
      </c>
      <c r="Q216" s="37">
        <f t="shared" si="26"/>
        <v>2181</v>
      </c>
    </row>
    <row r="217" spans="1:17" x14ac:dyDescent="0.25">
      <c r="A217" s="6">
        <f t="shared" si="27"/>
        <v>213</v>
      </c>
      <c r="B217" s="7" t="s">
        <v>634</v>
      </c>
      <c r="C217" s="7" t="s">
        <v>708</v>
      </c>
      <c r="D217" s="8" t="s">
        <v>709</v>
      </c>
      <c r="E217" s="18" t="s">
        <v>710</v>
      </c>
      <c r="F217" s="7" t="s">
        <v>617</v>
      </c>
      <c r="G217" s="7" t="s">
        <v>508</v>
      </c>
      <c r="H217" s="7" t="s">
        <v>711</v>
      </c>
      <c r="I217" s="26">
        <v>30</v>
      </c>
      <c r="J217" s="26">
        <v>120</v>
      </c>
      <c r="K217" s="27">
        <v>16.37</v>
      </c>
      <c r="L217" s="29">
        <f t="shared" si="21"/>
        <v>491.1</v>
      </c>
      <c r="M217" s="29">
        <f t="shared" si="22"/>
        <v>1964.4</v>
      </c>
      <c r="N217" s="36">
        <f t="shared" si="23"/>
        <v>7.5</v>
      </c>
      <c r="O217" s="37">
        <f t="shared" si="24"/>
        <v>122.77500000000001</v>
      </c>
      <c r="P217" s="36">
        <f t="shared" si="25"/>
        <v>30</v>
      </c>
      <c r="Q217" s="37">
        <f t="shared" si="26"/>
        <v>491.1</v>
      </c>
    </row>
    <row r="218" spans="1:17" ht="26.25" x14ac:dyDescent="0.25">
      <c r="A218" s="6">
        <f t="shared" si="27"/>
        <v>214</v>
      </c>
      <c r="B218" s="7" t="s">
        <v>634</v>
      </c>
      <c r="C218" s="7" t="s">
        <v>712</v>
      </c>
      <c r="D218" s="8" t="s">
        <v>713</v>
      </c>
      <c r="E218" s="18" t="s">
        <v>714</v>
      </c>
      <c r="F218" s="7" t="s">
        <v>715</v>
      </c>
      <c r="G218" s="7" t="s">
        <v>33</v>
      </c>
      <c r="H218" s="7" t="s">
        <v>716</v>
      </c>
      <c r="I218" s="26">
        <v>100</v>
      </c>
      <c r="J218" s="26">
        <v>500</v>
      </c>
      <c r="K218" s="27">
        <v>45.5</v>
      </c>
      <c r="L218" s="29">
        <f t="shared" si="21"/>
        <v>4550</v>
      </c>
      <c r="M218" s="29">
        <f t="shared" si="22"/>
        <v>22750</v>
      </c>
      <c r="N218" s="36">
        <f t="shared" si="23"/>
        <v>25</v>
      </c>
      <c r="O218" s="37">
        <f t="shared" si="24"/>
        <v>1137.5</v>
      </c>
      <c r="P218" s="36">
        <f t="shared" si="25"/>
        <v>125</v>
      </c>
      <c r="Q218" s="37">
        <f t="shared" si="26"/>
        <v>5687.5</v>
      </c>
    </row>
    <row r="219" spans="1:17" ht="26.25" x14ac:dyDescent="0.25">
      <c r="A219" s="6">
        <f t="shared" si="27"/>
        <v>215</v>
      </c>
      <c r="B219" s="7" t="s">
        <v>634</v>
      </c>
      <c r="C219" s="7" t="s">
        <v>717</v>
      </c>
      <c r="D219" s="8" t="s">
        <v>718</v>
      </c>
      <c r="E219" s="18" t="s">
        <v>719</v>
      </c>
      <c r="F219" s="7" t="s">
        <v>617</v>
      </c>
      <c r="G219" s="7" t="s">
        <v>508</v>
      </c>
      <c r="H219" s="7" t="s">
        <v>1510</v>
      </c>
      <c r="I219" s="26">
        <v>10</v>
      </c>
      <c r="J219" s="26">
        <v>50</v>
      </c>
      <c r="K219" s="27">
        <v>34.86</v>
      </c>
      <c r="L219" s="29">
        <f t="shared" si="21"/>
        <v>348.6</v>
      </c>
      <c r="M219" s="29">
        <f t="shared" si="22"/>
        <v>1743</v>
      </c>
      <c r="N219" s="36">
        <f t="shared" si="23"/>
        <v>2.5</v>
      </c>
      <c r="O219" s="37">
        <f t="shared" si="24"/>
        <v>87.15</v>
      </c>
      <c r="P219" s="36">
        <f t="shared" si="25"/>
        <v>12.5</v>
      </c>
      <c r="Q219" s="37">
        <f t="shared" si="26"/>
        <v>435.75</v>
      </c>
    </row>
    <row r="220" spans="1:17" x14ac:dyDescent="0.25">
      <c r="A220" s="6">
        <f t="shared" si="27"/>
        <v>216</v>
      </c>
      <c r="B220" s="7" t="s">
        <v>634</v>
      </c>
      <c r="C220" s="7" t="s">
        <v>717</v>
      </c>
      <c r="D220" s="8" t="s">
        <v>720</v>
      </c>
      <c r="E220" s="18" t="s">
        <v>721</v>
      </c>
      <c r="F220" s="7" t="s">
        <v>617</v>
      </c>
      <c r="G220" s="7" t="s">
        <v>508</v>
      </c>
      <c r="H220" s="7" t="s">
        <v>1510</v>
      </c>
      <c r="I220" s="26">
        <v>50</v>
      </c>
      <c r="J220" s="26">
        <v>100</v>
      </c>
      <c r="K220" s="27">
        <v>27.47</v>
      </c>
      <c r="L220" s="29">
        <f t="shared" si="21"/>
        <v>1373.5</v>
      </c>
      <c r="M220" s="29">
        <f t="shared" si="22"/>
        <v>2747</v>
      </c>
      <c r="N220" s="36">
        <f t="shared" si="23"/>
        <v>12.5</v>
      </c>
      <c r="O220" s="37">
        <f t="shared" si="24"/>
        <v>343.375</v>
      </c>
      <c r="P220" s="36">
        <f t="shared" si="25"/>
        <v>25</v>
      </c>
      <c r="Q220" s="37">
        <f t="shared" si="26"/>
        <v>686.75</v>
      </c>
    </row>
    <row r="221" spans="1:17" ht="39" x14ac:dyDescent="0.25">
      <c r="A221" s="6">
        <f t="shared" si="27"/>
        <v>217</v>
      </c>
      <c r="B221" s="7" t="s">
        <v>634</v>
      </c>
      <c r="C221" s="7" t="s">
        <v>717</v>
      </c>
      <c r="D221" s="8" t="s">
        <v>722</v>
      </c>
      <c r="E221" s="18" t="s">
        <v>723</v>
      </c>
      <c r="F221" s="7" t="s">
        <v>674</v>
      </c>
      <c r="G221" s="7" t="s">
        <v>508</v>
      </c>
      <c r="H221" s="7" t="s">
        <v>724</v>
      </c>
      <c r="I221" s="26">
        <v>50</v>
      </c>
      <c r="J221" s="26">
        <v>200</v>
      </c>
      <c r="K221" s="27">
        <v>59</v>
      </c>
      <c r="L221" s="29">
        <f t="shared" si="21"/>
        <v>2950</v>
      </c>
      <c r="M221" s="29">
        <f t="shared" si="22"/>
        <v>11800</v>
      </c>
      <c r="N221" s="36">
        <f t="shared" si="23"/>
        <v>12.5</v>
      </c>
      <c r="O221" s="37">
        <f t="shared" si="24"/>
        <v>737.5</v>
      </c>
      <c r="P221" s="36">
        <f t="shared" si="25"/>
        <v>50</v>
      </c>
      <c r="Q221" s="37">
        <f t="shared" si="26"/>
        <v>2950</v>
      </c>
    </row>
    <row r="222" spans="1:17" ht="26.25" x14ac:dyDescent="0.25">
      <c r="A222" s="6">
        <f t="shared" si="27"/>
        <v>218</v>
      </c>
      <c r="B222" s="7" t="s">
        <v>634</v>
      </c>
      <c r="C222" s="7" t="s">
        <v>717</v>
      </c>
      <c r="D222" s="8" t="s">
        <v>725</v>
      </c>
      <c r="E222" s="18" t="s">
        <v>726</v>
      </c>
      <c r="F222" s="7" t="s">
        <v>727</v>
      </c>
      <c r="G222" s="7" t="s">
        <v>508</v>
      </c>
      <c r="H222" s="7" t="s">
        <v>728</v>
      </c>
      <c r="I222" s="26">
        <v>50</v>
      </c>
      <c r="J222" s="26">
        <v>200</v>
      </c>
      <c r="K222" s="27">
        <v>16.940000000000001</v>
      </c>
      <c r="L222" s="29">
        <f t="shared" si="21"/>
        <v>847.00000000000011</v>
      </c>
      <c r="M222" s="29">
        <f t="shared" si="22"/>
        <v>3388.0000000000005</v>
      </c>
      <c r="N222" s="36">
        <f t="shared" si="23"/>
        <v>12.5</v>
      </c>
      <c r="O222" s="37">
        <f t="shared" si="24"/>
        <v>211.75000000000003</v>
      </c>
      <c r="P222" s="36">
        <f t="shared" si="25"/>
        <v>50</v>
      </c>
      <c r="Q222" s="37">
        <f t="shared" si="26"/>
        <v>847.00000000000011</v>
      </c>
    </row>
    <row r="223" spans="1:17" ht="26.25" x14ac:dyDescent="0.25">
      <c r="A223" s="6">
        <f t="shared" si="27"/>
        <v>219</v>
      </c>
      <c r="B223" s="7" t="s">
        <v>634</v>
      </c>
      <c r="C223" s="7" t="s">
        <v>717</v>
      </c>
      <c r="D223" s="8" t="s">
        <v>725</v>
      </c>
      <c r="E223" s="18" t="s">
        <v>726</v>
      </c>
      <c r="F223" s="7" t="s">
        <v>497</v>
      </c>
      <c r="G223" s="7" t="s">
        <v>508</v>
      </c>
      <c r="H223" s="7" t="s">
        <v>728</v>
      </c>
      <c r="I223" s="26">
        <v>50</v>
      </c>
      <c r="J223" s="26">
        <v>200</v>
      </c>
      <c r="K223" s="27">
        <v>16.940000000000001</v>
      </c>
      <c r="L223" s="29">
        <f t="shared" si="21"/>
        <v>847.00000000000011</v>
      </c>
      <c r="M223" s="29">
        <f t="shared" si="22"/>
        <v>3388.0000000000005</v>
      </c>
      <c r="N223" s="36">
        <f t="shared" si="23"/>
        <v>12.5</v>
      </c>
      <c r="O223" s="37">
        <f t="shared" si="24"/>
        <v>211.75000000000003</v>
      </c>
      <c r="P223" s="36">
        <f t="shared" si="25"/>
        <v>50</v>
      </c>
      <c r="Q223" s="37">
        <f t="shared" si="26"/>
        <v>847.00000000000011</v>
      </c>
    </row>
    <row r="224" spans="1:17" ht="26.25" x14ac:dyDescent="0.25">
      <c r="A224" s="6">
        <f t="shared" si="27"/>
        <v>220</v>
      </c>
      <c r="B224" s="7" t="s">
        <v>634</v>
      </c>
      <c r="C224" s="7" t="s">
        <v>729</v>
      </c>
      <c r="D224" s="8" t="s">
        <v>730</v>
      </c>
      <c r="E224" s="18" t="s">
        <v>731</v>
      </c>
      <c r="F224" s="7" t="s">
        <v>732</v>
      </c>
      <c r="G224" s="7" t="s">
        <v>33</v>
      </c>
      <c r="H224" s="7" t="s">
        <v>733</v>
      </c>
      <c r="I224" s="26">
        <v>20</v>
      </c>
      <c r="J224" s="26">
        <v>200</v>
      </c>
      <c r="K224" s="27">
        <v>17.760000000000002</v>
      </c>
      <c r="L224" s="29">
        <f t="shared" si="21"/>
        <v>355.20000000000005</v>
      </c>
      <c r="M224" s="29">
        <f t="shared" si="22"/>
        <v>3552.0000000000005</v>
      </c>
      <c r="N224" s="36">
        <f t="shared" si="23"/>
        <v>5</v>
      </c>
      <c r="O224" s="37">
        <f t="shared" si="24"/>
        <v>88.800000000000011</v>
      </c>
      <c r="P224" s="36">
        <f t="shared" si="25"/>
        <v>50</v>
      </c>
      <c r="Q224" s="37">
        <f t="shared" si="26"/>
        <v>888.00000000000011</v>
      </c>
    </row>
    <row r="225" spans="1:17" ht="26.25" x14ac:dyDescent="0.25">
      <c r="A225" s="6">
        <f t="shared" si="27"/>
        <v>221</v>
      </c>
      <c r="B225" s="7" t="s">
        <v>634</v>
      </c>
      <c r="C225" s="7" t="s">
        <v>729</v>
      </c>
      <c r="D225" s="8" t="s">
        <v>734</v>
      </c>
      <c r="E225" s="18" t="s">
        <v>735</v>
      </c>
      <c r="F225" s="7" t="s">
        <v>727</v>
      </c>
      <c r="G225" s="7" t="s">
        <v>508</v>
      </c>
      <c r="H225" s="7" t="s">
        <v>728</v>
      </c>
      <c r="I225" s="26">
        <v>20</v>
      </c>
      <c r="J225" s="26">
        <v>200</v>
      </c>
      <c r="K225" s="27">
        <v>11.35</v>
      </c>
      <c r="L225" s="29">
        <f t="shared" si="21"/>
        <v>227</v>
      </c>
      <c r="M225" s="29">
        <f t="shared" si="22"/>
        <v>2270</v>
      </c>
      <c r="N225" s="36">
        <f t="shared" si="23"/>
        <v>5</v>
      </c>
      <c r="O225" s="37">
        <f t="shared" si="24"/>
        <v>56.75</v>
      </c>
      <c r="P225" s="36">
        <f t="shared" si="25"/>
        <v>50</v>
      </c>
      <c r="Q225" s="37">
        <f t="shared" si="26"/>
        <v>567.5</v>
      </c>
    </row>
    <row r="226" spans="1:17" ht="26.25" x14ac:dyDescent="0.25">
      <c r="A226" s="6">
        <f t="shared" si="27"/>
        <v>222</v>
      </c>
      <c r="B226" s="7" t="s">
        <v>736</v>
      </c>
      <c r="C226" s="7" t="s">
        <v>737</v>
      </c>
      <c r="D226" s="8" t="s">
        <v>738</v>
      </c>
      <c r="E226" s="18" t="s">
        <v>739</v>
      </c>
      <c r="F226" s="7" t="s">
        <v>641</v>
      </c>
      <c r="G226" s="7" t="s">
        <v>68</v>
      </c>
      <c r="H226" s="7" t="s">
        <v>740</v>
      </c>
      <c r="I226" s="26">
        <v>6</v>
      </c>
      <c r="J226" s="26">
        <v>100</v>
      </c>
      <c r="K226" s="27">
        <v>49.9</v>
      </c>
      <c r="L226" s="29">
        <f t="shared" si="21"/>
        <v>299.39999999999998</v>
      </c>
      <c r="M226" s="29">
        <f t="shared" si="22"/>
        <v>4990</v>
      </c>
      <c r="N226" s="36">
        <f t="shared" si="23"/>
        <v>1.5</v>
      </c>
      <c r="O226" s="37">
        <f t="shared" si="24"/>
        <v>74.849999999999994</v>
      </c>
      <c r="P226" s="36">
        <f t="shared" si="25"/>
        <v>25</v>
      </c>
      <c r="Q226" s="37">
        <f t="shared" si="26"/>
        <v>1247.5</v>
      </c>
    </row>
    <row r="227" spans="1:17" x14ac:dyDescent="0.25">
      <c r="A227" s="6">
        <f t="shared" si="27"/>
        <v>223</v>
      </c>
      <c r="B227" s="7" t="s">
        <v>736</v>
      </c>
      <c r="C227" s="7" t="s">
        <v>741</v>
      </c>
      <c r="D227" s="8" t="s">
        <v>742</v>
      </c>
      <c r="E227" s="18" t="s">
        <v>743</v>
      </c>
      <c r="F227" s="7" t="s">
        <v>641</v>
      </c>
      <c r="G227" s="7" t="s">
        <v>68</v>
      </c>
      <c r="H227" s="7" t="s">
        <v>126</v>
      </c>
      <c r="I227" s="26">
        <v>100</v>
      </c>
      <c r="J227" s="26">
        <v>600</v>
      </c>
      <c r="K227" s="27">
        <v>42.9</v>
      </c>
      <c r="L227" s="29">
        <f t="shared" si="21"/>
        <v>4290</v>
      </c>
      <c r="M227" s="29">
        <f t="shared" si="22"/>
        <v>25740</v>
      </c>
      <c r="N227" s="36">
        <f t="shared" si="23"/>
        <v>25</v>
      </c>
      <c r="O227" s="37">
        <f t="shared" si="24"/>
        <v>1072.5</v>
      </c>
      <c r="P227" s="36">
        <f t="shared" si="25"/>
        <v>150</v>
      </c>
      <c r="Q227" s="37">
        <f t="shared" si="26"/>
        <v>6435</v>
      </c>
    </row>
    <row r="228" spans="1:17" x14ac:dyDescent="0.25">
      <c r="A228" s="6">
        <f t="shared" si="27"/>
        <v>224</v>
      </c>
      <c r="B228" s="7" t="s">
        <v>736</v>
      </c>
      <c r="C228" s="7" t="s">
        <v>741</v>
      </c>
      <c r="D228" s="8" t="s">
        <v>744</v>
      </c>
      <c r="E228" s="18" t="s">
        <v>745</v>
      </c>
      <c r="F228" s="7" t="s">
        <v>727</v>
      </c>
      <c r="G228" s="7" t="s">
        <v>508</v>
      </c>
      <c r="H228" s="7" t="s">
        <v>516</v>
      </c>
      <c r="I228" s="26">
        <v>30</v>
      </c>
      <c r="J228" s="26">
        <v>120</v>
      </c>
      <c r="K228" s="27">
        <v>28.8</v>
      </c>
      <c r="L228" s="29">
        <f t="shared" si="21"/>
        <v>864</v>
      </c>
      <c r="M228" s="29">
        <f t="shared" si="22"/>
        <v>3456</v>
      </c>
      <c r="N228" s="36">
        <f t="shared" si="23"/>
        <v>7.5</v>
      </c>
      <c r="O228" s="37">
        <f t="shared" si="24"/>
        <v>216</v>
      </c>
      <c r="P228" s="36">
        <f t="shared" si="25"/>
        <v>30</v>
      </c>
      <c r="Q228" s="37">
        <f t="shared" si="26"/>
        <v>864</v>
      </c>
    </row>
    <row r="229" spans="1:17" ht="26.25" x14ac:dyDescent="0.25">
      <c r="A229" s="6">
        <f t="shared" si="27"/>
        <v>225</v>
      </c>
      <c r="B229" s="7" t="s">
        <v>746</v>
      </c>
      <c r="C229" s="7" t="s">
        <v>747</v>
      </c>
      <c r="D229" s="8" t="s">
        <v>748</v>
      </c>
      <c r="E229" s="18" t="s">
        <v>749</v>
      </c>
      <c r="F229" s="7" t="s">
        <v>507</v>
      </c>
      <c r="G229" s="7" t="s">
        <v>508</v>
      </c>
      <c r="H229" s="7" t="s">
        <v>750</v>
      </c>
      <c r="I229" s="26">
        <v>10</v>
      </c>
      <c r="J229" s="26">
        <v>50</v>
      </c>
      <c r="K229" s="27">
        <v>100.66</v>
      </c>
      <c r="L229" s="29">
        <f t="shared" si="21"/>
        <v>1006.5999999999999</v>
      </c>
      <c r="M229" s="29">
        <f t="shared" si="22"/>
        <v>5033</v>
      </c>
      <c r="N229" s="36">
        <f t="shared" si="23"/>
        <v>2.5</v>
      </c>
      <c r="O229" s="37">
        <f t="shared" si="24"/>
        <v>251.64999999999998</v>
      </c>
      <c r="P229" s="36">
        <f t="shared" si="25"/>
        <v>12.5</v>
      </c>
      <c r="Q229" s="37">
        <f t="shared" si="26"/>
        <v>1258.25</v>
      </c>
    </row>
    <row r="230" spans="1:17" ht="26.25" x14ac:dyDescent="0.25">
      <c r="A230" s="6">
        <f t="shared" si="27"/>
        <v>226</v>
      </c>
      <c r="B230" s="7" t="s">
        <v>746</v>
      </c>
      <c r="C230" s="7" t="s">
        <v>751</v>
      </c>
      <c r="D230" s="8" t="s">
        <v>752</v>
      </c>
      <c r="E230" s="18" t="s">
        <v>753</v>
      </c>
      <c r="F230" s="7" t="s">
        <v>502</v>
      </c>
      <c r="G230" s="7" t="s">
        <v>508</v>
      </c>
      <c r="H230" s="7" t="s">
        <v>633</v>
      </c>
      <c r="I230" s="26">
        <v>10</v>
      </c>
      <c r="J230" s="26">
        <v>50</v>
      </c>
      <c r="K230" s="27">
        <v>92.55</v>
      </c>
      <c r="L230" s="29">
        <f t="shared" si="21"/>
        <v>925.5</v>
      </c>
      <c r="M230" s="29">
        <f t="shared" si="22"/>
        <v>4627.5</v>
      </c>
      <c r="N230" s="36">
        <f t="shared" si="23"/>
        <v>2.5</v>
      </c>
      <c r="O230" s="37">
        <f t="shared" si="24"/>
        <v>231.375</v>
      </c>
      <c r="P230" s="36">
        <f t="shared" si="25"/>
        <v>12.5</v>
      </c>
      <c r="Q230" s="37">
        <f t="shared" si="26"/>
        <v>1156.875</v>
      </c>
    </row>
    <row r="231" spans="1:17" ht="26.25" x14ac:dyDescent="0.25">
      <c r="A231" s="6">
        <f t="shared" si="27"/>
        <v>227</v>
      </c>
      <c r="B231" s="7" t="s">
        <v>746</v>
      </c>
      <c r="C231" s="7" t="s">
        <v>754</v>
      </c>
      <c r="D231" s="8" t="s">
        <v>755</v>
      </c>
      <c r="E231" s="18" t="s">
        <v>756</v>
      </c>
      <c r="F231" s="7" t="s">
        <v>757</v>
      </c>
      <c r="G231" s="7" t="s">
        <v>68</v>
      </c>
      <c r="H231" s="7" t="s">
        <v>758</v>
      </c>
      <c r="I231" s="26">
        <v>10</v>
      </c>
      <c r="J231" s="26">
        <v>60</v>
      </c>
      <c r="K231" s="27">
        <v>41.17</v>
      </c>
      <c r="L231" s="29">
        <f t="shared" si="21"/>
        <v>411.70000000000005</v>
      </c>
      <c r="M231" s="29">
        <f t="shared" si="22"/>
        <v>2470.2000000000003</v>
      </c>
      <c r="N231" s="36">
        <f t="shared" si="23"/>
        <v>2.5</v>
      </c>
      <c r="O231" s="37">
        <f t="shared" si="24"/>
        <v>102.92500000000001</v>
      </c>
      <c r="P231" s="36">
        <f t="shared" si="25"/>
        <v>15</v>
      </c>
      <c r="Q231" s="37">
        <f t="shared" si="26"/>
        <v>617.55000000000007</v>
      </c>
    </row>
    <row r="232" spans="1:17" x14ac:dyDescent="0.25">
      <c r="A232" s="6">
        <f t="shared" si="27"/>
        <v>228</v>
      </c>
      <c r="B232" s="7" t="s">
        <v>746</v>
      </c>
      <c r="C232" s="7" t="s">
        <v>759</v>
      </c>
      <c r="D232" s="8" t="s">
        <v>760</v>
      </c>
      <c r="E232" s="18" t="s">
        <v>761</v>
      </c>
      <c r="F232" s="7" t="s">
        <v>507</v>
      </c>
      <c r="G232" s="7" t="s">
        <v>508</v>
      </c>
      <c r="H232" s="7" t="s">
        <v>762</v>
      </c>
      <c r="I232" s="26">
        <v>50</v>
      </c>
      <c r="J232" s="26">
        <v>150</v>
      </c>
      <c r="K232" s="27">
        <v>59.41</v>
      </c>
      <c r="L232" s="29">
        <f t="shared" si="21"/>
        <v>2970.5</v>
      </c>
      <c r="M232" s="29">
        <f t="shared" si="22"/>
        <v>8911.5</v>
      </c>
      <c r="N232" s="36">
        <f t="shared" si="23"/>
        <v>12.5</v>
      </c>
      <c r="O232" s="37">
        <f t="shared" si="24"/>
        <v>742.625</v>
      </c>
      <c r="P232" s="36">
        <f t="shared" si="25"/>
        <v>37.5</v>
      </c>
      <c r="Q232" s="37">
        <f t="shared" si="26"/>
        <v>2227.875</v>
      </c>
    </row>
    <row r="233" spans="1:17" ht="26.25" x14ac:dyDescent="0.25">
      <c r="A233" s="6">
        <f t="shared" si="27"/>
        <v>229</v>
      </c>
      <c r="B233" s="7" t="s">
        <v>763</v>
      </c>
      <c r="C233" s="7" t="s">
        <v>764</v>
      </c>
      <c r="D233" s="8" t="s">
        <v>765</v>
      </c>
      <c r="E233" s="18" t="s">
        <v>766</v>
      </c>
      <c r="F233" s="7" t="s">
        <v>621</v>
      </c>
      <c r="G233" s="7" t="s">
        <v>68</v>
      </c>
      <c r="H233" s="7" t="s">
        <v>767</v>
      </c>
      <c r="I233" s="26">
        <v>60</v>
      </c>
      <c r="J233" s="26">
        <v>300</v>
      </c>
      <c r="K233" s="27">
        <v>32.799999999999997</v>
      </c>
      <c r="L233" s="29">
        <f t="shared" si="21"/>
        <v>1967.9999999999998</v>
      </c>
      <c r="M233" s="29">
        <f t="shared" si="22"/>
        <v>9840</v>
      </c>
      <c r="N233" s="36">
        <f t="shared" si="23"/>
        <v>15</v>
      </c>
      <c r="O233" s="37">
        <f t="shared" si="24"/>
        <v>491.99999999999994</v>
      </c>
      <c r="P233" s="36">
        <f t="shared" si="25"/>
        <v>75</v>
      </c>
      <c r="Q233" s="37">
        <f t="shared" si="26"/>
        <v>2460</v>
      </c>
    </row>
    <row r="234" spans="1:17" x14ac:dyDescent="0.25">
      <c r="A234" s="6">
        <f t="shared" si="27"/>
        <v>230</v>
      </c>
      <c r="B234" s="7" t="s">
        <v>768</v>
      </c>
      <c r="C234" s="7" t="s">
        <v>769</v>
      </c>
      <c r="D234" s="9" t="s">
        <v>770</v>
      </c>
      <c r="E234" s="24">
        <v>2.9999999999999997E-4</v>
      </c>
      <c r="F234" s="22" t="s">
        <v>727</v>
      </c>
      <c r="G234" s="22" t="s">
        <v>508</v>
      </c>
      <c r="H234" s="22" t="s">
        <v>1510</v>
      </c>
      <c r="I234" s="31">
        <v>10</v>
      </c>
      <c r="J234" s="31">
        <v>50</v>
      </c>
      <c r="K234" s="30">
        <v>167.38</v>
      </c>
      <c r="L234" s="29">
        <f t="shared" si="21"/>
        <v>1673.8</v>
      </c>
      <c r="M234" s="29">
        <f t="shared" si="22"/>
        <v>8369</v>
      </c>
      <c r="N234" s="36">
        <f t="shared" si="23"/>
        <v>2.5</v>
      </c>
      <c r="O234" s="37">
        <f t="shared" si="24"/>
        <v>418.45</v>
      </c>
      <c r="P234" s="36">
        <f t="shared" si="25"/>
        <v>12.5</v>
      </c>
      <c r="Q234" s="37">
        <f t="shared" si="26"/>
        <v>2092.25</v>
      </c>
    </row>
    <row r="235" spans="1:17" ht="20.25" customHeight="1" x14ac:dyDescent="0.25">
      <c r="A235" s="6">
        <f t="shared" si="27"/>
        <v>231</v>
      </c>
      <c r="B235" s="7" t="s">
        <v>768</v>
      </c>
      <c r="C235" s="7" t="s">
        <v>771</v>
      </c>
      <c r="D235" s="8" t="s">
        <v>772</v>
      </c>
      <c r="E235" s="18" t="s">
        <v>773</v>
      </c>
      <c r="F235" s="7" t="s">
        <v>497</v>
      </c>
      <c r="G235" s="7" t="s">
        <v>508</v>
      </c>
      <c r="H235" s="7" t="s">
        <v>633</v>
      </c>
      <c r="I235" s="26">
        <v>5</v>
      </c>
      <c r="J235" s="26">
        <v>30</v>
      </c>
      <c r="K235" s="27">
        <v>133.41999999999999</v>
      </c>
      <c r="L235" s="29">
        <f t="shared" si="21"/>
        <v>667.09999999999991</v>
      </c>
      <c r="M235" s="29">
        <f t="shared" si="22"/>
        <v>4002.5999999999995</v>
      </c>
      <c r="N235" s="36">
        <f t="shared" si="23"/>
        <v>1.25</v>
      </c>
      <c r="O235" s="37">
        <f t="shared" si="24"/>
        <v>166.77499999999998</v>
      </c>
      <c r="P235" s="36">
        <f t="shared" si="25"/>
        <v>7.5</v>
      </c>
      <c r="Q235" s="37">
        <f t="shared" si="26"/>
        <v>1000.6499999999999</v>
      </c>
    </row>
    <row r="236" spans="1:17" x14ac:dyDescent="0.25">
      <c r="A236" s="6">
        <f t="shared" si="27"/>
        <v>232</v>
      </c>
      <c r="B236" s="7" t="s">
        <v>768</v>
      </c>
      <c r="C236" s="7" t="s">
        <v>774</v>
      </c>
      <c r="D236" s="8" t="s">
        <v>1500</v>
      </c>
      <c r="E236" s="18" t="s">
        <v>129</v>
      </c>
      <c r="F236" s="7" t="s">
        <v>727</v>
      </c>
      <c r="G236" s="7" t="s">
        <v>508</v>
      </c>
      <c r="H236" s="7" t="s">
        <v>1510</v>
      </c>
      <c r="I236" s="26">
        <v>10</v>
      </c>
      <c r="J236" s="26">
        <v>50</v>
      </c>
      <c r="K236" s="27">
        <v>156.49</v>
      </c>
      <c r="L236" s="29">
        <f t="shared" si="21"/>
        <v>1564.9</v>
      </c>
      <c r="M236" s="29">
        <f t="shared" si="22"/>
        <v>7824.5</v>
      </c>
      <c r="N236" s="36">
        <f t="shared" si="23"/>
        <v>2.5</v>
      </c>
      <c r="O236" s="37">
        <f t="shared" si="24"/>
        <v>391.22500000000002</v>
      </c>
      <c r="P236" s="36">
        <f t="shared" si="25"/>
        <v>12.5</v>
      </c>
      <c r="Q236" s="37">
        <f t="shared" si="26"/>
        <v>1956.125</v>
      </c>
    </row>
    <row r="237" spans="1:17" x14ac:dyDescent="0.25">
      <c r="A237" s="6">
        <f t="shared" si="27"/>
        <v>233</v>
      </c>
      <c r="B237" s="7" t="s">
        <v>775</v>
      </c>
      <c r="C237" s="7" t="s">
        <v>776</v>
      </c>
      <c r="D237" s="8" t="s">
        <v>777</v>
      </c>
      <c r="E237" s="18" t="s">
        <v>778</v>
      </c>
      <c r="F237" s="7" t="s">
        <v>181</v>
      </c>
      <c r="G237" s="7" t="s">
        <v>487</v>
      </c>
      <c r="H237" s="7" t="s">
        <v>1510</v>
      </c>
      <c r="I237" s="26">
        <v>200</v>
      </c>
      <c r="J237" s="26">
        <v>1000</v>
      </c>
      <c r="K237" s="27">
        <v>3.16</v>
      </c>
      <c r="L237" s="29">
        <f t="shared" si="21"/>
        <v>632</v>
      </c>
      <c r="M237" s="29">
        <f t="shared" si="22"/>
        <v>3160</v>
      </c>
      <c r="N237" s="36">
        <f t="shared" si="23"/>
        <v>50</v>
      </c>
      <c r="O237" s="37">
        <f t="shared" si="24"/>
        <v>158</v>
      </c>
      <c r="P237" s="36">
        <f t="shared" si="25"/>
        <v>250</v>
      </c>
      <c r="Q237" s="37">
        <f t="shared" si="26"/>
        <v>790</v>
      </c>
    </row>
    <row r="238" spans="1:17" x14ac:dyDescent="0.25">
      <c r="A238" s="6">
        <f t="shared" si="27"/>
        <v>234</v>
      </c>
      <c r="B238" s="7" t="s">
        <v>775</v>
      </c>
      <c r="C238" s="7" t="s">
        <v>776</v>
      </c>
      <c r="D238" s="8" t="s">
        <v>779</v>
      </c>
      <c r="E238" s="18" t="s">
        <v>337</v>
      </c>
      <c r="F238" s="7" t="s">
        <v>181</v>
      </c>
      <c r="G238" s="7" t="s">
        <v>487</v>
      </c>
      <c r="H238" s="7" t="s">
        <v>1510</v>
      </c>
      <c r="I238" s="26">
        <v>500</v>
      </c>
      <c r="J238" s="26">
        <v>2000</v>
      </c>
      <c r="K238" s="27">
        <v>0.74</v>
      </c>
      <c r="L238" s="29">
        <f t="shared" si="21"/>
        <v>370</v>
      </c>
      <c r="M238" s="29">
        <f t="shared" si="22"/>
        <v>1480</v>
      </c>
      <c r="N238" s="36">
        <f t="shared" si="23"/>
        <v>125</v>
      </c>
      <c r="O238" s="37">
        <f t="shared" si="24"/>
        <v>92.5</v>
      </c>
      <c r="P238" s="36">
        <f t="shared" si="25"/>
        <v>500</v>
      </c>
      <c r="Q238" s="37">
        <f t="shared" si="26"/>
        <v>370</v>
      </c>
    </row>
    <row r="239" spans="1:17" ht="25.5" x14ac:dyDescent="0.25">
      <c r="A239" s="6">
        <f t="shared" si="27"/>
        <v>235</v>
      </c>
      <c r="B239" s="7" t="s">
        <v>775</v>
      </c>
      <c r="C239" s="7" t="s">
        <v>776</v>
      </c>
      <c r="D239" s="8" t="s">
        <v>780</v>
      </c>
      <c r="E239" s="18" t="s">
        <v>529</v>
      </c>
      <c r="F239" s="7" t="s">
        <v>781</v>
      </c>
      <c r="G239" s="7" t="s">
        <v>18</v>
      </c>
      <c r="H239" s="7" t="s">
        <v>1510</v>
      </c>
      <c r="I239" s="26">
        <v>600</v>
      </c>
      <c r="J239" s="26">
        <v>5000</v>
      </c>
      <c r="K239" s="27">
        <v>0.63</v>
      </c>
      <c r="L239" s="29">
        <f t="shared" si="21"/>
        <v>378</v>
      </c>
      <c r="M239" s="29">
        <f t="shared" si="22"/>
        <v>3150</v>
      </c>
      <c r="N239" s="36">
        <f t="shared" si="23"/>
        <v>150</v>
      </c>
      <c r="O239" s="37">
        <f t="shared" si="24"/>
        <v>94.5</v>
      </c>
      <c r="P239" s="36">
        <f t="shared" si="25"/>
        <v>1250</v>
      </c>
      <c r="Q239" s="37">
        <f t="shared" si="26"/>
        <v>787.5</v>
      </c>
    </row>
    <row r="240" spans="1:17" x14ac:dyDescent="0.25">
      <c r="A240" s="6">
        <f t="shared" si="27"/>
        <v>236</v>
      </c>
      <c r="B240" s="7" t="s">
        <v>775</v>
      </c>
      <c r="C240" s="7" t="s">
        <v>776</v>
      </c>
      <c r="D240" s="8" t="s">
        <v>782</v>
      </c>
      <c r="E240" s="18" t="s">
        <v>239</v>
      </c>
      <c r="F240" s="7" t="s">
        <v>783</v>
      </c>
      <c r="G240" s="7" t="s">
        <v>40</v>
      </c>
      <c r="H240" s="7" t="s">
        <v>1510</v>
      </c>
      <c r="I240" s="26">
        <v>600</v>
      </c>
      <c r="J240" s="26">
        <v>3000</v>
      </c>
      <c r="K240" s="27">
        <v>3.03</v>
      </c>
      <c r="L240" s="29">
        <f t="shared" si="21"/>
        <v>1817.9999999999998</v>
      </c>
      <c r="M240" s="29">
        <f t="shared" si="22"/>
        <v>9090</v>
      </c>
      <c r="N240" s="36">
        <f t="shared" si="23"/>
        <v>150</v>
      </c>
      <c r="O240" s="37">
        <f t="shared" si="24"/>
        <v>454.49999999999994</v>
      </c>
      <c r="P240" s="36">
        <f t="shared" si="25"/>
        <v>750</v>
      </c>
      <c r="Q240" s="37">
        <f t="shared" si="26"/>
        <v>2272.5</v>
      </c>
    </row>
    <row r="241" spans="1:17" x14ac:dyDescent="0.25">
      <c r="A241" s="6">
        <f t="shared" si="27"/>
        <v>237</v>
      </c>
      <c r="B241" s="7" t="s">
        <v>775</v>
      </c>
      <c r="C241" s="7" t="s">
        <v>776</v>
      </c>
      <c r="D241" s="8" t="s">
        <v>784</v>
      </c>
      <c r="E241" s="18" t="s">
        <v>785</v>
      </c>
      <c r="F241" s="7" t="s">
        <v>96</v>
      </c>
      <c r="G241" s="7" t="s">
        <v>97</v>
      </c>
      <c r="H241" s="7" t="s">
        <v>786</v>
      </c>
      <c r="I241" s="26">
        <v>50</v>
      </c>
      <c r="J241" s="26">
        <v>250</v>
      </c>
      <c r="K241" s="27">
        <v>4.25</v>
      </c>
      <c r="L241" s="29">
        <f t="shared" si="21"/>
        <v>212.5</v>
      </c>
      <c r="M241" s="29">
        <f t="shared" si="22"/>
        <v>1062.5</v>
      </c>
      <c r="N241" s="36">
        <f t="shared" si="23"/>
        <v>12.5</v>
      </c>
      <c r="O241" s="37">
        <f t="shared" si="24"/>
        <v>53.125</v>
      </c>
      <c r="P241" s="36">
        <f t="shared" si="25"/>
        <v>62.5</v>
      </c>
      <c r="Q241" s="37">
        <f t="shared" si="26"/>
        <v>265.625</v>
      </c>
    </row>
    <row r="242" spans="1:17" x14ac:dyDescent="0.25">
      <c r="A242" s="6">
        <f t="shared" si="27"/>
        <v>238</v>
      </c>
      <c r="B242" s="7" t="s">
        <v>775</v>
      </c>
      <c r="C242" s="7" t="s">
        <v>787</v>
      </c>
      <c r="D242" s="8" t="s">
        <v>788</v>
      </c>
      <c r="E242" s="18" t="s">
        <v>83</v>
      </c>
      <c r="F242" s="7" t="s">
        <v>386</v>
      </c>
      <c r="G242" s="7" t="s">
        <v>18</v>
      </c>
      <c r="H242" s="7" t="s">
        <v>1510</v>
      </c>
      <c r="I242" s="26">
        <v>500</v>
      </c>
      <c r="J242" s="26">
        <v>2500</v>
      </c>
      <c r="K242" s="27">
        <v>0.97</v>
      </c>
      <c r="L242" s="29">
        <f t="shared" si="21"/>
        <v>485</v>
      </c>
      <c r="M242" s="29">
        <f t="shared" si="22"/>
        <v>2425</v>
      </c>
      <c r="N242" s="36">
        <f t="shared" si="23"/>
        <v>125</v>
      </c>
      <c r="O242" s="37">
        <f t="shared" si="24"/>
        <v>121.25</v>
      </c>
      <c r="P242" s="36">
        <f t="shared" si="25"/>
        <v>625</v>
      </c>
      <c r="Q242" s="37">
        <f t="shared" si="26"/>
        <v>606.25</v>
      </c>
    </row>
    <row r="243" spans="1:17" ht="26.25" x14ac:dyDescent="0.25">
      <c r="A243" s="6">
        <f t="shared" si="27"/>
        <v>239</v>
      </c>
      <c r="B243" s="7" t="s">
        <v>775</v>
      </c>
      <c r="C243" s="7" t="s">
        <v>789</v>
      </c>
      <c r="D243" s="8" t="s">
        <v>790</v>
      </c>
      <c r="E243" s="18" t="s">
        <v>791</v>
      </c>
      <c r="F243" s="7" t="s">
        <v>792</v>
      </c>
      <c r="G243" s="7" t="s">
        <v>72</v>
      </c>
      <c r="H243" s="7" t="s">
        <v>1510</v>
      </c>
      <c r="I243" s="26">
        <v>900</v>
      </c>
      <c r="J243" s="26">
        <v>4000</v>
      </c>
      <c r="K243" s="27">
        <v>2.0499999999999998</v>
      </c>
      <c r="L243" s="29">
        <f t="shared" si="21"/>
        <v>1844.9999999999998</v>
      </c>
      <c r="M243" s="29">
        <f t="shared" si="22"/>
        <v>8200</v>
      </c>
      <c r="N243" s="36">
        <f t="shared" si="23"/>
        <v>225</v>
      </c>
      <c r="O243" s="37">
        <f t="shared" si="24"/>
        <v>461.24999999999994</v>
      </c>
      <c r="P243" s="36">
        <f t="shared" si="25"/>
        <v>1000</v>
      </c>
      <c r="Q243" s="37">
        <f t="shared" si="26"/>
        <v>2050</v>
      </c>
    </row>
    <row r="244" spans="1:17" ht="25.5" x14ac:dyDescent="0.25">
      <c r="A244" s="6">
        <f t="shared" si="27"/>
        <v>240</v>
      </c>
      <c r="B244" s="7" t="s">
        <v>775</v>
      </c>
      <c r="C244" s="7" t="s">
        <v>793</v>
      </c>
      <c r="D244" s="8" t="s">
        <v>794</v>
      </c>
      <c r="E244" s="18" t="s">
        <v>795</v>
      </c>
      <c r="F244" s="7" t="s">
        <v>796</v>
      </c>
      <c r="G244" s="7" t="s">
        <v>18</v>
      </c>
      <c r="H244" s="7" t="s">
        <v>1510</v>
      </c>
      <c r="I244" s="26">
        <v>600</v>
      </c>
      <c r="J244" s="26">
        <v>6000</v>
      </c>
      <c r="K244" s="27">
        <v>1.68</v>
      </c>
      <c r="L244" s="29">
        <f t="shared" si="21"/>
        <v>1008</v>
      </c>
      <c r="M244" s="29">
        <f t="shared" si="22"/>
        <v>10080</v>
      </c>
      <c r="N244" s="36">
        <f t="shared" si="23"/>
        <v>150</v>
      </c>
      <c r="O244" s="37">
        <f t="shared" si="24"/>
        <v>252</v>
      </c>
      <c r="P244" s="36">
        <f t="shared" si="25"/>
        <v>1500</v>
      </c>
      <c r="Q244" s="37">
        <f t="shared" si="26"/>
        <v>2520</v>
      </c>
    </row>
    <row r="245" spans="1:17" ht="51" x14ac:dyDescent="0.25">
      <c r="A245" s="6">
        <f t="shared" si="27"/>
        <v>241</v>
      </c>
      <c r="B245" s="7" t="s">
        <v>775</v>
      </c>
      <c r="C245" s="7" t="s">
        <v>797</v>
      </c>
      <c r="D245" s="8" t="s">
        <v>798</v>
      </c>
      <c r="E245" s="18" t="s">
        <v>799</v>
      </c>
      <c r="F245" s="7" t="s">
        <v>100</v>
      </c>
      <c r="G245" s="7" t="s">
        <v>18</v>
      </c>
      <c r="H245" s="7" t="s">
        <v>800</v>
      </c>
      <c r="I245" s="26">
        <v>1200</v>
      </c>
      <c r="J245" s="26">
        <v>5000</v>
      </c>
      <c r="K245" s="27">
        <v>0.73</v>
      </c>
      <c r="L245" s="29">
        <f t="shared" si="21"/>
        <v>876</v>
      </c>
      <c r="M245" s="29">
        <f t="shared" si="22"/>
        <v>3650</v>
      </c>
      <c r="N245" s="36">
        <f t="shared" si="23"/>
        <v>300</v>
      </c>
      <c r="O245" s="37">
        <f t="shared" si="24"/>
        <v>219</v>
      </c>
      <c r="P245" s="36">
        <f t="shared" si="25"/>
        <v>1250</v>
      </c>
      <c r="Q245" s="37">
        <f t="shared" si="26"/>
        <v>912.5</v>
      </c>
    </row>
    <row r="246" spans="1:17" x14ac:dyDescent="0.25">
      <c r="A246" s="6">
        <f t="shared" si="27"/>
        <v>242</v>
      </c>
      <c r="B246" s="7" t="s">
        <v>775</v>
      </c>
      <c r="C246" s="7" t="s">
        <v>797</v>
      </c>
      <c r="D246" s="8" t="s">
        <v>801</v>
      </c>
      <c r="E246" s="18" t="s">
        <v>187</v>
      </c>
      <c r="F246" s="7" t="s">
        <v>100</v>
      </c>
      <c r="G246" s="7" t="s">
        <v>18</v>
      </c>
      <c r="H246" s="7" t="s">
        <v>1510</v>
      </c>
      <c r="I246" s="26">
        <v>1200</v>
      </c>
      <c r="J246" s="26">
        <v>12000</v>
      </c>
      <c r="K246" s="27">
        <v>0.71</v>
      </c>
      <c r="L246" s="29">
        <f t="shared" si="21"/>
        <v>852</v>
      </c>
      <c r="M246" s="29">
        <f t="shared" si="22"/>
        <v>8520</v>
      </c>
      <c r="N246" s="36">
        <f t="shared" si="23"/>
        <v>300</v>
      </c>
      <c r="O246" s="37">
        <f t="shared" si="24"/>
        <v>213</v>
      </c>
      <c r="P246" s="36">
        <f t="shared" si="25"/>
        <v>3000</v>
      </c>
      <c r="Q246" s="37">
        <f t="shared" si="26"/>
        <v>2130</v>
      </c>
    </row>
    <row r="247" spans="1:17" x14ac:dyDescent="0.25">
      <c r="A247" s="6">
        <f t="shared" si="27"/>
        <v>243</v>
      </c>
      <c r="B247" s="7" t="s">
        <v>775</v>
      </c>
      <c r="C247" s="7" t="s">
        <v>797</v>
      </c>
      <c r="D247" s="8" t="s">
        <v>802</v>
      </c>
      <c r="E247" s="18" t="s">
        <v>803</v>
      </c>
      <c r="F247" s="7" t="s">
        <v>96</v>
      </c>
      <c r="G247" s="7" t="s">
        <v>97</v>
      </c>
      <c r="H247" s="7" t="s">
        <v>1510</v>
      </c>
      <c r="I247" s="26">
        <v>120</v>
      </c>
      <c r="J247" s="26">
        <v>200</v>
      </c>
      <c r="K247" s="27">
        <v>3.83</v>
      </c>
      <c r="L247" s="29">
        <f t="shared" si="21"/>
        <v>459.6</v>
      </c>
      <c r="M247" s="29">
        <f t="shared" si="22"/>
        <v>766</v>
      </c>
      <c r="N247" s="36">
        <f t="shared" si="23"/>
        <v>30</v>
      </c>
      <c r="O247" s="37">
        <f t="shared" si="24"/>
        <v>114.9</v>
      </c>
      <c r="P247" s="36">
        <f t="shared" si="25"/>
        <v>50</v>
      </c>
      <c r="Q247" s="37">
        <f t="shared" si="26"/>
        <v>191.5</v>
      </c>
    </row>
    <row r="248" spans="1:17" x14ac:dyDescent="0.25">
      <c r="A248" s="6">
        <f t="shared" si="27"/>
        <v>244</v>
      </c>
      <c r="B248" s="7" t="s">
        <v>775</v>
      </c>
      <c r="C248" s="7" t="s">
        <v>804</v>
      </c>
      <c r="D248" s="8" t="s">
        <v>805</v>
      </c>
      <c r="E248" s="18" t="s">
        <v>262</v>
      </c>
      <c r="F248" s="7" t="s">
        <v>181</v>
      </c>
      <c r="G248" s="7" t="s">
        <v>487</v>
      </c>
      <c r="H248" s="7" t="s">
        <v>1510</v>
      </c>
      <c r="I248" s="26">
        <v>60</v>
      </c>
      <c r="J248" s="26">
        <v>400</v>
      </c>
      <c r="K248" s="27">
        <v>1.8</v>
      </c>
      <c r="L248" s="29">
        <f t="shared" si="21"/>
        <v>108</v>
      </c>
      <c r="M248" s="29">
        <f t="shared" si="22"/>
        <v>720</v>
      </c>
      <c r="N248" s="36">
        <f t="shared" si="23"/>
        <v>15</v>
      </c>
      <c r="O248" s="37">
        <f t="shared" si="24"/>
        <v>27</v>
      </c>
      <c r="P248" s="36">
        <f t="shared" si="25"/>
        <v>100</v>
      </c>
      <c r="Q248" s="37">
        <f t="shared" si="26"/>
        <v>180</v>
      </c>
    </row>
    <row r="249" spans="1:17" x14ac:dyDescent="0.25">
      <c r="A249" s="6">
        <f t="shared" si="27"/>
        <v>245</v>
      </c>
      <c r="B249" s="7" t="s">
        <v>775</v>
      </c>
      <c r="C249" s="7" t="s">
        <v>804</v>
      </c>
      <c r="D249" s="8" t="s">
        <v>806</v>
      </c>
      <c r="E249" s="18" t="s">
        <v>807</v>
      </c>
      <c r="F249" s="7" t="s">
        <v>181</v>
      </c>
      <c r="G249" s="7" t="s">
        <v>487</v>
      </c>
      <c r="H249" s="7" t="s">
        <v>1510</v>
      </c>
      <c r="I249" s="26">
        <v>80</v>
      </c>
      <c r="J249" s="26">
        <v>450</v>
      </c>
      <c r="K249" s="27">
        <v>2.1</v>
      </c>
      <c r="L249" s="29">
        <f t="shared" si="21"/>
        <v>168</v>
      </c>
      <c r="M249" s="29">
        <f t="shared" si="22"/>
        <v>945</v>
      </c>
      <c r="N249" s="36">
        <f t="shared" si="23"/>
        <v>20</v>
      </c>
      <c r="O249" s="37">
        <f t="shared" si="24"/>
        <v>42</v>
      </c>
      <c r="P249" s="36">
        <f t="shared" si="25"/>
        <v>112.5</v>
      </c>
      <c r="Q249" s="37">
        <f t="shared" si="26"/>
        <v>236.25</v>
      </c>
    </row>
    <row r="250" spans="1:17" ht="25.5" x14ac:dyDescent="0.25">
      <c r="A250" s="6">
        <f t="shared" si="27"/>
        <v>246</v>
      </c>
      <c r="B250" s="7" t="s">
        <v>775</v>
      </c>
      <c r="C250" s="7" t="s">
        <v>804</v>
      </c>
      <c r="D250" s="8" t="s">
        <v>808</v>
      </c>
      <c r="E250" s="18" t="s">
        <v>83</v>
      </c>
      <c r="F250" s="7" t="s">
        <v>809</v>
      </c>
      <c r="G250" s="7" t="s">
        <v>40</v>
      </c>
      <c r="H250" s="7" t="s">
        <v>1510</v>
      </c>
      <c r="I250" s="26">
        <v>840</v>
      </c>
      <c r="J250" s="26">
        <v>6000</v>
      </c>
      <c r="K250" s="27">
        <v>2.06</v>
      </c>
      <c r="L250" s="29">
        <f t="shared" si="21"/>
        <v>1730.4</v>
      </c>
      <c r="M250" s="29">
        <f t="shared" si="22"/>
        <v>12360</v>
      </c>
      <c r="N250" s="36">
        <f t="shared" si="23"/>
        <v>210</v>
      </c>
      <c r="O250" s="37">
        <f t="shared" si="24"/>
        <v>432.6</v>
      </c>
      <c r="P250" s="36">
        <f t="shared" si="25"/>
        <v>1500</v>
      </c>
      <c r="Q250" s="37">
        <f t="shared" si="26"/>
        <v>3090</v>
      </c>
    </row>
    <row r="251" spans="1:17" x14ac:dyDescent="0.25">
      <c r="A251" s="6">
        <f t="shared" si="27"/>
        <v>247</v>
      </c>
      <c r="B251" s="7" t="s">
        <v>775</v>
      </c>
      <c r="C251" s="7" t="s">
        <v>804</v>
      </c>
      <c r="D251" s="8" t="s">
        <v>810</v>
      </c>
      <c r="E251" s="18" t="s">
        <v>811</v>
      </c>
      <c r="F251" s="7" t="s">
        <v>812</v>
      </c>
      <c r="G251" s="7" t="s">
        <v>33</v>
      </c>
      <c r="H251" s="7" t="s">
        <v>126</v>
      </c>
      <c r="I251" s="26">
        <v>100</v>
      </c>
      <c r="J251" s="26">
        <v>450</v>
      </c>
      <c r="K251" s="27">
        <v>31</v>
      </c>
      <c r="L251" s="29">
        <f t="shared" si="21"/>
        <v>3100</v>
      </c>
      <c r="M251" s="29">
        <f t="shared" si="22"/>
        <v>13950</v>
      </c>
      <c r="N251" s="36">
        <f t="shared" si="23"/>
        <v>25</v>
      </c>
      <c r="O251" s="37">
        <f t="shared" si="24"/>
        <v>775</v>
      </c>
      <c r="P251" s="36">
        <f t="shared" si="25"/>
        <v>112.5</v>
      </c>
      <c r="Q251" s="37">
        <f t="shared" si="26"/>
        <v>3487.5</v>
      </c>
    </row>
    <row r="252" spans="1:17" x14ac:dyDescent="0.25">
      <c r="A252" s="6">
        <f t="shared" si="27"/>
        <v>248</v>
      </c>
      <c r="B252" s="7" t="s">
        <v>775</v>
      </c>
      <c r="C252" s="7" t="s">
        <v>804</v>
      </c>
      <c r="D252" s="8" t="s">
        <v>813</v>
      </c>
      <c r="E252" s="18" t="s">
        <v>814</v>
      </c>
      <c r="F252" s="7" t="s">
        <v>812</v>
      </c>
      <c r="G252" s="7" t="s">
        <v>33</v>
      </c>
      <c r="H252" s="7" t="s">
        <v>126</v>
      </c>
      <c r="I252" s="26">
        <v>200</v>
      </c>
      <c r="J252" s="26">
        <v>900</v>
      </c>
      <c r="K252" s="27">
        <v>22.5</v>
      </c>
      <c r="L252" s="29">
        <f t="shared" si="21"/>
        <v>4500</v>
      </c>
      <c r="M252" s="29">
        <f t="shared" si="22"/>
        <v>20250</v>
      </c>
      <c r="N252" s="36">
        <f t="shared" si="23"/>
        <v>50</v>
      </c>
      <c r="O252" s="37">
        <f t="shared" si="24"/>
        <v>1125</v>
      </c>
      <c r="P252" s="36">
        <f t="shared" si="25"/>
        <v>225</v>
      </c>
      <c r="Q252" s="37">
        <f t="shared" si="26"/>
        <v>5062.5</v>
      </c>
    </row>
    <row r="253" spans="1:17" x14ac:dyDescent="0.25">
      <c r="A253" s="6">
        <f t="shared" si="27"/>
        <v>249</v>
      </c>
      <c r="B253" s="7" t="s">
        <v>775</v>
      </c>
      <c r="C253" s="7" t="s">
        <v>804</v>
      </c>
      <c r="D253" s="8" t="s">
        <v>815</v>
      </c>
      <c r="E253" s="18" t="s">
        <v>213</v>
      </c>
      <c r="F253" s="7" t="s">
        <v>177</v>
      </c>
      <c r="G253" s="7" t="s">
        <v>177</v>
      </c>
      <c r="H253" s="7" t="s">
        <v>1510</v>
      </c>
      <c r="I253" s="26">
        <v>18000</v>
      </c>
      <c r="J253" s="26">
        <v>92000</v>
      </c>
      <c r="K253" s="27">
        <v>2.33</v>
      </c>
      <c r="L253" s="29">
        <f t="shared" si="21"/>
        <v>41940</v>
      </c>
      <c r="M253" s="29">
        <f t="shared" si="22"/>
        <v>214360</v>
      </c>
      <c r="N253" s="36">
        <f t="shared" si="23"/>
        <v>4500</v>
      </c>
      <c r="O253" s="37">
        <f t="shared" si="24"/>
        <v>10485</v>
      </c>
      <c r="P253" s="36">
        <f t="shared" si="25"/>
        <v>23000</v>
      </c>
      <c r="Q253" s="37">
        <f t="shared" si="26"/>
        <v>53590</v>
      </c>
    </row>
    <row r="254" spans="1:17" x14ac:dyDescent="0.25">
      <c r="A254" s="6">
        <f t="shared" si="27"/>
        <v>250</v>
      </c>
      <c r="B254" s="7" t="s">
        <v>775</v>
      </c>
      <c r="C254" s="7" t="s">
        <v>804</v>
      </c>
      <c r="D254" s="8" t="s">
        <v>816</v>
      </c>
      <c r="E254" s="18" t="s">
        <v>79</v>
      </c>
      <c r="F254" s="7" t="s">
        <v>817</v>
      </c>
      <c r="G254" s="7" t="s">
        <v>40</v>
      </c>
      <c r="H254" s="7" t="s">
        <v>1510</v>
      </c>
      <c r="I254" s="26">
        <v>5000</v>
      </c>
      <c r="J254" s="26">
        <v>20000</v>
      </c>
      <c r="K254" s="27">
        <v>1.9</v>
      </c>
      <c r="L254" s="29">
        <f t="shared" si="21"/>
        <v>9500</v>
      </c>
      <c r="M254" s="29">
        <f t="shared" si="22"/>
        <v>38000</v>
      </c>
      <c r="N254" s="36">
        <f t="shared" si="23"/>
        <v>1250</v>
      </c>
      <c r="O254" s="37">
        <f t="shared" si="24"/>
        <v>2375</v>
      </c>
      <c r="P254" s="36">
        <f t="shared" si="25"/>
        <v>5000</v>
      </c>
      <c r="Q254" s="37">
        <f t="shared" si="26"/>
        <v>9500</v>
      </c>
    </row>
    <row r="255" spans="1:17" x14ac:dyDescent="0.25">
      <c r="A255" s="6">
        <f t="shared" si="27"/>
        <v>251</v>
      </c>
      <c r="B255" s="7" t="s">
        <v>775</v>
      </c>
      <c r="C255" s="7" t="s">
        <v>804</v>
      </c>
      <c r="D255" s="8" t="s">
        <v>818</v>
      </c>
      <c r="E255" s="18" t="s">
        <v>79</v>
      </c>
      <c r="F255" s="7" t="s">
        <v>177</v>
      </c>
      <c r="G255" s="7" t="s">
        <v>162</v>
      </c>
      <c r="H255" s="7" t="s">
        <v>1510</v>
      </c>
      <c r="I255" s="26">
        <v>4800</v>
      </c>
      <c r="J255" s="26">
        <v>49920</v>
      </c>
      <c r="K255" s="27">
        <v>1.54</v>
      </c>
      <c r="L255" s="29">
        <f t="shared" si="21"/>
        <v>7392</v>
      </c>
      <c r="M255" s="29">
        <f t="shared" si="22"/>
        <v>76876.800000000003</v>
      </c>
      <c r="N255" s="36">
        <f t="shared" si="23"/>
        <v>1200</v>
      </c>
      <c r="O255" s="37">
        <f t="shared" si="24"/>
        <v>1848</v>
      </c>
      <c r="P255" s="36">
        <f t="shared" si="25"/>
        <v>12480</v>
      </c>
      <c r="Q255" s="37">
        <f t="shared" si="26"/>
        <v>19219.2</v>
      </c>
    </row>
    <row r="256" spans="1:17" x14ac:dyDescent="0.25">
      <c r="A256" s="6">
        <f t="shared" si="27"/>
        <v>252</v>
      </c>
      <c r="B256" s="7" t="s">
        <v>775</v>
      </c>
      <c r="C256" s="7" t="s">
        <v>819</v>
      </c>
      <c r="D256" s="8" t="s">
        <v>820</v>
      </c>
      <c r="E256" s="18" t="s">
        <v>821</v>
      </c>
      <c r="F256" s="7" t="s">
        <v>177</v>
      </c>
      <c r="G256" s="7" t="s">
        <v>162</v>
      </c>
      <c r="H256" s="7" t="s">
        <v>1510</v>
      </c>
      <c r="I256" s="26">
        <v>2400</v>
      </c>
      <c r="J256" s="26">
        <v>20000</v>
      </c>
      <c r="K256" s="27">
        <v>2.1</v>
      </c>
      <c r="L256" s="29">
        <f t="shared" si="21"/>
        <v>5040</v>
      </c>
      <c r="M256" s="29">
        <f t="shared" si="22"/>
        <v>42000</v>
      </c>
      <c r="N256" s="36">
        <f t="shared" si="23"/>
        <v>600</v>
      </c>
      <c r="O256" s="37">
        <f t="shared" si="24"/>
        <v>1260</v>
      </c>
      <c r="P256" s="36">
        <f t="shared" si="25"/>
        <v>5000</v>
      </c>
      <c r="Q256" s="37">
        <f t="shared" si="26"/>
        <v>10500</v>
      </c>
    </row>
    <row r="257" spans="1:17" ht="38.25" x14ac:dyDescent="0.25">
      <c r="A257" s="6">
        <f t="shared" si="27"/>
        <v>253</v>
      </c>
      <c r="B257" s="7" t="s">
        <v>775</v>
      </c>
      <c r="C257" s="7" t="s">
        <v>822</v>
      </c>
      <c r="D257" s="8" t="s">
        <v>823</v>
      </c>
      <c r="E257" s="18" t="s">
        <v>824</v>
      </c>
      <c r="F257" s="7" t="s">
        <v>36</v>
      </c>
      <c r="G257" s="7" t="s">
        <v>18</v>
      </c>
      <c r="H257" s="7" t="s">
        <v>825</v>
      </c>
      <c r="I257" s="26">
        <v>2000</v>
      </c>
      <c r="J257" s="26">
        <v>20000</v>
      </c>
      <c r="K257" s="27">
        <v>0.68</v>
      </c>
      <c r="L257" s="29">
        <f t="shared" si="21"/>
        <v>1360</v>
      </c>
      <c r="M257" s="29">
        <f t="shared" si="22"/>
        <v>13600.000000000002</v>
      </c>
      <c r="N257" s="36">
        <f t="shared" si="23"/>
        <v>500</v>
      </c>
      <c r="O257" s="37">
        <f t="shared" si="24"/>
        <v>340</v>
      </c>
      <c r="P257" s="36">
        <f t="shared" si="25"/>
        <v>5000</v>
      </c>
      <c r="Q257" s="37">
        <f t="shared" si="26"/>
        <v>3400.0000000000005</v>
      </c>
    </row>
    <row r="258" spans="1:17" x14ac:dyDescent="0.25">
      <c r="A258" s="6">
        <f t="shared" si="27"/>
        <v>254</v>
      </c>
      <c r="B258" s="7" t="s">
        <v>775</v>
      </c>
      <c r="C258" s="7" t="s">
        <v>826</v>
      </c>
      <c r="D258" s="8" t="s">
        <v>827</v>
      </c>
      <c r="E258" s="18" t="s">
        <v>828</v>
      </c>
      <c r="F258" s="7" t="s">
        <v>96</v>
      </c>
      <c r="G258" s="7" t="s">
        <v>97</v>
      </c>
      <c r="H258" s="7" t="s">
        <v>829</v>
      </c>
      <c r="I258" s="26">
        <v>75</v>
      </c>
      <c r="J258" s="26">
        <v>350</v>
      </c>
      <c r="K258" s="27">
        <v>5</v>
      </c>
      <c r="L258" s="29">
        <f t="shared" si="21"/>
        <v>375</v>
      </c>
      <c r="M258" s="29">
        <f t="shared" si="22"/>
        <v>1750</v>
      </c>
      <c r="N258" s="36">
        <f t="shared" si="23"/>
        <v>18.75</v>
      </c>
      <c r="O258" s="37">
        <f t="shared" si="24"/>
        <v>93.75</v>
      </c>
      <c r="P258" s="36">
        <f t="shared" si="25"/>
        <v>87.5</v>
      </c>
      <c r="Q258" s="37">
        <f t="shared" si="26"/>
        <v>437.5</v>
      </c>
    </row>
    <row r="259" spans="1:17" x14ac:dyDescent="0.25">
      <c r="A259" s="6">
        <f t="shared" si="27"/>
        <v>255</v>
      </c>
      <c r="B259" s="7" t="s">
        <v>775</v>
      </c>
      <c r="C259" s="7" t="s">
        <v>826</v>
      </c>
      <c r="D259" s="8" t="s">
        <v>830</v>
      </c>
      <c r="E259" s="18" t="s">
        <v>831</v>
      </c>
      <c r="F259" s="7" t="s">
        <v>832</v>
      </c>
      <c r="G259" s="7" t="s">
        <v>33</v>
      </c>
      <c r="H259" s="7" t="s">
        <v>833</v>
      </c>
      <c r="I259" s="26">
        <v>50</v>
      </c>
      <c r="J259" s="26">
        <v>150</v>
      </c>
      <c r="K259" s="27">
        <v>40.880000000000003</v>
      </c>
      <c r="L259" s="29">
        <f t="shared" si="21"/>
        <v>2044.0000000000002</v>
      </c>
      <c r="M259" s="29">
        <f t="shared" si="22"/>
        <v>6132</v>
      </c>
      <c r="N259" s="36">
        <f t="shared" si="23"/>
        <v>12.5</v>
      </c>
      <c r="O259" s="37">
        <f t="shared" si="24"/>
        <v>511.00000000000006</v>
      </c>
      <c r="P259" s="36">
        <f t="shared" si="25"/>
        <v>37.5</v>
      </c>
      <c r="Q259" s="37">
        <f t="shared" si="26"/>
        <v>1533</v>
      </c>
    </row>
    <row r="260" spans="1:17" x14ac:dyDescent="0.25">
      <c r="A260" s="6">
        <f t="shared" si="27"/>
        <v>256</v>
      </c>
      <c r="B260" s="7" t="s">
        <v>775</v>
      </c>
      <c r="C260" s="7" t="s">
        <v>826</v>
      </c>
      <c r="D260" s="8" t="s">
        <v>834</v>
      </c>
      <c r="E260" s="18" t="s">
        <v>239</v>
      </c>
      <c r="F260" s="7" t="s">
        <v>783</v>
      </c>
      <c r="G260" s="7" t="s">
        <v>40</v>
      </c>
      <c r="H260" s="7" t="s">
        <v>1510</v>
      </c>
      <c r="I260" s="26">
        <v>1200</v>
      </c>
      <c r="J260" s="26">
        <v>8000</v>
      </c>
      <c r="K260" s="27">
        <v>0.97499999999999998</v>
      </c>
      <c r="L260" s="29">
        <f t="shared" si="21"/>
        <v>1170</v>
      </c>
      <c r="M260" s="29">
        <f t="shared" si="22"/>
        <v>7800</v>
      </c>
      <c r="N260" s="36">
        <f t="shared" si="23"/>
        <v>300</v>
      </c>
      <c r="O260" s="37">
        <f t="shared" si="24"/>
        <v>292.5</v>
      </c>
      <c r="P260" s="36">
        <f t="shared" si="25"/>
        <v>2000</v>
      </c>
      <c r="Q260" s="37">
        <f t="shared" si="26"/>
        <v>1950</v>
      </c>
    </row>
    <row r="261" spans="1:17" ht="25.5" x14ac:dyDescent="0.25">
      <c r="A261" s="6">
        <f t="shared" si="27"/>
        <v>257</v>
      </c>
      <c r="B261" s="7" t="s">
        <v>775</v>
      </c>
      <c r="C261" s="7" t="s">
        <v>835</v>
      </c>
      <c r="D261" s="8" t="s">
        <v>836</v>
      </c>
      <c r="E261" s="18" t="s">
        <v>837</v>
      </c>
      <c r="F261" s="7" t="s">
        <v>838</v>
      </c>
      <c r="G261" s="7" t="s">
        <v>97</v>
      </c>
      <c r="H261" s="7" t="s">
        <v>1510</v>
      </c>
      <c r="I261" s="26">
        <v>50</v>
      </c>
      <c r="J261" s="26">
        <v>400</v>
      </c>
      <c r="K261" s="27">
        <v>4.8499999999999996</v>
      </c>
      <c r="L261" s="29">
        <f t="shared" ref="L261:L324" si="28">I261*K261</f>
        <v>242.49999999999997</v>
      </c>
      <c r="M261" s="29">
        <f t="shared" ref="M261:M324" si="29">J261*K261</f>
        <v>1939.9999999999998</v>
      </c>
      <c r="N261" s="36">
        <f t="shared" si="23"/>
        <v>12.5</v>
      </c>
      <c r="O261" s="37">
        <f t="shared" si="24"/>
        <v>60.624999999999993</v>
      </c>
      <c r="P261" s="36">
        <f t="shared" si="25"/>
        <v>100</v>
      </c>
      <c r="Q261" s="37">
        <f t="shared" si="26"/>
        <v>484.99999999999994</v>
      </c>
    </row>
    <row r="262" spans="1:17" ht="26.25" x14ac:dyDescent="0.25">
      <c r="A262" s="6">
        <f t="shared" si="27"/>
        <v>258</v>
      </c>
      <c r="B262" s="7" t="s">
        <v>775</v>
      </c>
      <c r="C262" s="7" t="s">
        <v>839</v>
      </c>
      <c r="D262" s="8" t="s">
        <v>840</v>
      </c>
      <c r="E262" s="18" t="s">
        <v>841</v>
      </c>
      <c r="F262" s="7" t="s">
        <v>842</v>
      </c>
      <c r="G262" s="7" t="s">
        <v>101</v>
      </c>
      <c r="H262" s="7" t="s">
        <v>1510</v>
      </c>
      <c r="I262" s="26">
        <v>1020</v>
      </c>
      <c r="J262" s="26">
        <v>5000</v>
      </c>
      <c r="K262" s="27">
        <v>2.21</v>
      </c>
      <c r="L262" s="29">
        <f t="shared" si="28"/>
        <v>2254.1999999999998</v>
      </c>
      <c r="M262" s="29">
        <f t="shared" si="29"/>
        <v>11050</v>
      </c>
      <c r="N262" s="36">
        <f t="shared" ref="N262:N325" si="30">I262/4</f>
        <v>255</v>
      </c>
      <c r="O262" s="37">
        <f t="shared" ref="O262:O325" si="31">L262/4</f>
        <v>563.54999999999995</v>
      </c>
      <c r="P262" s="36">
        <f t="shared" ref="P262:P325" si="32">J262/4</f>
        <v>1250</v>
      </c>
      <c r="Q262" s="37">
        <f t="shared" ref="Q262:Q325" si="33">M262/4</f>
        <v>2762.5</v>
      </c>
    </row>
    <row r="263" spans="1:17" x14ac:dyDescent="0.25">
      <c r="A263" s="6">
        <f t="shared" ref="A263:A326" si="34">A262+1</f>
        <v>259</v>
      </c>
      <c r="B263" s="7" t="s">
        <v>775</v>
      </c>
      <c r="C263" s="7" t="s">
        <v>843</v>
      </c>
      <c r="D263" s="8" t="s">
        <v>844</v>
      </c>
      <c r="E263" s="18" t="s">
        <v>312</v>
      </c>
      <c r="F263" s="7" t="s">
        <v>36</v>
      </c>
      <c r="G263" s="7" t="s">
        <v>18</v>
      </c>
      <c r="H263" s="7" t="s">
        <v>1510</v>
      </c>
      <c r="I263" s="26">
        <v>720</v>
      </c>
      <c r="J263" s="26">
        <v>2160</v>
      </c>
      <c r="K263" s="27">
        <v>1.42</v>
      </c>
      <c r="L263" s="29">
        <f t="shared" si="28"/>
        <v>1022.4</v>
      </c>
      <c r="M263" s="29">
        <f t="shared" si="29"/>
        <v>3067.2</v>
      </c>
      <c r="N263" s="36">
        <f t="shared" si="30"/>
        <v>180</v>
      </c>
      <c r="O263" s="37">
        <f t="shared" si="31"/>
        <v>255.6</v>
      </c>
      <c r="P263" s="36">
        <f t="shared" si="32"/>
        <v>540</v>
      </c>
      <c r="Q263" s="37">
        <f t="shared" si="33"/>
        <v>766.8</v>
      </c>
    </row>
    <row r="264" spans="1:17" x14ac:dyDescent="0.25">
      <c r="A264" s="6">
        <f t="shared" si="34"/>
        <v>260</v>
      </c>
      <c r="B264" s="7" t="s">
        <v>775</v>
      </c>
      <c r="C264" s="7" t="s">
        <v>845</v>
      </c>
      <c r="D264" s="8" t="s">
        <v>846</v>
      </c>
      <c r="E264" s="18" t="s">
        <v>83</v>
      </c>
      <c r="F264" s="7" t="s">
        <v>40</v>
      </c>
      <c r="G264" s="7" t="s">
        <v>40</v>
      </c>
      <c r="H264" s="7" t="s">
        <v>1510</v>
      </c>
      <c r="I264" s="26">
        <v>1200</v>
      </c>
      <c r="J264" s="26">
        <v>6000</v>
      </c>
      <c r="K264" s="27">
        <v>1.24</v>
      </c>
      <c r="L264" s="29">
        <f t="shared" si="28"/>
        <v>1488</v>
      </c>
      <c r="M264" s="29">
        <f t="shared" si="29"/>
        <v>7440</v>
      </c>
      <c r="N264" s="36">
        <f t="shared" si="30"/>
        <v>300</v>
      </c>
      <c r="O264" s="37">
        <f t="shared" si="31"/>
        <v>372</v>
      </c>
      <c r="P264" s="36">
        <f t="shared" si="32"/>
        <v>1500</v>
      </c>
      <c r="Q264" s="37">
        <f t="shared" si="33"/>
        <v>1860</v>
      </c>
    </row>
    <row r="265" spans="1:17" x14ac:dyDescent="0.25">
      <c r="A265" s="6">
        <f t="shared" si="34"/>
        <v>261</v>
      </c>
      <c r="B265" s="7" t="s">
        <v>775</v>
      </c>
      <c r="C265" s="7" t="s">
        <v>845</v>
      </c>
      <c r="D265" s="8" t="s">
        <v>847</v>
      </c>
      <c r="E265" s="18" t="s">
        <v>79</v>
      </c>
      <c r="F265" s="7" t="s">
        <v>40</v>
      </c>
      <c r="G265" s="7" t="s">
        <v>40</v>
      </c>
      <c r="H265" s="7" t="s">
        <v>1510</v>
      </c>
      <c r="I265" s="26">
        <v>1200</v>
      </c>
      <c r="J265" s="26">
        <v>6000</v>
      </c>
      <c r="K265" s="27">
        <v>1.42</v>
      </c>
      <c r="L265" s="29">
        <f t="shared" si="28"/>
        <v>1704</v>
      </c>
      <c r="M265" s="29">
        <f t="shared" si="29"/>
        <v>8520</v>
      </c>
      <c r="N265" s="36">
        <f t="shared" si="30"/>
        <v>300</v>
      </c>
      <c r="O265" s="37">
        <f t="shared" si="31"/>
        <v>426</v>
      </c>
      <c r="P265" s="36">
        <f t="shared" si="32"/>
        <v>1500</v>
      </c>
      <c r="Q265" s="37">
        <f t="shared" si="33"/>
        <v>2130</v>
      </c>
    </row>
    <row r="266" spans="1:17" x14ac:dyDescent="0.25">
      <c r="A266" s="6">
        <f t="shared" si="34"/>
        <v>262</v>
      </c>
      <c r="B266" s="7" t="s">
        <v>775</v>
      </c>
      <c r="C266" s="7" t="s">
        <v>848</v>
      </c>
      <c r="D266" s="8" t="s">
        <v>849</v>
      </c>
      <c r="E266" s="18" t="s">
        <v>231</v>
      </c>
      <c r="F266" s="7" t="s">
        <v>36</v>
      </c>
      <c r="G266" s="7" t="s">
        <v>18</v>
      </c>
      <c r="H266" s="7" t="s">
        <v>1510</v>
      </c>
      <c r="I266" s="26">
        <v>2100</v>
      </c>
      <c r="J266" s="26">
        <v>7000</v>
      </c>
      <c r="K266" s="27">
        <v>1.0900000000000001</v>
      </c>
      <c r="L266" s="29">
        <f t="shared" si="28"/>
        <v>2289</v>
      </c>
      <c r="M266" s="29">
        <f t="shared" si="29"/>
        <v>7630.0000000000009</v>
      </c>
      <c r="N266" s="36">
        <f t="shared" si="30"/>
        <v>525</v>
      </c>
      <c r="O266" s="37">
        <f t="shared" si="31"/>
        <v>572.25</v>
      </c>
      <c r="P266" s="36">
        <f t="shared" si="32"/>
        <v>1750</v>
      </c>
      <c r="Q266" s="37">
        <f t="shared" si="33"/>
        <v>1907.5000000000002</v>
      </c>
    </row>
    <row r="267" spans="1:17" x14ac:dyDescent="0.25">
      <c r="A267" s="6">
        <f t="shared" si="34"/>
        <v>263</v>
      </c>
      <c r="B267" s="7" t="s">
        <v>775</v>
      </c>
      <c r="C267" s="7" t="s">
        <v>848</v>
      </c>
      <c r="D267" s="8" t="s">
        <v>850</v>
      </c>
      <c r="E267" s="18" t="s">
        <v>262</v>
      </c>
      <c r="F267" s="7" t="s">
        <v>36</v>
      </c>
      <c r="G267" s="7" t="s">
        <v>18</v>
      </c>
      <c r="H267" s="7" t="s">
        <v>1510</v>
      </c>
      <c r="I267" s="26">
        <v>1400</v>
      </c>
      <c r="J267" s="26">
        <v>10500</v>
      </c>
      <c r="K267" s="27">
        <v>2.19</v>
      </c>
      <c r="L267" s="29">
        <f t="shared" si="28"/>
        <v>3066</v>
      </c>
      <c r="M267" s="29">
        <f t="shared" si="29"/>
        <v>22995</v>
      </c>
      <c r="N267" s="36">
        <f t="shared" si="30"/>
        <v>350</v>
      </c>
      <c r="O267" s="37">
        <f t="shared" si="31"/>
        <v>766.5</v>
      </c>
      <c r="P267" s="36">
        <f t="shared" si="32"/>
        <v>2625</v>
      </c>
      <c r="Q267" s="37">
        <f t="shared" si="33"/>
        <v>5748.75</v>
      </c>
    </row>
    <row r="268" spans="1:17" x14ac:dyDescent="0.25">
      <c r="A268" s="6">
        <f t="shared" si="34"/>
        <v>264</v>
      </c>
      <c r="B268" s="7" t="s">
        <v>775</v>
      </c>
      <c r="C268" s="7" t="s">
        <v>848</v>
      </c>
      <c r="D268" s="8" t="s">
        <v>851</v>
      </c>
      <c r="E268" s="18" t="s">
        <v>852</v>
      </c>
      <c r="F268" s="7" t="s">
        <v>36</v>
      </c>
      <c r="G268" s="7" t="s">
        <v>18</v>
      </c>
      <c r="H268" s="7" t="s">
        <v>1510</v>
      </c>
      <c r="I268" s="26">
        <v>2100</v>
      </c>
      <c r="J268" s="26">
        <v>21000</v>
      </c>
      <c r="K268" s="27">
        <v>2.98</v>
      </c>
      <c r="L268" s="29">
        <f t="shared" si="28"/>
        <v>6258</v>
      </c>
      <c r="M268" s="29">
        <f t="shared" si="29"/>
        <v>62580</v>
      </c>
      <c r="N268" s="36">
        <f t="shared" si="30"/>
        <v>525</v>
      </c>
      <c r="O268" s="37">
        <f t="shared" si="31"/>
        <v>1564.5</v>
      </c>
      <c r="P268" s="36">
        <f t="shared" si="32"/>
        <v>5250</v>
      </c>
      <c r="Q268" s="37">
        <f t="shared" si="33"/>
        <v>15645</v>
      </c>
    </row>
    <row r="269" spans="1:17" ht="26.25" x14ac:dyDescent="0.25">
      <c r="A269" s="6">
        <f t="shared" si="34"/>
        <v>265</v>
      </c>
      <c r="B269" s="7" t="s">
        <v>775</v>
      </c>
      <c r="C269" s="7" t="s">
        <v>853</v>
      </c>
      <c r="D269" s="8" t="s">
        <v>854</v>
      </c>
      <c r="E269" s="18" t="s">
        <v>855</v>
      </c>
      <c r="F269" s="7" t="s">
        <v>502</v>
      </c>
      <c r="G269" s="7" t="s">
        <v>508</v>
      </c>
      <c r="H269" s="7" t="s">
        <v>856</v>
      </c>
      <c r="I269" s="26">
        <v>50</v>
      </c>
      <c r="J269" s="26">
        <v>250</v>
      </c>
      <c r="K269" s="27">
        <v>40.130000000000003</v>
      </c>
      <c r="L269" s="29">
        <f t="shared" si="28"/>
        <v>2006.5000000000002</v>
      </c>
      <c r="M269" s="29">
        <f t="shared" si="29"/>
        <v>10032.5</v>
      </c>
      <c r="N269" s="36">
        <f t="shared" si="30"/>
        <v>12.5</v>
      </c>
      <c r="O269" s="37">
        <f t="shared" si="31"/>
        <v>501.62500000000006</v>
      </c>
      <c r="P269" s="36">
        <f t="shared" si="32"/>
        <v>62.5</v>
      </c>
      <c r="Q269" s="37">
        <f t="shared" si="33"/>
        <v>2508.125</v>
      </c>
    </row>
    <row r="270" spans="1:17" x14ac:dyDescent="0.25">
      <c r="A270" s="6">
        <f t="shared" si="34"/>
        <v>266</v>
      </c>
      <c r="B270" s="7" t="s">
        <v>775</v>
      </c>
      <c r="C270" s="7" t="s">
        <v>857</v>
      </c>
      <c r="D270" s="8" t="s">
        <v>858</v>
      </c>
      <c r="E270" s="18" t="s">
        <v>859</v>
      </c>
      <c r="F270" s="7" t="s">
        <v>507</v>
      </c>
      <c r="G270" s="7" t="s">
        <v>508</v>
      </c>
      <c r="H270" s="7" t="s">
        <v>856</v>
      </c>
      <c r="I270" s="26">
        <v>300</v>
      </c>
      <c r="J270" s="26">
        <v>1000</v>
      </c>
      <c r="K270" s="27">
        <v>50</v>
      </c>
      <c r="L270" s="29">
        <f t="shared" si="28"/>
        <v>15000</v>
      </c>
      <c r="M270" s="29">
        <f t="shared" si="29"/>
        <v>50000</v>
      </c>
      <c r="N270" s="36">
        <f t="shared" si="30"/>
        <v>75</v>
      </c>
      <c r="O270" s="37">
        <f t="shared" si="31"/>
        <v>3750</v>
      </c>
      <c r="P270" s="36">
        <f t="shared" si="32"/>
        <v>250</v>
      </c>
      <c r="Q270" s="37">
        <f t="shared" si="33"/>
        <v>12500</v>
      </c>
    </row>
    <row r="271" spans="1:17" x14ac:dyDescent="0.25">
      <c r="A271" s="6">
        <f t="shared" si="34"/>
        <v>267</v>
      </c>
      <c r="B271" s="7" t="s">
        <v>775</v>
      </c>
      <c r="C271" s="7" t="s">
        <v>857</v>
      </c>
      <c r="D271" s="8" t="s">
        <v>860</v>
      </c>
      <c r="E271" s="18">
        <v>0.01</v>
      </c>
      <c r="F271" s="7" t="s">
        <v>507</v>
      </c>
      <c r="G271" s="7" t="s">
        <v>508</v>
      </c>
      <c r="H271" s="7" t="s">
        <v>861</v>
      </c>
      <c r="I271" s="26">
        <v>200</v>
      </c>
      <c r="J271" s="26">
        <v>1000</v>
      </c>
      <c r="K271" s="27">
        <v>23</v>
      </c>
      <c r="L271" s="29">
        <f t="shared" si="28"/>
        <v>4600</v>
      </c>
      <c r="M271" s="29">
        <f t="shared" si="29"/>
        <v>23000</v>
      </c>
      <c r="N271" s="36">
        <f t="shared" si="30"/>
        <v>50</v>
      </c>
      <c r="O271" s="37">
        <f t="shared" si="31"/>
        <v>1150</v>
      </c>
      <c r="P271" s="36">
        <f t="shared" si="32"/>
        <v>250</v>
      </c>
      <c r="Q271" s="37">
        <f t="shared" si="33"/>
        <v>5750</v>
      </c>
    </row>
    <row r="272" spans="1:17" x14ac:dyDescent="0.25">
      <c r="A272" s="6">
        <f t="shared" si="34"/>
        <v>268</v>
      </c>
      <c r="B272" s="7" t="s">
        <v>775</v>
      </c>
      <c r="C272" s="7" t="s">
        <v>857</v>
      </c>
      <c r="D272" s="8" t="s">
        <v>862</v>
      </c>
      <c r="E272" s="18" t="s">
        <v>654</v>
      </c>
      <c r="F272" s="7" t="s">
        <v>507</v>
      </c>
      <c r="G272" s="7" t="s">
        <v>508</v>
      </c>
      <c r="H272" s="7" t="s">
        <v>861</v>
      </c>
      <c r="I272" s="26">
        <v>800</v>
      </c>
      <c r="J272" s="26">
        <v>5000</v>
      </c>
      <c r="K272" s="27">
        <v>25</v>
      </c>
      <c r="L272" s="29">
        <f t="shared" si="28"/>
        <v>20000</v>
      </c>
      <c r="M272" s="29">
        <f t="shared" si="29"/>
        <v>125000</v>
      </c>
      <c r="N272" s="36">
        <f t="shared" si="30"/>
        <v>200</v>
      </c>
      <c r="O272" s="37">
        <f t="shared" si="31"/>
        <v>5000</v>
      </c>
      <c r="P272" s="36">
        <f t="shared" si="32"/>
        <v>1250</v>
      </c>
      <c r="Q272" s="37">
        <f t="shared" si="33"/>
        <v>31250</v>
      </c>
    </row>
    <row r="273" spans="1:17" x14ac:dyDescent="0.25">
      <c r="A273" s="6">
        <f t="shared" si="34"/>
        <v>269</v>
      </c>
      <c r="B273" s="7" t="s">
        <v>775</v>
      </c>
      <c r="C273" s="7" t="s">
        <v>857</v>
      </c>
      <c r="D273" s="8" t="s">
        <v>863</v>
      </c>
      <c r="E273" s="18" t="s">
        <v>864</v>
      </c>
      <c r="F273" s="7" t="s">
        <v>865</v>
      </c>
      <c r="G273" s="7" t="s">
        <v>866</v>
      </c>
      <c r="H273" s="7" t="s">
        <v>1510</v>
      </c>
      <c r="I273" s="26">
        <v>200</v>
      </c>
      <c r="J273" s="26">
        <v>2000</v>
      </c>
      <c r="K273" s="27">
        <v>9.3000000000000007</v>
      </c>
      <c r="L273" s="29">
        <f t="shared" si="28"/>
        <v>1860.0000000000002</v>
      </c>
      <c r="M273" s="29">
        <f t="shared" si="29"/>
        <v>18600</v>
      </c>
      <c r="N273" s="36">
        <f t="shared" si="30"/>
        <v>50</v>
      </c>
      <c r="O273" s="37">
        <f t="shared" si="31"/>
        <v>465.00000000000006</v>
      </c>
      <c r="P273" s="36">
        <f t="shared" si="32"/>
        <v>500</v>
      </c>
      <c r="Q273" s="37">
        <f t="shared" si="33"/>
        <v>4650</v>
      </c>
    </row>
    <row r="274" spans="1:17" ht="39" x14ac:dyDescent="0.25">
      <c r="A274" s="6">
        <f t="shared" si="34"/>
        <v>270</v>
      </c>
      <c r="B274" s="7" t="s">
        <v>775</v>
      </c>
      <c r="C274" s="7" t="s">
        <v>867</v>
      </c>
      <c r="D274" s="8" t="s">
        <v>868</v>
      </c>
      <c r="E274" s="18" t="s">
        <v>869</v>
      </c>
      <c r="F274" s="7" t="s">
        <v>502</v>
      </c>
      <c r="G274" s="7" t="s">
        <v>508</v>
      </c>
      <c r="H274" s="7" t="s">
        <v>870</v>
      </c>
      <c r="I274" s="26">
        <v>350</v>
      </c>
      <c r="J274" s="26">
        <v>1200</v>
      </c>
      <c r="K274" s="27">
        <v>49</v>
      </c>
      <c r="L274" s="29">
        <f t="shared" si="28"/>
        <v>17150</v>
      </c>
      <c r="M274" s="29">
        <f t="shared" si="29"/>
        <v>58800</v>
      </c>
      <c r="N274" s="36">
        <f t="shared" si="30"/>
        <v>87.5</v>
      </c>
      <c r="O274" s="37">
        <f t="shared" si="31"/>
        <v>4287.5</v>
      </c>
      <c r="P274" s="36">
        <f t="shared" si="32"/>
        <v>300</v>
      </c>
      <c r="Q274" s="37">
        <f t="shared" si="33"/>
        <v>14700</v>
      </c>
    </row>
    <row r="275" spans="1:17" ht="39" x14ac:dyDescent="0.25">
      <c r="A275" s="6">
        <f t="shared" si="34"/>
        <v>271</v>
      </c>
      <c r="B275" s="7" t="s">
        <v>775</v>
      </c>
      <c r="C275" s="7" t="s">
        <v>871</v>
      </c>
      <c r="D275" s="8" t="s">
        <v>872</v>
      </c>
      <c r="E275" s="18" t="s">
        <v>873</v>
      </c>
      <c r="F275" s="7" t="s">
        <v>497</v>
      </c>
      <c r="G275" s="7" t="s">
        <v>508</v>
      </c>
      <c r="H275" s="7" t="s">
        <v>1510</v>
      </c>
      <c r="I275" s="26">
        <v>100</v>
      </c>
      <c r="J275" s="26">
        <v>800</v>
      </c>
      <c r="K275" s="27">
        <v>24</v>
      </c>
      <c r="L275" s="29">
        <f t="shared" si="28"/>
        <v>2400</v>
      </c>
      <c r="M275" s="29">
        <f t="shared" si="29"/>
        <v>19200</v>
      </c>
      <c r="N275" s="36">
        <f t="shared" si="30"/>
        <v>25</v>
      </c>
      <c r="O275" s="37">
        <f t="shared" si="31"/>
        <v>600</v>
      </c>
      <c r="P275" s="36">
        <f t="shared" si="32"/>
        <v>200</v>
      </c>
      <c r="Q275" s="37">
        <f t="shared" si="33"/>
        <v>4800</v>
      </c>
    </row>
    <row r="276" spans="1:17" ht="26.25" x14ac:dyDescent="0.25">
      <c r="A276" s="6">
        <f t="shared" si="34"/>
        <v>272</v>
      </c>
      <c r="B276" s="7" t="s">
        <v>775</v>
      </c>
      <c r="C276" s="7" t="s">
        <v>874</v>
      </c>
      <c r="D276" s="8" t="s">
        <v>875</v>
      </c>
      <c r="E276" s="18" t="s">
        <v>876</v>
      </c>
      <c r="F276" s="7" t="s">
        <v>507</v>
      </c>
      <c r="G276" s="7" t="s">
        <v>508</v>
      </c>
      <c r="H276" s="7" t="s">
        <v>856</v>
      </c>
      <c r="I276" s="26">
        <v>300</v>
      </c>
      <c r="J276" s="26">
        <v>1500</v>
      </c>
      <c r="K276" s="27">
        <v>25</v>
      </c>
      <c r="L276" s="29">
        <f t="shared" si="28"/>
        <v>7500</v>
      </c>
      <c r="M276" s="29">
        <f t="shared" si="29"/>
        <v>37500</v>
      </c>
      <c r="N276" s="36">
        <f t="shared" si="30"/>
        <v>75</v>
      </c>
      <c r="O276" s="37">
        <f t="shared" si="31"/>
        <v>1875</v>
      </c>
      <c r="P276" s="36">
        <f t="shared" si="32"/>
        <v>375</v>
      </c>
      <c r="Q276" s="37">
        <f t="shared" si="33"/>
        <v>9375</v>
      </c>
    </row>
    <row r="277" spans="1:17" ht="26.25" x14ac:dyDescent="0.25">
      <c r="A277" s="6">
        <f t="shared" si="34"/>
        <v>273</v>
      </c>
      <c r="B277" s="7" t="s">
        <v>775</v>
      </c>
      <c r="C277" s="7" t="s">
        <v>877</v>
      </c>
      <c r="D277" s="8" t="s">
        <v>878</v>
      </c>
      <c r="E277" s="18" t="s">
        <v>879</v>
      </c>
      <c r="F277" s="7" t="s">
        <v>483</v>
      </c>
      <c r="G277" s="7" t="s">
        <v>508</v>
      </c>
      <c r="H277" s="7" t="s">
        <v>662</v>
      </c>
      <c r="I277" s="26">
        <v>50</v>
      </c>
      <c r="J277" s="26">
        <v>200</v>
      </c>
      <c r="K277" s="27">
        <v>32</v>
      </c>
      <c r="L277" s="29">
        <f t="shared" si="28"/>
        <v>1600</v>
      </c>
      <c r="M277" s="29">
        <f t="shared" si="29"/>
        <v>6400</v>
      </c>
      <c r="N277" s="36">
        <f t="shared" si="30"/>
        <v>12.5</v>
      </c>
      <c r="O277" s="37">
        <f t="shared" si="31"/>
        <v>400</v>
      </c>
      <c r="P277" s="36">
        <f t="shared" si="32"/>
        <v>50</v>
      </c>
      <c r="Q277" s="37">
        <f t="shared" si="33"/>
        <v>1600</v>
      </c>
    </row>
    <row r="278" spans="1:17" x14ac:dyDescent="0.25">
      <c r="A278" s="6">
        <f t="shared" si="34"/>
        <v>274</v>
      </c>
      <c r="B278" s="7" t="s">
        <v>880</v>
      </c>
      <c r="C278" s="7" t="s">
        <v>881</v>
      </c>
      <c r="D278" s="8" t="s">
        <v>882</v>
      </c>
      <c r="E278" s="18" t="s">
        <v>159</v>
      </c>
      <c r="F278" s="7" t="s">
        <v>72</v>
      </c>
      <c r="G278" s="7" t="s">
        <v>18</v>
      </c>
      <c r="H278" s="7" t="s">
        <v>1510</v>
      </c>
      <c r="I278" s="26">
        <v>10000</v>
      </c>
      <c r="J278" s="26">
        <v>30000</v>
      </c>
      <c r="K278" s="27">
        <v>0.47</v>
      </c>
      <c r="L278" s="29">
        <f t="shared" si="28"/>
        <v>4700</v>
      </c>
      <c r="M278" s="29">
        <f t="shared" si="29"/>
        <v>14100</v>
      </c>
      <c r="N278" s="36">
        <f t="shared" si="30"/>
        <v>2500</v>
      </c>
      <c r="O278" s="37">
        <f t="shared" si="31"/>
        <v>1175</v>
      </c>
      <c r="P278" s="36">
        <f t="shared" si="32"/>
        <v>7500</v>
      </c>
      <c r="Q278" s="37">
        <f t="shared" si="33"/>
        <v>3525</v>
      </c>
    </row>
    <row r="279" spans="1:17" x14ac:dyDescent="0.25">
      <c r="A279" s="6">
        <f t="shared" si="34"/>
        <v>275</v>
      </c>
      <c r="B279" s="7" t="s">
        <v>880</v>
      </c>
      <c r="C279" s="7" t="s">
        <v>883</v>
      </c>
      <c r="D279" s="8" t="s">
        <v>884</v>
      </c>
      <c r="E279" s="19" t="s">
        <v>176</v>
      </c>
      <c r="F279" s="7" t="s">
        <v>36</v>
      </c>
      <c r="G279" s="7" t="s">
        <v>18</v>
      </c>
      <c r="H279" s="7" t="s">
        <v>1510</v>
      </c>
      <c r="I279" s="26">
        <v>2000</v>
      </c>
      <c r="J279" s="26">
        <v>6000</v>
      </c>
      <c r="K279" s="27">
        <v>0.68</v>
      </c>
      <c r="L279" s="29">
        <f t="shared" si="28"/>
        <v>1360</v>
      </c>
      <c r="M279" s="29">
        <f t="shared" si="29"/>
        <v>4080.0000000000005</v>
      </c>
      <c r="N279" s="36">
        <f t="shared" si="30"/>
        <v>500</v>
      </c>
      <c r="O279" s="37">
        <f t="shared" si="31"/>
        <v>340</v>
      </c>
      <c r="P279" s="36">
        <f t="shared" si="32"/>
        <v>1500</v>
      </c>
      <c r="Q279" s="37">
        <f t="shared" si="33"/>
        <v>1020.0000000000001</v>
      </c>
    </row>
    <row r="280" spans="1:17" x14ac:dyDescent="0.25">
      <c r="A280" s="6">
        <f t="shared" si="34"/>
        <v>276</v>
      </c>
      <c r="B280" s="7" t="s">
        <v>885</v>
      </c>
      <c r="C280" s="7" t="s">
        <v>886</v>
      </c>
      <c r="D280" s="8" t="s">
        <v>887</v>
      </c>
      <c r="E280" s="18" t="s">
        <v>83</v>
      </c>
      <c r="F280" s="7" t="s">
        <v>72</v>
      </c>
      <c r="G280" s="7" t="s">
        <v>18</v>
      </c>
      <c r="H280" s="7" t="s">
        <v>1510</v>
      </c>
      <c r="I280" s="26">
        <v>30000</v>
      </c>
      <c r="J280" s="26">
        <v>90000</v>
      </c>
      <c r="K280" s="27">
        <v>0.21</v>
      </c>
      <c r="L280" s="29">
        <f t="shared" si="28"/>
        <v>6300</v>
      </c>
      <c r="M280" s="29">
        <f t="shared" si="29"/>
        <v>18900</v>
      </c>
      <c r="N280" s="36">
        <f t="shared" si="30"/>
        <v>7500</v>
      </c>
      <c r="O280" s="37">
        <f t="shared" si="31"/>
        <v>1575</v>
      </c>
      <c r="P280" s="36">
        <f t="shared" si="32"/>
        <v>22500</v>
      </c>
      <c r="Q280" s="37">
        <f t="shared" si="33"/>
        <v>4725</v>
      </c>
    </row>
    <row r="281" spans="1:17" x14ac:dyDescent="0.25">
      <c r="A281" s="6">
        <f t="shared" si="34"/>
        <v>277</v>
      </c>
      <c r="B281" s="7" t="s">
        <v>885</v>
      </c>
      <c r="C281" s="7" t="s">
        <v>886</v>
      </c>
      <c r="D281" s="8" t="s">
        <v>888</v>
      </c>
      <c r="E281" s="18" t="s">
        <v>79</v>
      </c>
      <c r="F281" s="7" t="s">
        <v>72</v>
      </c>
      <c r="G281" s="7" t="s">
        <v>18</v>
      </c>
      <c r="H281" s="7" t="s">
        <v>1510</v>
      </c>
      <c r="I281" s="26">
        <v>9000</v>
      </c>
      <c r="J281" s="26">
        <v>21000</v>
      </c>
      <c r="K281" s="27">
        <v>0.59</v>
      </c>
      <c r="L281" s="29">
        <f t="shared" si="28"/>
        <v>5310</v>
      </c>
      <c r="M281" s="29">
        <f t="shared" si="29"/>
        <v>12390</v>
      </c>
      <c r="N281" s="36">
        <f t="shared" si="30"/>
        <v>2250</v>
      </c>
      <c r="O281" s="37">
        <f t="shared" si="31"/>
        <v>1327.5</v>
      </c>
      <c r="P281" s="36">
        <f t="shared" si="32"/>
        <v>5250</v>
      </c>
      <c r="Q281" s="37">
        <f t="shared" si="33"/>
        <v>3097.5</v>
      </c>
    </row>
    <row r="282" spans="1:17" x14ac:dyDescent="0.25">
      <c r="A282" s="6">
        <f t="shared" si="34"/>
        <v>278</v>
      </c>
      <c r="B282" s="7" t="s">
        <v>885</v>
      </c>
      <c r="C282" s="7" t="s">
        <v>886</v>
      </c>
      <c r="D282" s="8" t="s">
        <v>889</v>
      </c>
      <c r="E282" s="18" t="s">
        <v>890</v>
      </c>
      <c r="F282" s="7" t="s">
        <v>72</v>
      </c>
      <c r="G282" s="7" t="s">
        <v>18</v>
      </c>
      <c r="H282" s="7" t="s">
        <v>1510</v>
      </c>
      <c r="I282" s="26">
        <v>15000</v>
      </c>
      <c r="J282" s="26">
        <v>35000</v>
      </c>
      <c r="K282" s="27">
        <v>0.59</v>
      </c>
      <c r="L282" s="29">
        <f t="shared" si="28"/>
        <v>8850</v>
      </c>
      <c r="M282" s="29">
        <f t="shared" si="29"/>
        <v>20650</v>
      </c>
      <c r="N282" s="36">
        <f t="shared" si="30"/>
        <v>3750</v>
      </c>
      <c r="O282" s="37">
        <f t="shared" si="31"/>
        <v>2212.5</v>
      </c>
      <c r="P282" s="36">
        <f t="shared" si="32"/>
        <v>8750</v>
      </c>
      <c r="Q282" s="37">
        <f t="shared" si="33"/>
        <v>5162.5</v>
      </c>
    </row>
    <row r="283" spans="1:17" ht="25.5" x14ac:dyDescent="0.25">
      <c r="A283" s="6">
        <f t="shared" si="34"/>
        <v>279</v>
      </c>
      <c r="B283" s="7" t="s">
        <v>891</v>
      </c>
      <c r="C283" s="7" t="s">
        <v>892</v>
      </c>
      <c r="D283" s="8" t="s">
        <v>893</v>
      </c>
      <c r="E283" s="18" t="s">
        <v>176</v>
      </c>
      <c r="F283" s="7" t="s">
        <v>386</v>
      </c>
      <c r="G283" s="7" t="s">
        <v>18</v>
      </c>
      <c r="H283" s="7" t="s">
        <v>894</v>
      </c>
      <c r="I283" s="26">
        <v>100</v>
      </c>
      <c r="J283" s="26">
        <v>500</v>
      </c>
      <c r="K283" s="27">
        <v>29.16</v>
      </c>
      <c r="L283" s="29">
        <f t="shared" si="28"/>
        <v>2916</v>
      </c>
      <c r="M283" s="29">
        <f t="shared" si="29"/>
        <v>14580</v>
      </c>
      <c r="N283" s="36">
        <f t="shared" si="30"/>
        <v>25</v>
      </c>
      <c r="O283" s="37">
        <f t="shared" si="31"/>
        <v>729</v>
      </c>
      <c r="P283" s="36">
        <f t="shared" si="32"/>
        <v>125</v>
      </c>
      <c r="Q283" s="37">
        <f t="shared" si="33"/>
        <v>3645</v>
      </c>
    </row>
    <row r="284" spans="1:17" ht="25.5" x14ac:dyDescent="0.25">
      <c r="A284" s="6">
        <f t="shared" si="34"/>
        <v>280</v>
      </c>
      <c r="B284" s="7" t="s">
        <v>891</v>
      </c>
      <c r="C284" s="7" t="s">
        <v>895</v>
      </c>
      <c r="D284" s="8" t="s">
        <v>896</v>
      </c>
      <c r="E284" s="18" t="s">
        <v>333</v>
      </c>
      <c r="F284" s="7" t="s">
        <v>386</v>
      </c>
      <c r="G284" s="7" t="s">
        <v>18</v>
      </c>
      <c r="H284" s="7" t="s">
        <v>339</v>
      </c>
      <c r="I284" s="26">
        <v>300</v>
      </c>
      <c r="J284" s="26">
        <v>1000</v>
      </c>
      <c r="K284" s="27">
        <v>27.37</v>
      </c>
      <c r="L284" s="29">
        <f t="shared" si="28"/>
        <v>8211</v>
      </c>
      <c r="M284" s="29">
        <f t="shared" si="29"/>
        <v>27370</v>
      </c>
      <c r="N284" s="36">
        <f t="shared" si="30"/>
        <v>75</v>
      </c>
      <c r="O284" s="37">
        <f t="shared" si="31"/>
        <v>2052.75</v>
      </c>
      <c r="P284" s="36">
        <f t="shared" si="32"/>
        <v>250</v>
      </c>
      <c r="Q284" s="37">
        <f t="shared" si="33"/>
        <v>6842.5</v>
      </c>
    </row>
    <row r="285" spans="1:17" ht="26.25" x14ac:dyDescent="0.25">
      <c r="A285" s="6">
        <f t="shared" si="34"/>
        <v>281</v>
      </c>
      <c r="B285" s="7" t="s">
        <v>891</v>
      </c>
      <c r="C285" s="7" t="s">
        <v>897</v>
      </c>
      <c r="D285" s="8" t="s">
        <v>898</v>
      </c>
      <c r="E285" s="18" t="s">
        <v>899</v>
      </c>
      <c r="F285" s="7" t="s">
        <v>96</v>
      </c>
      <c r="G285" s="7" t="s">
        <v>900</v>
      </c>
      <c r="H285" s="7" t="s">
        <v>901</v>
      </c>
      <c r="I285" s="26">
        <v>120</v>
      </c>
      <c r="J285" s="26">
        <v>1200</v>
      </c>
      <c r="K285" s="27">
        <v>149.54</v>
      </c>
      <c r="L285" s="29">
        <f t="shared" si="28"/>
        <v>17944.8</v>
      </c>
      <c r="M285" s="29">
        <f t="shared" si="29"/>
        <v>179448</v>
      </c>
      <c r="N285" s="36">
        <f t="shared" si="30"/>
        <v>30</v>
      </c>
      <c r="O285" s="37">
        <f t="shared" si="31"/>
        <v>4486.2</v>
      </c>
      <c r="P285" s="36">
        <f t="shared" si="32"/>
        <v>300</v>
      </c>
      <c r="Q285" s="37">
        <f t="shared" si="33"/>
        <v>44862</v>
      </c>
    </row>
    <row r="286" spans="1:17" ht="39" x14ac:dyDescent="0.25">
      <c r="A286" s="6">
        <f t="shared" si="34"/>
        <v>282</v>
      </c>
      <c r="B286" s="7" t="s">
        <v>891</v>
      </c>
      <c r="C286" s="7" t="s">
        <v>902</v>
      </c>
      <c r="D286" s="8" t="s">
        <v>903</v>
      </c>
      <c r="E286" s="18" t="s">
        <v>904</v>
      </c>
      <c r="F286" s="7" t="s">
        <v>152</v>
      </c>
      <c r="G286" s="7" t="s">
        <v>40</v>
      </c>
      <c r="H286" s="7" t="s">
        <v>1510</v>
      </c>
      <c r="I286" s="26">
        <v>3000</v>
      </c>
      <c r="J286" s="26">
        <v>21000</v>
      </c>
      <c r="K286" s="27">
        <v>3.8</v>
      </c>
      <c r="L286" s="29">
        <f t="shared" si="28"/>
        <v>11400</v>
      </c>
      <c r="M286" s="29">
        <f t="shared" si="29"/>
        <v>79800</v>
      </c>
      <c r="N286" s="36">
        <f t="shared" si="30"/>
        <v>750</v>
      </c>
      <c r="O286" s="37">
        <f t="shared" si="31"/>
        <v>2850</v>
      </c>
      <c r="P286" s="36">
        <f t="shared" si="32"/>
        <v>5250</v>
      </c>
      <c r="Q286" s="37">
        <f t="shared" si="33"/>
        <v>19950</v>
      </c>
    </row>
    <row r="287" spans="1:17" x14ac:dyDescent="0.25">
      <c r="A287" s="6">
        <f t="shared" si="34"/>
        <v>283</v>
      </c>
      <c r="B287" s="7" t="s">
        <v>905</v>
      </c>
      <c r="C287" s="7" t="s">
        <v>906</v>
      </c>
      <c r="D287" s="8" t="s">
        <v>907</v>
      </c>
      <c r="E287" s="18" t="s">
        <v>908</v>
      </c>
      <c r="F287" s="7" t="s">
        <v>909</v>
      </c>
      <c r="G287" s="7" t="s">
        <v>909</v>
      </c>
      <c r="H287" s="7" t="s">
        <v>1510</v>
      </c>
      <c r="I287" s="26">
        <v>70</v>
      </c>
      <c r="J287" s="26">
        <v>500</v>
      </c>
      <c r="K287" s="27">
        <v>4.79</v>
      </c>
      <c r="L287" s="29">
        <f t="shared" si="28"/>
        <v>335.3</v>
      </c>
      <c r="M287" s="29">
        <f t="shared" si="29"/>
        <v>2395</v>
      </c>
      <c r="N287" s="36">
        <f t="shared" si="30"/>
        <v>17.5</v>
      </c>
      <c r="O287" s="37">
        <f t="shared" si="31"/>
        <v>83.825000000000003</v>
      </c>
      <c r="P287" s="36">
        <f t="shared" si="32"/>
        <v>125</v>
      </c>
      <c r="Q287" s="37">
        <f t="shared" si="33"/>
        <v>598.75</v>
      </c>
    </row>
    <row r="288" spans="1:17" ht="26.25" x14ac:dyDescent="0.25">
      <c r="A288" s="6">
        <f t="shared" si="34"/>
        <v>284</v>
      </c>
      <c r="B288" s="7" t="s">
        <v>905</v>
      </c>
      <c r="C288" s="7" t="s">
        <v>910</v>
      </c>
      <c r="D288" s="8" t="s">
        <v>911</v>
      </c>
      <c r="E288" s="18" t="s">
        <v>912</v>
      </c>
      <c r="F288" s="7" t="s">
        <v>913</v>
      </c>
      <c r="G288" s="7" t="s">
        <v>40</v>
      </c>
      <c r="H288" s="7" t="s">
        <v>1510</v>
      </c>
      <c r="I288" s="26">
        <v>240</v>
      </c>
      <c r="J288" s="26">
        <v>1200</v>
      </c>
      <c r="K288" s="27">
        <v>3.95</v>
      </c>
      <c r="L288" s="29">
        <f t="shared" si="28"/>
        <v>948</v>
      </c>
      <c r="M288" s="29">
        <f t="shared" si="29"/>
        <v>4740</v>
      </c>
      <c r="N288" s="36">
        <f t="shared" si="30"/>
        <v>60</v>
      </c>
      <c r="O288" s="37">
        <f t="shared" si="31"/>
        <v>237</v>
      </c>
      <c r="P288" s="36">
        <f t="shared" si="32"/>
        <v>300</v>
      </c>
      <c r="Q288" s="37">
        <f t="shared" si="33"/>
        <v>1185</v>
      </c>
    </row>
    <row r="289" spans="1:17" ht="25.5" x14ac:dyDescent="0.25">
      <c r="A289" s="6">
        <f t="shared" si="34"/>
        <v>285</v>
      </c>
      <c r="B289" s="7" t="s">
        <v>905</v>
      </c>
      <c r="C289" s="7" t="s">
        <v>914</v>
      </c>
      <c r="D289" s="8" t="s">
        <v>915</v>
      </c>
      <c r="E289" s="18" t="s">
        <v>83</v>
      </c>
      <c r="F289" s="7" t="s">
        <v>916</v>
      </c>
      <c r="G289" s="7" t="s">
        <v>72</v>
      </c>
      <c r="H289" s="7" t="s">
        <v>1510</v>
      </c>
      <c r="I289" s="26">
        <v>240</v>
      </c>
      <c r="J289" s="26">
        <v>2400</v>
      </c>
      <c r="K289" s="27">
        <v>2.58</v>
      </c>
      <c r="L289" s="29">
        <f t="shared" si="28"/>
        <v>619.20000000000005</v>
      </c>
      <c r="M289" s="29">
        <f t="shared" si="29"/>
        <v>6192</v>
      </c>
      <c r="N289" s="36">
        <f t="shared" si="30"/>
        <v>60</v>
      </c>
      <c r="O289" s="37">
        <f t="shared" si="31"/>
        <v>154.80000000000001</v>
      </c>
      <c r="P289" s="36">
        <f t="shared" si="32"/>
        <v>600</v>
      </c>
      <c r="Q289" s="37">
        <f t="shared" si="33"/>
        <v>1548</v>
      </c>
    </row>
    <row r="290" spans="1:17" x14ac:dyDescent="0.25">
      <c r="A290" s="6">
        <f t="shared" si="34"/>
        <v>286</v>
      </c>
      <c r="B290" s="7" t="s">
        <v>905</v>
      </c>
      <c r="C290" s="7" t="s">
        <v>917</v>
      </c>
      <c r="D290" s="8" t="s">
        <v>918</v>
      </c>
      <c r="E290" s="18" t="s">
        <v>919</v>
      </c>
      <c r="F290" s="7" t="s">
        <v>909</v>
      </c>
      <c r="G290" s="7" t="s">
        <v>909</v>
      </c>
      <c r="H290" s="7" t="s">
        <v>1510</v>
      </c>
      <c r="I290" s="26">
        <v>42</v>
      </c>
      <c r="J290" s="26">
        <v>420</v>
      </c>
      <c r="K290" s="27">
        <v>2.12</v>
      </c>
      <c r="L290" s="29">
        <f t="shared" si="28"/>
        <v>89.04</v>
      </c>
      <c r="M290" s="29">
        <f t="shared" si="29"/>
        <v>890.40000000000009</v>
      </c>
      <c r="N290" s="36">
        <f t="shared" si="30"/>
        <v>10.5</v>
      </c>
      <c r="O290" s="37">
        <f t="shared" si="31"/>
        <v>22.26</v>
      </c>
      <c r="P290" s="36">
        <f t="shared" si="32"/>
        <v>105</v>
      </c>
      <c r="Q290" s="37">
        <f t="shared" si="33"/>
        <v>222.60000000000002</v>
      </c>
    </row>
    <row r="291" spans="1:17" ht="26.25" x14ac:dyDescent="0.25">
      <c r="A291" s="6">
        <f t="shared" si="34"/>
        <v>287</v>
      </c>
      <c r="B291" s="7" t="s">
        <v>905</v>
      </c>
      <c r="C291" s="7" t="s">
        <v>920</v>
      </c>
      <c r="D291" s="8" t="s">
        <v>921</v>
      </c>
      <c r="E291" s="18" t="s">
        <v>922</v>
      </c>
      <c r="F291" s="7" t="s">
        <v>72</v>
      </c>
      <c r="G291" s="7" t="s">
        <v>18</v>
      </c>
      <c r="H291" s="7" t="s">
        <v>1510</v>
      </c>
      <c r="I291" s="26">
        <v>50</v>
      </c>
      <c r="J291" s="26">
        <v>500</v>
      </c>
      <c r="K291" s="27">
        <v>2.81</v>
      </c>
      <c r="L291" s="29">
        <f t="shared" si="28"/>
        <v>140.5</v>
      </c>
      <c r="M291" s="29">
        <f t="shared" si="29"/>
        <v>1405</v>
      </c>
      <c r="N291" s="36">
        <f t="shared" si="30"/>
        <v>12.5</v>
      </c>
      <c r="O291" s="37">
        <f t="shared" si="31"/>
        <v>35.125</v>
      </c>
      <c r="P291" s="36">
        <f t="shared" si="32"/>
        <v>125</v>
      </c>
      <c r="Q291" s="37">
        <f t="shared" si="33"/>
        <v>351.25</v>
      </c>
    </row>
    <row r="292" spans="1:17" ht="39" x14ac:dyDescent="0.25">
      <c r="A292" s="6">
        <f t="shared" si="34"/>
        <v>288</v>
      </c>
      <c r="B292" s="7" t="s">
        <v>905</v>
      </c>
      <c r="C292" s="7" t="s">
        <v>923</v>
      </c>
      <c r="D292" s="8" t="s">
        <v>924</v>
      </c>
      <c r="E292" s="18" t="s">
        <v>925</v>
      </c>
      <c r="F292" s="7" t="s">
        <v>926</v>
      </c>
      <c r="G292" s="7" t="s">
        <v>926</v>
      </c>
      <c r="H292" s="7" t="s">
        <v>1510</v>
      </c>
      <c r="I292" s="26">
        <v>1200</v>
      </c>
      <c r="J292" s="26">
        <v>2800</v>
      </c>
      <c r="K292" s="27">
        <v>4.1399999999999997</v>
      </c>
      <c r="L292" s="29">
        <f t="shared" si="28"/>
        <v>4968</v>
      </c>
      <c r="M292" s="29">
        <f t="shared" si="29"/>
        <v>11592</v>
      </c>
      <c r="N292" s="36">
        <f t="shared" si="30"/>
        <v>300</v>
      </c>
      <c r="O292" s="37">
        <f t="shared" si="31"/>
        <v>1242</v>
      </c>
      <c r="P292" s="36">
        <f t="shared" si="32"/>
        <v>700</v>
      </c>
      <c r="Q292" s="37">
        <f t="shared" si="33"/>
        <v>2898</v>
      </c>
    </row>
    <row r="293" spans="1:17" ht="39" x14ac:dyDescent="0.25">
      <c r="A293" s="6">
        <f t="shared" si="34"/>
        <v>289</v>
      </c>
      <c r="B293" s="7" t="s">
        <v>905</v>
      </c>
      <c r="C293" s="7" t="s">
        <v>927</v>
      </c>
      <c r="D293" s="8" t="s">
        <v>928</v>
      </c>
      <c r="E293" s="18" t="s">
        <v>929</v>
      </c>
      <c r="F293" s="7" t="s">
        <v>926</v>
      </c>
      <c r="G293" s="7" t="s">
        <v>926</v>
      </c>
      <c r="H293" s="7" t="s">
        <v>1510</v>
      </c>
      <c r="I293" s="26">
        <v>1200</v>
      </c>
      <c r="J293" s="26">
        <v>4200</v>
      </c>
      <c r="K293" s="27">
        <v>3.38</v>
      </c>
      <c r="L293" s="29">
        <f t="shared" si="28"/>
        <v>4056</v>
      </c>
      <c r="M293" s="29">
        <f t="shared" si="29"/>
        <v>14196</v>
      </c>
      <c r="N293" s="36">
        <f t="shared" si="30"/>
        <v>300</v>
      </c>
      <c r="O293" s="37">
        <f t="shared" si="31"/>
        <v>1014</v>
      </c>
      <c r="P293" s="36">
        <f t="shared" si="32"/>
        <v>1050</v>
      </c>
      <c r="Q293" s="37">
        <f t="shared" si="33"/>
        <v>3549</v>
      </c>
    </row>
    <row r="294" spans="1:17" x14ac:dyDescent="0.25">
      <c r="A294" s="6">
        <f t="shared" si="34"/>
        <v>290</v>
      </c>
      <c r="B294" s="7" t="s">
        <v>930</v>
      </c>
      <c r="C294" s="7" t="s">
        <v>931</v>
      </c>
      <c r="D294" s="8" t="s">
        <v>932</v>
      </c>
      <c r="E294" s="18" t="s">
        <v>129</v>
      </c>
      <c r="F294" s="7" t="s">
        <v>255</v>
      </c>
      <c r="G294" s="7" t="s">
        <v>18</v>
      </c>
      <c r="H294" s="7" t="s">
        <v>1510</v>
      </c>
      <c r="I294" s="26">
        <v>300</v>
      </c>
      <c r="J294" s="26">
        <v>3000</v>
      </c>
      <c r="K294" s="27">
        <v>1.54</v>
      </c>
      <c r="L294" s="29">
        <f t="shared" si="28"/>
        <v>462</v>
      </c>
      <c r="M294" s="29">
        <f t="shared" si="29"/>
        <v>4620</v>
      </c>
      <c r="N294" s="36">
        <f t="shared" si="30"/>
        <v>75</v>
      </c>
      <c r="O294" s="37">
        <f t="shared" si="31"/>
        <v>115.5</v>
      </c>
      <c r="P294" s="36">
        <f t="shared" si="32"/>
        <v>750</v>
      </c>
      <c r="Q294" s="37">
        <f t="shared" si="33"/>
        <v>1155</v>
      </c>
    </row>
    <row r="295" spans="1:17" x14ac:dyDescent="0.25">
      <c r="A295" s="6">
        <f t="shared" si="34"/>
        <v>291</v>
      </c>
      <c r="B295" s="7" t="s">
        <v>933</v>
      </c>
      <c r="C295" s="7" t="s">
        <v>934</v>
      </c>
      <c r="D295" s="8" t="s">
        <v>935</v>
      </c>
      <c r="E295" s="18" t="s">
        <v>183</v>
      </c>
      <c r="F295" s="7" t="s">
        <v>255</v>
      </c>
      <c r="G295" s="7" t="s">
        <v>18</v>
      </c>
      <c r="H295" s="7" t="s">
        <v>1510</v>
      </c>
      <c r="I295" s="26">
        <v>1200</v>
      </c>
      <c r="J295" s="26">
        <v>27000</v>
      </c>
      <c r="K295" s="27">
        <v>2.2999999999999998</v>
      </c>
      <c r="L295" s="29">
        <f t="shared" si="28"/>
        <v>2760</v>
      </c>
      <c r="M295" s="29">
        <f t="shared" si="29"/>
        <v>62099.999999999993</v>
      </c>
      <c r="N295" s="36">
        <f t="shared" si="30"/>
        <v>300</v>
      </c>
      <c r="O295" s="37">
        <f t="shared" si="31"/>
        <v>690</v>
      </c>
      <c r="P295" s="36">
        <f t="shared" si="32"/>
        <v>6750</v>
      </c>
      <c r="Q295" s="37">
        <f t="shared" si="33"/>
        <v>15524.999999999998</v>
      </c>
    </row>
    <row r="296" spans="1:17" ht="39" x14ac:dyDescent="0.25">
      <c r="A296" s="6">
        <f t="shared" si="34"/>
        <v>292</v>
      </c>
      <c r="B296" s="7" t="s">
        <v>933</v>
      </c>
      <c r="C296" s="7" t="s">
        <v>936</v>
      </c>
      <c r="D296" s="8" t="s">
        <v>937</v>
      </c>
      <c r="E296" s="18" t="s">
        <v>938</v>
      </c>
      <c r="F296" s="7" t="s">
        <v>177</v>
      </c>
      <c r="G296" s="7" t="s">
        <v>162</v>
      </c>
      <c r="H296" s="7" t="s">
        <v>1510</v>
      </c>
      <c r="I296" s="26">
        <v>30000</v>
      </c>
      <c r="J296" s="26">
        <v>150000</v>
      </c>
      <c r="K296" s="27">
        <v>2.6</v>
      </c>
      <c r="L296" s="29">
        <f t="shared" si="28"/>
        <v>78000</v>
      </c>
      <c r="M296" s="29">
        <f t="shared" si="29"/>
        <v>390000</v>
      </c>
      <c r="N296" s="36">
        <f t="shared" si="30"/>
        <v>7500</v>
      </c>
      <c r="O296" s="37">
        <f t="shared" si="31"/>
        <v>19500</v>
      </c>
      <c r="P296" s="36">
        <f t="shared" si="32"/>
        <v>37500</v>
      </c>
      <c r="Q296" s="37">
        <f t="shared" si="33"/>
        <v>97500</v>
      </c>
    </row>
    <row r="297" spans="1:17" ht="38.25" x14ac:dyDescent="0.25">
      <c r="A297" s="6">
        <f t="shared" si="34"/>
        <v>293</v>
      </c>
      <c r="B297" s="7" t="s">
        <v>933</v>
      </c>
      <c r="C297" s="7" t="s">
        <v>939</v>
      </c>
      <c r="D297" s="8" t="s">
        <v>940</v>
      </c>
      <c r="E297" s="18" t="s">
        <v>549</v>
      </c>
      <c r="F297" s="7" t="s">
        <v>941</v>
      </c>
      <c r="G297" s="7" t="s">
        <v>18</v>
      </c>
      <c r="H297" s="7" t="s">
        <v>942</v>
      </c>
      <c r="I297" s="26">
        <v>300</v>
      </c>
      <c r="J297" s="26">
        <v>600</v>
      </c>
      <c r="K297" s="27">
        <v>1.389</v>
      </c>
      <c r="L297" s="29">
        <f t="shared" si="28"/>
        <v>416.7</v>
      </c>
      <c r="M297" s="29">
        <f t="shared" si="29"/>
        <v>833.4</v>
      </c>
      <c r="N297" s="36">
        <f t="shared" si="30"/>
        <v>75</v>
      </c>
      <c r="O297" s="37">
        <f t="shared" si="31"/>
        <v>104.175</v>
      </c>
      <c r="P297" s="36">
        <f t="shared" si="32"/>
        <v>150</v>
      </c>
      <c r="Q297" s="37">
        <f t="shared" si="33"/>
        <v>208.35</v>
      </c>
    </row>
    <row r="298" spans="1:17" ht="25.5" x14ac:dyDescent="0.25">
      <c r="A298" s="6">
        <f t="shared" si="34"/>
        <v>294</v>
      </c>
      <c r="B298" s="7" t="s">
        <v>933</v>
      </c>
      <c r="C298" s="7" t="s">
        <v>943</v>
      </c>
      <c r="D298" s="8" t="s">
        <v>944</v>
      </c>
      <c r="E298" s="18" t="s">
        <v>945</v>
      </c>
      <c r="F298" s="7" t="s">
        <v>946</v>
      </c>
      <c r="G298" s="7" t="s">
        <v>18</v>
      </c>
      <c r="H298" s="7" t="s">
        <v>1510</v>
      </c>
      <c r="I298" s="26">
        <v>50000</v>
      </c>
      <c r="J298" s="26">
        <v>270000</v>
      </c>
      <c r="K298" s="27">
        <v>1.129</v>
      </c>
      <c r="L298" s="29">
        <f t="shared" si="28"/>
        <v>56450</v>
      </c>
      <c r="M298" s="29">
        <f t="shared" si="29"/>
        <v>304830</v>
      </c>
      <c r="N298" s="36">
        <f t="shared" si="30"/>
        <v>12500</v>
      </c>
      <c r="O298" s="37">
        <f t="shared" si="31"/>
        <v>14112.5</v>
      </c>
      <c r="P298" s="36">
        <f t="shared" si="32"/>
        <v>67500</v>
      </c>
      <c r="Q298" s="37">
        <f t="shared" si="33"/>
        <v>76207.5</v>
      </c>
    </row>
    <row r="299" spans="1:17" x14ac:dyDescent="0.25">
      <c r="A299" s="6">
        <f t="shared" si="34"/>
        <v>295</v>
      </c>
      <c r="B299" s="7" t="s">
        <v>933</v>
      </c>
      <c r="C299" s="7" t="s">
        <v>947</v>
      </c>
      <c r="D299" s="8" t="s">
        <v>948</v>
      </c>
      <c r="E299" s="18" t="s">
        <v>147</v>
      </c>
      <c r="F299" s="7" t="s">
        <v>152</v>
      </c>
      <c r="G299" s="7" t="s">
        <v>40</v>
      </c>
      <c r="H299" s="7" t="s">
        <v>1510</v>
      </c>
      <c r="I299" s="26">
        <v>1000</v>
      </c>
      <c r="J299" s="26">
        <v>3000</v>
      </c>
      <c r="K299" s="27">
        <v>1.6</v>
      </c>
      <c r="L299" s="29">
        <f t="shared" si="28"/>
        <v>1600</v>
      </c>
      <c r="M299" s="29">
        <f t="shared" si="29"/>
        <v>4800</v>
      </c>
      <c r="N299" s="36">
        <f t="shared" si="30"/>
        <v>250</v>
      </c>
      <c r="O299" s="37">
        <f t="shared" si="31"/>
        <v>400</v>
      </c>
      <c r="P299" s="36">
        <f t="shared" si="32"/>
        <v>750</v>
      </c>
      <c r="Q299" s="37">
        <f t="shared" si="33"/>
        <v>1200</v>
      </c>
    </row>
    <row r="300" spans="1:17" ht="26.25" x14ac:dyDescent="0.25">
      <c r="A300" s="6">
        <f t="shared" si="34"/>
        <v>296</v>
      </c>
      <c r="B300" s="7" t="s">
        <v>933</v>
      </c>
      <c r="C300" s="7" t="s">
        <v>949</v>
      </c>
      <c r="D300" s="8" t="s">
        <v>950</v>
      </c>
      <c r="E300" s="18" t="s">
        <v>951</v>
      </c>
      <c r="F300" s="7" t="s">
        <v>946</v>
      </c>
      <c r="G300" s="7" t="s">
        <v>18</v>
      </c>
      <c r="H300" s="7" t="s">
        <v>1510</v>
      </c>
      <c r="I300" s="26">
        <v>6000</v>
      </c>
      <c r="J300" s="26">
        <v>20000</v>
      </c>
      <c r="K300" s="27">
        <v>6.35</v>
      </c>
      <c r="L300" s="29">
        <f t="shared" si="28"/>
        <v>38100</v>
      </c>
      <c r="M300" s="29">
        <f t="shared" si="29"/>
        <v>127000</v>
      </c>
      <c r="N300" s="36">
        <f t="shared" si="30"/>
        <v>1500</v>
      </c>
      <c r="O300" s="37">
        <f t="shared" si="31"/>
        <v>9525</v>
      </c>
      <c r="P300" s="36">
        <f t="shared" si="32"/>
        <v>5000</v>
      </c>
      <c r="Q300" s="37">
        <f t="shared" si="33"/>
        <v>31750</v>
      </c>
    </row>
    <row r="301" spans="1:17" x14ac:dyDescent="0.25">
      <c r="A301" s="6">
        <f t="shared" si="34"/>
        <v>297</v>
      </c>
      <c r="B301" s="7" t="s">
        <v>933</v>
      </c>
      <c r="C301" s="7" t="s">
        <v>952</v>
      </c>
      <c r="D301" s="8" t="s">
        <v>953</v>
      </c>
      <c r="E301" s="18" t="s">
        <v>406</v>
      </c>
      <c r="F301" s="7" t="s">
        <v>106</v>
      </c>
      <c r="G301" s="7" t="s">
        <v>40</v>
      </c>
      <c r="H301" s="7" t="s">
        <v>1510</v>
      </c>
      <c r="I301" s="26">
        <v>40000</v>
      </c>
      <c r="J301" s="26">
        <v>120000</v>
      </c>
      <c r="K301" s="27">
        <v>1.75</v>
      </c>
      <c r="L301" s="29">
        <f t="shared" si="28"/>
        <v>70000</v>
      </c>
      <c r="M301" s="29">
        <f t="shared" si="29"/>
        <v>210000</v>
      </c>
      <c r="N301" s="36">
        <f t="shared" si="30"/>
        <v>10000</v>
      </c>
      <c r="O301" s="37">
        <f t="shared" si="31"/>
        <v>17500</v>
      </c>
      <c r="P301" s="36">
        <f t="shared" si="32"/>
        <v>30000</v>
      </c>
      <c r="Q301" s="37">
        <f t="shared" si="33"/>
        <v>52500</v>
      </c>
    </row>
    <row r="302" spans="1:17" x14ac:dyDescent="0.25">
      <c r="A302" s="6">
        <f t="shared" si="34"/>
        <v>298</v>
      </c>
      <c r="B302" s="7" t="s">
        <v>933</v>
      </c>
      <c r="C302" s="7" t="s">
        <v>954</v>
      </c>
      <c r="D302" s="8" t="s">
        <v>955</v>
      </c>
      <c r="E302" s="18" t="s">
        <v>956</v>
      </c>
      <c r="F302" s="7" t="s">
        <v>114</v>
      </c>
      <c r="G302" s="7" t="s">
        <v>40</v>
      </c>
      <c r="H302" s="7" t="s">
        <v>1510</v>
      </c>
      <c r="I302" s="26">
        <v>40000</v>
      </c>
      <c r="J302" s="26">
        <v>75000</v>
      </c>
      <c r="K302" s="27">
        <v>2.33</v>
      </c>
      <c r="L302" s="29">
        <f t="shared" si="28"/>
        <v>93200</v>
      </c>
      <c r="M302" s="29">
        <f t="shared" si="29"/>
        <v>174750</v>
      </c>
      <c r="N302" s="36">
        <f t="shared" si="30"/>
        <v>10000</v>
      </c>
      <c r="O302" s="37">
        <f t="shared" si="31"/>
        <v>23300</v>
      </c>
      <c r="P302" s="36">
        <f t="shared" si="32"/>
        <v>18750</v>
      </c>
      <c r="Q302" s="37">
        <f t="shared" si="33"/>
        <v>43687.5</v>
      </c>
    </row>
    <row r="303" spans="1:17" ht="39" x14ac:dyDescent="0.25">
      <c r="A303" s="6">
        <f t="shared" si="34"/>
        <v>299</v>
      </c>
      <c r="B303" s="7" t="s">
        <v>957</v>
      </c>
      <c r="C303" s="7" t="s">
        <v>958</v>
      </c>
      <c r="D303" s="8" t="s">
        <v>959</v>
      </c>
      <c r="E303" s="18" t="s">
        <v>960</v>
      </c>
      <c r="F303" s="7" t="s">
        <v>961</v>
      </c>
      <c r="G303" s="7" t="s">
        <v>97</v>
      </c>
      <c r="H303" s="7" t="s">
        <v>1510</v>
      </c>
      <c r="I303" s="26">
        <v>20</v>
      </c>
      <c r="J303" s="26">
        <v>200</v>
      </c>
      <c r="K303" s="27">
        <v>23.24</v>
      </c>
      <c r="L303" s="29">
        <f t="shared" si="28"/>
        <v>464.79999999999995</v>
      </c>
      <c r="M303" s="29">
        <f t="shared" si="29"/>
        <v>4648</v>
      </c>
      <c r="N303" s="36">
        <f t="shared" si="30"/>
        <v>5</v>
      </c>
      <c r="O303" s="37">
        <f t="shared" si="31"/>
        <v>116.19999999999999</v>
      </c>
      <c r="P303" s="36">
        <f t="shared" si="32"/>
        <v>50</v>
      </c>
      <c r="Q303" s="37">
        <f t="shared" si="33"/>
        <v>1162</v>
      </c>
    </row>
    <row r="304" spans="1:17" ht="25.5" x14ac:dyDescent="0.25">
      <c r="A304" s="6">
        <f t="shared" si="34"/>
        <v>300</v>
      </c>
      <c r="B304" s="7" t="s">
        <v>957</v>
      </c>
      <c r="C304" s="7" t="s">
        <v>962</v>
      </c>
      <c r="D304" s="8" t="s">
        <v>963</v>
      </c>
      <c r="E304" s="18" t="s">
        <v>964</v>
      </c>
      <c r="F304" s="7" t="s">
        <v>120</v>
      </c>
      <c r="G304" s="7" t="s">
        <v>97</v>
      </c>
      <c r="H304" s="7" t="s">
        <v>1510</v>
      </c>
      <c r="I304" s="26">
        <v>500</v>
      </c>
      <c r="J304" s="26">
        <v>2000</v>
      </c>
      <c r="K304" s="27">
        <v>1.42</v>
      </c>
      <c r="L304" s="29">
        <f t="shared" si="28"/>
        <v>710</v>
      </c>
      <c r="M304" s="29">
        <f t="shared" si="29"/>
        <v>2840</v>
      </c>
      <c r="N304" s="36">
        <f t="shared" si="30"/>
        <v>125</v>
      </c>
      <c r="O304" s="37">
        <f t="shared" si="31"/>
        <v>177.5</v>
      </c>
      <c r="P304" s="36">
        <f t="shared" si="32"/>
        <v>500</v>
      </c>
      <c r="Q304" s="37">
        <f t="shared" si="33"/>
        <v>710</v>
      </c>
    </row>
    <row r="305" spans="1:17" x14ac:dyDescent="0.25">
      <c r="A305" s="6">
        <f t="shared" si="34"/>
        <v>301</v>
      </c>
      <c r="B305" s="7" t="s">
        <v>957</v>
      </c>
      <c r="C305" s="7" t="s">
        <v>965</v>
      </c>
      <c r="D305" s="8" t="s">
        <v>966</v>
      </c>
      <c r="E305" s="18" t="s">
        <v>598</v>
      </c>
      <c r="F305" s="7" t="s">
        <v>72</v>
      </c>
      <c r="G305" s="7" t="s">
        <v>18</v>
      </c>
      <c r="H305" s="7" t="s">
        <v>1510</v>
      </c>
      <c r="I305" s="26">
        <v>500</v>
      </c>
      <c r="J305" s="26">
        <v>2000</v>
      </c>
      <c r="K305" s="27">
        <v>0.83</v>
      </c>
      <c r="L305" s="29">
        <f t="shared" si="28"/>
        <v>415</v>
      </c>
      <c r="M305" s="29">
        <f t="shared" si="29"/>
        <v>1660</v>
      </c>
      <c r="N305" s="36">
        <f t="shared" si="30"/>
        <v>125</v>
      </c>
      <c r="O305" s="37">
        <f t="shared" si="31"/>
        <v>103.75</v>
      </c>
      <c r="P305" s="36">
        <f t="shared" si="32"/>
        <v>500</v>
      </c>
      <c r="Q305" s="37">
        <f t="shared" si="33"/>
        <v>415</v>
      </c>
    </row>
    <row r="306" spans="1:17" x14ac:dyDescent="0.25">
      <c r="A306" s="6">
        <f t="shared" si="34"/>
        <v>302</v>
      </c>
      <c r="B306" s="7" t="s">
        <v>957</v>
      </c>
      <c r="C306" s="7" t="s">
        <v>965</v>
      </c>
      <c r="D306" s="8" t="s">
        <v>967</v>
      </c>
      <c r="E306" s="18" t="s">
        <v>968</v>
      </c>
      <c r="F306" s="7" t="s">
        <v>72</v>
      </c>
      <c r="G306" s="7" t="s">
        <v>18</v>
      </c>
      <c r="H306" s="7" t="s">
        <v>1510</v>
      </c>
      <c r="I306" s="26">
        <v>200</v>
      </c>
      <c r="J306" s="26">
        <v>1200</v>
      </c>
      <c r="K306" s="27">
        <v>3.41</v>
      </c>
      <c r="L306" s="29">
        <f t="shared" si="28"/>
        <v>682</v>
      </c>
      <c r="M306" s="29">
        <f t="shared" si="29"/>
        <v>4092</v>
      </c>
      <c r="N306" s="36">
        <f t="shared" si="30"/>
        <v>50</v>
      </c>
      <c r="O306" s="37">
        <f t="shared" si="31"/>
        <v>170.5</v>
      </c>
      <c r="P306" s="36">
        <f t="shared" si="32"/>
        <v>300</v>
      </c>
      <c r="Q306" s="37">
        <f t="shared" si="33"/>
        <v>1023</v>
      </c>
    </row>
    <row r="307" spans="1:17" x14ac:dyDescent="0.25">
      <c r="A307" s="6">
        <f t="shared" si="34"/>
        <v>303</v>
      </c>
      <c r="B307" s="7" t="s">
        <v>957</v>
      </c>
      <c r="C307" s="7" t="s">
        <v>969</v>
      </c>
      <c r="D307" s="8" t="s">
        <v>970</v>
      </c>
      <c r="E307" s="18" t="s">
        <v>337</v>
      </c>
      <c r="F307" s="7" t="s">
        <v>971</v>
      </c>
      <c r="G307" s="7" t="s">
        <v>68</v>
      </c>
      <c r="H307" s="7" t="s">
        <v>1510</v>
      </c>
      <c r="I307" s="26">
        <v>50</v>
      </c>
      <c r="J307" s="26">
        <v>200</v>
      </c>
      <c r="K307" s="27">
        <v>9.25</v>
      </c>
      <c r="L307" s="29">
        <f t="shared" si="28"/>
        <v>462.5</v>
      </c>
      <c r="M307" s="29">
        <f t="shared" si="29"/>
        <v>1850</v>
      </c>
      <c r="N307" s="36">
        <f t="shared" si="30"/>
        <v>12.5</v>
      </c>
      <c r="O307" s="37">
        <f t="shared" si="31"/>
        <v>115.625</v>
      </c>
      <c r="P307" s="36">
        <f t="shared" si="32"/>
        <v>50</v>
      </c>
      <c r="Q307" s="37">
        <f t="shared" si="33"/>
        <v>462.5</v>
      </c>
    </row>
    <row r="308" spans="1:17" x14ac:dyDescent="0.25">
      <c r="A308" s="6">
        <f t="shared" si="34"/>
        <v>304</v>
      </c>
      <c r="B308" s="7" t="s">
        <v>972</v>
      </c>
      <c r="C308" s="7" t="s">
        <v>973</v>
      </c>
      <c r="D308" s="8" t="s">
        <v>974</v>
      </c>
      <c r="E308" s="18" t="s">
        <v>975</v>
      </c>
      <c r="F308" s="7" t="s">
        <v>72</v>
      </c>
      <c r="G308" s="7" t="s">
        <v>18</v>
      </c>
      <c r="H308" s="7" t="s">
        <v>976</v>
      </c>
      <c r="I308" s="26">
        <v>12000</v>
      </c>
      <c r="J308" s="26">
        <v>24000</v>
      </c>
      <c r="K308" s="27">
        <v>0.187</v>
      </c>
      <c r="L308" s="29">
        <f t="shared" si="28"/>
        <v>2244</v>
      </c>
      <c r="M308" s="29">
        <f t="shared" si="29"/>
        <v>4488</v>
      </c>
      <c r="N308" s="36">
        <f t="shared" si="30"/>
        <v>3000</v>
      </c>
      <c r="O308" s="37">
        <f t="shared" si="31"/>
        <v>561</v>
      </c>
      <c r="P308" s="36">
        <f t="shared" si="32"/>
        <v>6000</v>
      </c>
      <c r="Q308" s="37">
        <f t="shared" si="33"/>
        <v>1122</v>
      </c>
    </row>
    <row r="309" spans="1:17" x14ac:dyDescent="0.25">
      <c r="A309" s="6">
        <f t="shared" si="34"/>
        <v>305</v>
      </c>
      <c r="B309" s="7" t="s">
        <v>972</v>
      </c>
      <c r="C309" s="7" t="s">
        <v>973</v>
      </c>
      <c r="D309" s="8" t="s">
        <v>977</v>
      </c>
      <c r="E309" s="18" t="s">
        <v>978</v>
      </c>
      <c r="F309" s="7" t="s">
        <v>72</v>
      </c>
      <c r="G309" s="7" t="s">
        <v>18</v>
      </c>
      <c r="H309" s="7" t="s">
        <v>976</v>
      </c>
      <c r="I309" s="26">
        <v>9000</v>
      </c>
      <c r="J309" s="26">
        <v>30000</v>
      </c>
      <c r="K309" s="27">
        <v>0.19</v>
      </c>
      <c r="L309" s="29">
        <f t="shared" si="28"/>
        <v>1710</v>
      </c>
      <c r="M309" s="29">
        <f t="shared" si="29"/>
        <v>5700</v>
      </c>
      <c r="N309" s="36">
        <f t="shared" si="30"/>
        <v>2250</v>
      </c>
      <c r="O309" s="37">
        <f t="shared" si="31"/>
        <v>427.5</v>
      </c>
      <c r="P309" s="36">
        <f t="shared" si="32"/>
        <v>7500</v>
      </c>
      <c r="Q309" s="37">
        <f t="shared" si="33"/>
        <v>1425</v>
      </c>
    </row>
    <row r="310" spans="1:17" x14ac:dyDescent="0.25">
      <c r="A310" s="6">
        <f t="shared" si="34"/>
        <v>306</v>
      </c>
      <c r="B310" s="7" t="s">
        <v>972</v>
      </c>
      <c r="C310" s="7" t="s">
        <v>973</v>
      </c>
      <c r="D310" s="8" t="s">
        <v>979</v>
      </c>
      <c r="E310" s="18" t="s">
        <v>980</v>
      </c>
      <c r="F310" s="7" t="s">
        <v>72</v>
      </c>
      <c r="G310" s="7" t="s">
        <v>18</v>
      </c>
      <c r="H310" s="7" t="s">
        <v>976</v>
      </c>
      <c r="I310" s="26">
        <v>12000</v>
      </c>
      <c r="J310" s="26">
        <v>35000</v>
      </c>
      <c r="K310" s="27">
        <v>0.15</v>
      </c>
      <c r="L310" s="29">
        <f t="shared" si="28"/>
        <v>1800</v>
      </c>
      <c r="M310" s="29">
        <f t="shared" si="29"/>
        <v>5250</v>
      </c>
      <c r="N310" s="36">
        <f t="shared" si="30"/>
        <v>3000</v>
      </c>
      <c r="O310" s="37">
        <f t="shared" si="31"/>
        <v>450</v>
      </c>
      <c r="P310" s="36">
        <f t="shared" si="32"/>
        <v>8750</v>
      </c>
      <c r="Q310" s="37">
        <f t="shared" si="33"/>
        <v>1312.5</v>
      </c>
    </row>
    <row r="311" spans="1:17" x14ac:dyDescent="0.25">
      <c r="A311" s="6">
        <f t="shared" si="34"/>
        <v>307</v>
      </c>
      <c r="B311" s="7" t="s">
        <v>972</v>
      </c>
      <c r="C311" s="7" t="s">
        <v>973</v>
      </c>
      <c r="D311" s="8" t="s">
        <v>981</v>
      </c>
      <c r="E311" s="18" t="s">
        <v>982</v>
      </c>
      <c r="F311" s="7" t="s">
        <v>72</v>
      </c>
      <c r="G311" s="7" t="s">
        <v>18</v>
      </c>
      <c r="H311" s="7" t="s">
        <v>976</v>
      </c>
      <c r="I311" s="26">
        <v>9000</v>
      </c>
      <c r="J311" s="26">
        <v>35000</v>
      </c>
      <c r="K311" s="27">
        <v>0.12</v>
      </c>
      <c r="L311" s="29">
        <f t="shared" si="28"/>
        <v>1080</v>
      </c>
      <c r="M311" s="29">
        <f t="shared" si="29"/>
        <v>4200</v>
      </c>
      <c r="N311" s="36">
        <f t="shared" si="30"/>
        <v>2250</v>
      </c>
      <c r="O311" s="37">
        <f t="shared" si="31"/>
        <v>270</v>
      </c>
      <c r="P311" s="36">
        <f t="shared" si="32"/>
        <v>8750</v>
      </c>
      <c r="Q311" s="37">
        <f t="shared" si="33"/>
        <v>1050</v>
      </c>
    </row>
    <row r="312" spans="1:17" x14ac:dyDescent="0.25">
      <c r="A312" s="6">
        <f t="shared" si="34"/>
        <v>308</v>
      </c>
      <c r="B312" s="7" t="s">
        <v>972</v>
      </c>
      <c r="C312" s="7" t="s">
        <v>973</v>
      </c>
      <c r="D312" s="8" t="s">
        <v>979</v>
      </c>
      <c r="E312" s="18" t="s">
        <v>980</v>
      </c>
      <c r="F312" s="7" t="s">
        <v>983</v>
      </c>
      <c r="G312" s="7" t="s">
        <v>33</v>
      </c>
      <c r="H312" s="7" t="s">
        <v>1510</v>
      </c>
      <c r="I312" s="26">
        <v>20</v>
      </c>
      <c r="J312" s="26">
        <v>150</v>
      </c>
      <c r="K312" s="27">
        <v>22.09</v>
      </c>
      <c r="L312" s="29">
        <f t="shared" si="28"/>
        <v>441.8</v>
      </c>
      <c r="M312" s="29">
        <f t="shared" si="29"/>
        <v>3313.5</v>
      </c>
      <c r="N312" s="36">
        <f t="shared" si="30"/>
        <v>5</v>
      </c>
      <c r="O312" s="37">
        <f t="shared" si="31"/>
        <v>110.45</v>
      </c>
      <c r="P312" s="36">
        <f t="shared" si="32"/>
        <v>37.5</v>
      </c>
      <c r="Q312" s="37">
        <f t="shared" si="33"/>
        <v>828.375</v>
      </c>
    </row>
    <row r="313" spans="1:17" ht="25.5" x14ac:dyDescent="0.25">
      <c r="A313" s="6">
        <f t="shared" si="34"/>
        <v>309</v>
      </c>
      <c r="B313" s="7" t="s">
        <v>972</v>
      </c>
      <c r="C313" s="7" t="s">
        <v>984</v>
      </c>
      <c r="D313" s="8" t="s">
        <v>985</v>
      </c>
      <c r="E313" s="18" t="s">
        <v>183</v>
      </c>
      <c r="F313" s="7" t="s">
        <v>36</v>
      </c>
      <c r="G313" s="7" t="s">
        <v>18</v>
      </c>
      <c r="H313" s="7" t="s">
        <v>986</v>
      </c>
      <c r="I313" s="26">
        <v>3000</v>
      </c>
      <c r="J313" s="26">
        <v>12000</v>
      </c>
      <c r="K313" s="27">
        <v>0.41</v>
      </c>
      <c r="L313" s="29">
        <f t="shared" si="28"/>
        <v>1230</v>
      </c>
      <c r="M313" s="29">
        <f t="shared" si="29"/>
        <v>4920</v>
      </c>
      <c r="N313" s="36">
        <f t="shared" si="30"/>
        <v>750</v>
      </c>
      <c r="O313" s="37">
        <f t="shared" si="31"/>
        <v>307.5</v>
      </c>
      <c r="P313" s="36">
        <f t="shared" si="32"/>
        <v>3000</v>
      </c>
      <c r="Q313" s="37">
        <f t="shared" si="33"/>
        <v>1230</v>
      </c>
    </row>
    <row r="314" spans="1:17" x14ac:dyDescent="0.25">
      <c r="A314" s="6">
        <f t="shared" si="34"/>
        <v>310</v>
      </c>
      <c r="B314" s="7" t="s">
        <v>987</v>
      </c>
      <c r="C314" s="7" t="s">
        <v>988</v>
      </c>
      <c r="D314" s="8" t="s">
        <v>989</v>
      </c>
      <c r="E314" s="18" t="s">
        <v>83</v>
      </c>
      <c r="F314" s="7" t="s">
        <v>152</v>
      </c>
      <c r="G314" s="7" t="s">
        <v>152</v>
      </c>
      <c r="H314" s="7" t="s">
        <v>1510</v>
      </c>
      <c r="I314" s="26">
        <v>300</v>
      </c>
      <c r="J314" s="26">
        <v>2000</v>
      </c>
      <c r="K314" s="27">
        <v>0.54</v>
      </c>
      <c r="L314" s="29">
        <f t="shared" si="28"/>
        <v>162</v>
      </c>
      <c r="M314" s="29">
        <f t="shared" si="29"/>
        <v>1080</v>
      </c>
      <c r="N314" s="36">
        <f t="shared" si="30"/>
        <v>75</v>
      </c>
      <c r="O314" s="37">
        <f t="shared" si="31"/>
        <v>40.5</v>
      </c>
      <c r="P314" s="36">
        <f t="shared" si="32"/>
        <v>500</v>
      </c>
      <c r="Q314" s="37">
        <f t="shared" si="33"/>
        <v>270</v>
      </c>
    </row>
    <row r="315" spans="1:17" x14ac:dyDescent="0.25">
      <c r="A315" s="6">
        <f t="shared" si="34"/>
        <v>311</v>
      </c>
      <c r="B315" s="7" t="s">
        <v>987</v>
      </c>
      <c r="C315" s="7" t="s">
        <v>990</v>
      </c>
      <c r="D315" s="8" t="s">
        <v>991</v>
      </c>
      <c r="E315" s="18" t="s">
        <v>151</v>
      </c>
      <c r="F315" s="7" t="s">
        <v>152</v>
      </c>
      <c r="G315" s="7" t="s">
        <v>40</v>
      </c>
      <c r="H315" s="7" t="s">
        <v>1510</v>
      </c>
      <c r="I315" s="26">
        <v>800</v>
      </c>
      <c r="J315" s="26">
        <v>8000</v>
      </c>
      <c r="K315" s="27">
        <v>0.79</v>
      </c>
      <c r="L315" s="29">
        <f t="shared" si="28"/>
        <v>632</v>
      </c>
      <c r="M315" s="29">
        <f t="shared" si="29"/>
        <v>6320</v>
      </c>
      <c r="N315" s="36">
        <f t="shared" si="30"/>
        <v>200</v>
      </c>
      <c r="O315" s="37">
        <f t="shared" si="31"/>
        <v>158</v>
      </c>
      <c r="P315" s="36">
        <f t="shared" si="32"/>
        <v>2000</v>
      </c>
      <c r="Q315" s="37">
        <f t="shared" si="33"/>
        <v>1580</v>
      </c>
    </row>
    <row r="316" spans="1:17" x14ac:dyDescent="0.25">
      <c r="A316" s="6">
        <f t="shared" si="34"/>
        <v>312</v>
      </c>
      <c r="B316" s="7" t="s">
        <v>987</v>
      </c>
      <c r="C316" s="7" t="s">
        <v>992</v>
      </c>
      <c r="D316" s="8" t="s">
        <v>993</v>
      </c>
      <c r="E316" s="18" t="s">
        <v>994</v>
      </c>
      <c r="F316" s="7" t="s">
        <v>995</v>
      </c>
      <c r="G316" s="7" t="s">
        <v>72</v>
      </c>
      <c r="H316" s="7" t="s">
        <v>1510</v>
      </c>
      <c r="I316" s="26">
        <v>1260</v>
      </c>
      <c r="J316" s="26">
        <v>7560</v>
      </c>
      <c r="K316" s="27">
        <v>1.07</v>
      </c>
      <c r="L316" s="29">
        <f t="shared" si="28"/>
        <v>1348.2</v>
      </c>
      <c r="M316" s="29">
        <f t="shared" si="29"/>
        <v>8089.2000000000007</v>
      </c>
      <c r="N316" s="36">
        <f t="shared" si="30"/>
        <v>315</v>
      </c>
      <c r="O316" s="37">
        <f t="shared" si="31"/>
        <v>337.05</v>
      </c>
      <c r="P316" s="36">
        <f t="shared" si="32"/>
        <v>1890</v>
      </c>
      <c r="Q316" s="37">
        <f t="shared" si="33"/>
        <v>2022.3000000000002</v>
      </c>
    </row>
    <row r="317" spans="1:17" x14ac:dyDescent="0.25">
      <c r="A317" s="6">
        <f t="shared" si="34"/>
        <v>313</v>
      </c>
      <c r="B317" s="7" t="s">
        <v>987</v>
      </c>
      <c r="C317" s="7" t="s">
        <v>992</v>
      </c>
      <c r="D317" s="8" t="s">
        <v>996</v>
      </c>
      <c r="E317" s="18" t="s">
        <v>312</v>
      </c>
      <c r="F317" s="7" t="s">
        <v>152</v>
      </c>
      <c r="G317" s="7" t="s">
        <v>40</v>
      </c>
      <c r="H317" s="7" t="s">
        <v>1510</v>
      </c>
      <c r="I317" s="26">
        <v>1400</v>
      </c>
      <c r="J317" s="26">
        <v>5600</v>
      </c>
      <c r="K317" s="27">
        <v>0.79400000000000004</v>
      </c>
      <c r="L317" s="29">
        <f t="shared" si="28"/>
        <v>1111.6000000000001</v>
      </c>
      <c r="M317" s="29">
        <f t="shared" si="29"/>
        <v>4446.4000000000005</v>
      </c>
      <c r="N317" s="36">
        <f t="shared" si="30"/>
        <v>350</v>
      </c>
      <c r="O317" s="37">
        <f t="shared" si="31"/>
        <v>277.90000000000003</v>
      </c>
      <c r="P317" s="36">
        <f t="shared" si="32"/>
        <v>1400</v>
      </c>
      <c r="Q317" s="37">
        <f t="shared" si="33"/>
        <v>1111.6000000000001</v>
      </c>
    </row>
    <row r="318" spans="1:17" x14ac:dyDescent="0.25">
      <c r="A318" s="6">
        <f t="shared" si="34"/>
        <v>314</v>
      </c>
      <c r="B318" s="7" t="s">
        <v>987</v>
      </c>
      <c r="C318" s="7" t="s">
        <v>997</v>
      </c>
      <c r="D318" s="8" t="s">
        <v>998</v>
      </c>
      <c r="E318" s="19" t="s">
        <v>999</v>
      </c>
      <c r="F318" s="7" t="s">
        <v>36</v>
      </c>
      <c r="G318" s="7" t="s">
        <v>18</v>
      </c>
      <c r="H318" s="7" t="s">
        <v>1510</v>
      </c>
      <c r="I318" s="26">
        <v>120</v>
      </c>
      <c r="J318" s="26">
        <v>5400</v>
      </c>
      <c r="K318" s="27">
        <v>0.92</v>
      </c>
      <c r="L318" s="29">
        <f t="shared" si="28"/>
        <v>110.4</v>
      </c>
      <c r="M318" s="29">
        <f t="shared" si="29"/>
        <v>4968</v>
      </c>
      <c r="N318" s="36">
        <f t="shared" si="30"/>
        <v>30</v>
      </c>
      <c r="O318" s="37">
        <f t="shared" si="31"/>
        <v>27.6</v>
      </c>
      <c r="P318" s="36">
        <f t="shared" si="32"/>
        <v>1350</v>
      </c>
      <c r="Q318" s="37">
        <f t="shared" si="33"/>
        <v>1242</v>
      </c>
    </row>
    <row r="319" spans="1:17" ht="76.5" x14ac:dyDescent="0.25">
      <c r="A319" s="6">
        <f t="shared" si="34"/>
        <v>315</v>
      </c>
      <c r="B319" s="7" t="s">
        <v>987</v>
      </c>
      <c r="C319" s="7" t="s">
        <v>1000</v>
      </c>
      <c r="D319" s="8" t="s">
        <v>1001</v>
      </c>
      <c r="E319" s="18" t="s">
        <v>1002</v>
      </c>
      <c r="F319" s="7" t="s">
        <v>1003</v>
      </c>
      <c r="G319" s="7" t="s">
        <v>18</v>
      </c>
      <c r="H319" s="7" t="s">
        <v>1004</v>
      </c>
      <c r="I319" s="26">
        <v>14000</v>
      </c>
      <c r="J319" s="26">
        <v>44000</v>
      </c>
      <c r="K319" s="27">
        <v>1.94</v>
      </c>
      <c r="L319" s="29">
        <f t="shared" si="28"/>
        <v>27160</v>
      </c>
      <c r="M319" s="29">
        <f t="shared" si="29"/>
        <v>85360</v>
      </c>
      <c r="N319" s="36">
        <f t="shared" si="30"/>
        <v>3500</v>
      </c>
      <c r="O319" s="37">
        <f t="shared" si="31"/>
        <v>6790</v>
      </c>
      <c r="P319" s="36">
        <f t="shared" si="32"/>
        <v>11000</v>
      </c>
      <c r="Q319" s="37">
        <f t="shared" si="33"/>
        <v>21340</v>
      </c>
    </row>
    <row r="320" spans="1:17" ht="38.25" x14ac:dyDescent="0.25">
      <c r="A320" s="6">
        <f t="shared" si="34"/>
        <v>316</v>
      </c>
      <c r="B320" s="7" t="s">
        <v>987</v>
      </c>
      <c r="C320" s="7" t="s">
        <v>1005</v>
      </c>
      <c r="D320" s="8" t="s">
        <v>1006</v>
      </c>
      <c r="E320" s="18" t="s">
        <v>1007</v>
      </c>
      <c r="F320" s="7" t="s">
        <v>1008</v>
      </c>
      <c r="G320" s="7" t="s">
        <v>33</v>
      </c>
      <c r="H320" s="7" t="s">
        <v>1009</v>
      </c>
      <c r="I320" s="26">
        <v>100</v>
      </c>
      <c r="J320" s="26">
        <v>600</v>
      </c>
      <c r="K320" s="27">
        <v>48.6</v>
      </c>
      <c r="L320" s="29">
        <f t="shared" si="28"/>
        <v>4860</v>
      </c>
      <c r="M320" s="29">
        <f t="shared" si="29"/>
        <v>29160</v>
      </c>
      <c r="N320" s="36">
        <f t="shared" si="30"/>
        <v>25</v>
      </c>
      <c r="O320" s="37">
        <f t="shared" si="31"/>
        <v>1215</v>
      </c>
      <c r="P320" s="36">
        <f t="shared" si="32"/>
        <v>150</v>
      </c>
      <c r="Q320" s="37">
        <f t="shared" si="33"/>
        <v>7290</v>
      </c>
    </row>
    <row r="321" spans="1:17" x14ac:dyDescent="0.25">
      <c r="A321" s="6">
        <f t="shared" si="34"/>
        <v>317</v>
      </c>
      <c r="B321" s="7" t="s">
        <v>987</v>
      </c>
      <c r="C321" s="7" t="s">
        <v>1010</v>
      </c>
      <c r="D321" s="8" t="s">
        <v>1011</v>
      </c>
      <c r="E321" s="18" t="s">
        <v>155</v>
      </c>
      <c r="F321" s="7" t="s">
        <v>36</v>
      </c>
      <c r="G321" s="7" t="s">
        <v>18</v>
      </c>
      <c r="H321" s="7" t="s">
        <v>1510</v>
      </c>
      <c r="I321" s="26">
        <v>2000</v>
      </c>
      <c r="J321" s="26">
        <v>9000</v>
      </c>
      <c r="K321" s="27">
        <v>3.39</v>
      </c>
      <c r="L321" s="29">
        <f t="shared" si="28"/>
        <v>6780</v>
      </c>
      <c r="M321" s="29">
        <f t="shared" si="29"/>
        <v>30510</v>
      </c>
      <c r="N321" s="36">
        <f t="shared" si="30"/>
        <v>500</v>
      </c>
      <c r="O321" s="37">
        <f t="shared" si="31"/>
        <v>1695</v>
      </c>
      <c r="P321" s="36">
        <f t="shared" si="32"/>
        <v>2250</v>
      </c>
      <c r="Q321" s="37">
        <f t="shared" si="33"/>
        <v>7627.5</v>
      </c>
    </row>
    <row r="322" spans="1:17" ht="25.5" x14ac:dyDescent="0.25">
      <c r="A322" s="6">
        <f t="shared" si="34"/>
        <v>318</v>
      </c>
      <c r="B322" s="7" t="s">
        <v>987</v>
      </c>
      <c r="C322" s="7" t="s">
        <v>1010</v>
      </c>
      <c r="D322" s="8" t="s">
        <v>1012</v>
      </c>
      <c r="E322" s="18" t="s">
        <v>1013</v>
      </c>
      <c r="F322" s="7" t="s">
        <v>1014</v>
      </c>
      <c r="G322" s="7" t="s">
        <v>33</v>
      </c>
      <c r="H322" s="7" t="s">
        <v>1510</v>
      </c>
      <c r="I322" s="26">
        <v>50</v>
      </c>
      <c r="J322" s="26">
        <v>200</v>
      </c>
      <c r="K322" s="27">
        <v>18.010000000000002</v>
      </c>
      <c r="L322" s="29">
        <f t="shared" si="28"/>
        <v>900.50000000000011</v>
      </c>
      <c r="M322" s="29">
        <f t="shared" si="29"/>
        <v>3602.0000000000005</v>
      </c>
      <c r="N322" s="36">
        <f t="shared" si="30"/>
        <v>12.5</v>
      </c>
      <c r="O322" s="37">
        <f t="shared" si="31"/>
        <v>225.12500000000003</v>
      </c>
      <c r="P322" s="36">
        <f t="shared" si="32"/>
        <v>50</v>
      </c>
      <c r="Q322" s="37">
        <f t="shared" si="33"/>
        <v>900.50000000000011</v>
      </c>
    </row>
    <row r="323" spans="1:17" ht="25.5" x14ac:dyDescent="0.25">
      <c r="A323" s="6">
        <f t="shared" si="34"/>
        <v>319</v>
      </c>
      <c r="B323" s="7" t="s">
        <v>987</v>
      </c>
      <c r="C323" s="7" t="s">
        <v>1015</v>
      </c>
      <c r="D323" s="8" t="s">
        <v>1016</v>
      </c>
      <c r="E323" s="18" t="s">
        <v>1017</v>
      </c>
      <c r="F323" s="7" t="s">
        <v>1018</v>
      </c>
      <c r="G323" s="7" t="s">
        <v>33</v>
      </c>
      <c r="H323" s="7" t="s">
        <v>1510</v>
      </c>
      <c r="I323" s="26">
        <v>10</v>
      </c>
      <c r="J323" s="26">
        <v>40</v>
      </c>
      <c r="K323" s="27">
        <v>20.63</v>
      </c>
      <c r="L323" s="29">
        <f t="shared" si="28"/>
        <v>206.29999999999998</v>
      </c>
      <c r="M323" s="29">
        <f t="shared" si="29"/>
        <v>825.19999999999993</v>
      </c>
      <c r="N323" s="36">
        <f t="shared" si="30"/>
        <v>2.5</v>
      </c>
      <c r="O323" s="37">
        <f t="shared" si="31"/>
        <v>51.574999999999996</v>
      </c>
      <c r="P323" s="36">
        <f t="shared" si="32"/>
        <v>10</v>
      </c>
      <c r="Q323" s="37">
        <f t="shared" si="33"/>
        <v>206.29999999999998</v>
      </c>
    </row>
    <row r="324" spans="1:17" ht="25.5" x14ac:dyDescent="0.25">
      <c r="A324" s="6">
        <f t="shared" si="34"/>
        <v>320</v>
      </c>
      <c r="B324" s="7" t="s">
        <v>987</v>
      </c>
      <c r="C324" s="7" t="s">
        <v>1019</v>
      </c>
      <c r="D324" s="8" t="s">
        <v>1020</v>
      </c>
      <c r="E324" s="18" t="s">
        <v>1021</v>
      </c>
      <c r="F324" s="7" t="s">
        <v>1014</v>
      </c>
      <c r="G324" s="7" t="s">
        <v>33</v>
      </c>
      <c r="H324" s="7" t="s">
        <v>1510</v>
      </c>
      <c r="I324" s="26">
        <v>50</v>
      </c>
      <c r="J324" s="26">
        <v>100</v>
      </c>
      <c r="K324" s="27">
        <v>99.08</v>
      </c>
      <c r="L324" s="29">
        <f t="shared" si="28"/>
        <v>4954</v>
      </c>
      <c r="M324" s="29">
        <f t="shared" si="29"/>
        <v>9908</v>
      </c>
      <c r="N324" s="36">
        <f t="shared" si="30"/>
        <v>12.5</v>
      </c>
      <c r="O324" s="37">
        <f t="shared" si="31"/>
        <v>1238.5</v>
      </c>
      <c r="P324" s="36">
        <f t="shared" si="32"/>
        <v>25</v>
      </c>
      <c r="Q324" s="37">
        <f t="shared" si="33"/>
        <v>2477</v>
      </c>
    </row>
    <row r="325" spans="1:17" x14ac:dyDescent="0.25">
      <c r="A325" s="6">
        <f t="shared" si="34"/>
        <v>321</v>
      </c>
      <c r="B325" s="7" t="s">
        <v>987</v>
      </c>
      <c r="C325" s="7" t="s">
        <v>1019</v>
      </c>
      <c r="D325" s="8" t="s">
        <v>1022</v>
      </c>
      <c r="E325" s="18" t="s">
        <v>1023</v>
      </c>
      <c r="F325" s="7" t="s">
        <v>386</v>
      </c>
      <c r="G325" s="7" t="s">
        <v>18</v>
      </c>
      <c r="H325" s="7" t="s">
        <v>1510</v>
      </c>
      <c r="I325" s="26">
        <v>150</v>
      </c>
      <c r="J325" s="26">
        <v>1200</v>
      </c>
      <c r="K325" s="27">
        <v>10.9</v>
      </c>
      <c r="L325" s="29">
        <f t="shared" ref="L325:L388" si="35">I325*K325</f>
        <v>1635</v>
      </c>
      <c r="M325" s="29">
        <f t="shared" ref="M325:M388" si="36">J325*K325</f>
        <v>13080</v>
      </c>
      <c r="N325" s="36">
        <f t="shared" si="30"/>
        <v>37.5</v>
      </c>
      <c r="O325" s="37">
        <f t="shared" si="31"/>
        <v>408.75</v>
      </c>
      <c r="P325" s="36">
        <f t="shared" si="32"/>
        <v>300</v>
      </c>
      <c r="Q325" s="37">
        <f t="shared" si="33"/>
        <v>3270</v>
      </c>
    </row>
    <row r="326" spans="1:17" ht="25.5" x14ac:dyDescent="0.25">
      <c r="A326" s="6">
        <f t="shared" si="34"/>
        <v>322</v>
      </c>
      <c r="B326" s="7" t="s">
        <v>987</v>
      </c>
      <c r="C326" s="7" t="s">
        <v>1024</v>
      </c>
      <c r="D326" s="8" t="s">
        <v>1025</v>
      </c>
      <c r="E326" s="18" t="s">
        <v>1026</v>
      </c>
      <c r="F326" s="7" t="s">
        <v>1027</v>
      </c>
      <c r="G326" s="7" t="s">
        <v>33</v>
      </c>
      <c r="H326" s="7" t="s">
        <v>1510</v>
      </c>
      <c r="I326" s="26">
        <v>70</v>
      </c>
      <c r="J326" s="26">
        <v>120</v>
      </c>
      <c r="K326" s="27">
        <v>40.56</v>
      </c>
      <c r="L326" s="29">
        <f t="shared" si="35"/>
        <v>2839.2000000000003</v>
      </c>
      <c r="M326" s="29">
        <f t="shared" si="36"/>
        <v>4867.2000000000007</v>
      </c>
      <c r="N326" s="36">
        <f t="shared" ref="N326:N389" si="37">I326/4</f>
        <v>17.5</v>
      </c>
      <c r="O326" s="37">
        <f t="shared" ref="O326:O389" si="38">L326/4</f>
        <v>709.80000000000007</v>
      </c>
      <c r="P326" s="36">
        <f t="shared" ref="P326:P389" si="39">J326/4</f>
        <v>30</v>
      </c>
      <c r="Q326" s="37">
        <f t="shared" ref="Q326:Q389" si="40">M326/4</f>
        <v>1216.8000000000002</v>
      </c>
    </row>
    <row r="327" spans="1:17" ht="25.5" x14ac:dyDescent="0.25">
      <c r="A327" s="6">
        <f t="shared" ref="A327:A390" si="41">A326+1</f>
        <v>323</v>
      </c>
      <c r="B327" s="7" t="s">
        <v>987</v>
      </c>
      <c r="C327" s="7" t="s">
        <v>1028</v>
      </c>
      <c r="D327" s="8" t="s">
        <v>1029</v>
      </c>
      <c r="E327" s="18" t="s">
        <v>155</v>
      </c>
      <c r="F327" s="7" t="s">
        <v>1030</v>
      </c>
      <c r="G327" s="7" t="s">
        <v>18</v>
      </c>
      <c r="H327" s="7" t="s">
        <v>1031</v>
      </c>
      <c r="I327" s="26">
        <v>1200</v>
      </c>
      <c r="J327" s="26">
        <v>4500</v>
      </c>
      <c r="K327" s="27">
        <v>3.46</v>
      </c>
      <c r="L327" s="29">
        <f t="shared" si="35"/>
        <v>4152</v>
      </c>
      <c r="M327" s="29">
        <f t="shared" si="36"/>
        <v>15570</v>
      </c>
      <c r="N327" s="36">
        <f t="shared" si="37"/>
        <v>300</v>
      </c>
      <c r="O327" s="37">
        <f t="shared" si="38"/>
        <v>1038</v>
      </c>
      <c r="P327" s="36">
        <f t="shared" si="39"/>
        <v>1125</v>
      </c>
      <c r="Q327" s="37">
        <f t="shared" si="40"/>
        <v>3892.5</v>
      </c>
    </row>
    <row r="328" spans="1:17" ht="25.5" x14ac:dyDescent="0.25">
      <c r="A328" s="6">
        <f t="shared" si="41"/>
        <v>324</v>
      </c>
      <c r="B328" s="7" t="s">
        <v>987</v>
      </c>
      <c r="C328" s="7" t="s">
        <v>1028</v>
      </c>
      <c r="D328" s="8" t="s">
        <v>1032</v>
      </c>
      <c r="E328" s="18" t="s">
        <v>1033</v>
      </c>
      <c r="F328" s="7" t="s">
        <v>1014</v>
      </c>
      <c r="G328" s="7" t="s">
        <v>33</v>
      </c>
      <c r="H328" s="7" t="s">
        <v>1510</v>
      </c>
      <c r="I328" s="26">
        <v>50</v>
      </c>
      <c r="J328" s="26">
        <v>150</v>
      </c>
      <c r="K328" s="27">
        <v>34.450000000000003</v>
      </c>
      <c r="L328" s="29">
        <f t="shared" si="35"/>
        <v>1722.5000000000002</v>
      </c>
      <c r="M328" s="29">
        <f t="shared" si="36"/>
        <v>5167.5</v>
      </c>
      <c r="N328" s="36">
        <f t="shared" si="37"/>
        <v>12.5</v>
      </c>
      <c r="O328" s="37">
        <f t="shared" si="38"/>
        <v>430.62500000000006</v>
      </c>
      <c r="P328" s="36">
        <f t="shared" si="39"/>
        <v>37.5</v>
      </c>
      <c r="Q328" s="37">
        <f t="shared" si="40"/>
        <v>1291.875</v>
      </c>
    </row>
    <row r="329" spans="1:17" ht="25.5" x14ac:dyDescent="0.25">
      <c r="A329" s="6">
        <f t="shared" si="41"/>
        <v>325</v>
      </c>
      <c r="B329" s="7" t="s">
        <v>987</v>
      </c>
      <c r="C329" s="7" t="s">
        <v>1034</v>
      </c>
      <c r="D329" s="8" t="s">
        <v>1035</v>
      </c>
      <c r="E329" s="18" t="s">
        <v>1036</v>
      </c>
      <c r="F329" s="7" t="s">
        <v>1027</v>
      </c>
      <c r="G329" s="7" t="s">
        <v>33</v>
      </c>
      <c r="H329" s="7" t="s">
        <v>1510</v>
      </c>
      <c r="I329" s="26">
        <v>30</v>
      </c>
      <c r="J329" s="26">
        <v>80</v>
      </c>
      <c r="K329" s="27">
        <v>41.23</v>
      </c>
      <c r="L329" s="29">
        <f t="shared" si="35"/>
        <v>1236.8999999999999</v>
      </c>
      <c r="M329" s="29">
        <f t="shared" si="36"/>
        <v>3298.3999999999996</v>
      </c>
      <c r="N329" s="36">
        <f t="shared" si="37"/>
        <v>7.5</v>
      </c>
      <c r="O329" s="37">
        <f t="shared" si="38"/>
        <v>309.22499999999997</v>
      </c>
      <c r="P329" s="36">
        <f t="shared" si="39"/>
        <v>20</v>
      </c>
      <c r="Q329" s="37">
        <f t="shared" si="40"/>
        <v>824.59999999999991</v>
      </c>
    </row>
    <row r="330" spans="1:17" x14ac:dyDescent="0.25">
      <c r="A330" s="6">
        <f t="shared" si="41"/>
        <v>326</v>
      </c>
      <c r="B330" s="7" t="s">
        <v>987</v>
      </c>
      <c r="C330" s="7" t="s">
        <v>1034</v>
      </c>
      <c r="D330" s="8" t="s">
        <v>1037</v>
      </c>
      <c r="E330" s="18" t="s">
        <v>312</v>
      </c>
      <c r="F330" s="7" t="s">
        <v>386</v>
      </c>
      <c r="G330" s="7" t="s">
        <v>18</v>
      </c>
      <c r="H330" s="7" t="s">
        <v>1510</v>
      </c>
      <c r="I330" s="26">
        <v>600</v>
      </c>
      <c r="J330" s="26">
        <v>2500</v>
      </c>
      <c r="K330" s="27">
        <v>8.33</v>
      </c>
      <c r="L330" s="29">
        <f t="shared" si="35"/>
        <v>4998</v>
      </c>
      <c r="M330" s="29">
        <f t="shared" si="36"/>
        <v>20825</v>
      </c>
      <c r="N330" s="36">
        <f t="shared" si="37"/>
        <v>150</v>
      </c>
      <c r="O330" s="37">
        <f t="shared" si="38"/>
        <v>1249.5</v>
      </c>
      <c r="P330" s="36">
        <f t="shared" si="39"/>
        <v>625</v>
      </c>
      <c r="Q330" s="37">
        <f t="shared" si="40"/>
        <v>5206.25</v>
      </c>
    </row>
    <row r="331" spans="1:17" x14ac:dyDescent="0.25">
      <c r="A331" s="6">
        <f t="shared" si="41"/>
        <v>327</v>
      </c>
      <c r="B331" s="7" t="s">
        <v>987</v>
      </c>
      <c r="C331" s="7" t="s">
        <v>1038</v>
      </c>
      <c r="D331" s="8" t="s">
        <v>1039</v>
      </c>
      <c r="E331" s="18" t="s">
        <v>1040</v>
      </c>
      <c r="F331" s="7" t="s">
        <v>1041</v>
      </c>
      <c r="G331" s="7" t="s">
        <v>40</v>
      </c>
      <c r="H331" s="7" t="s">
        <v>1510</v>
      </c>
      <c r="I331" s="26">
        <v>160</v>
      </c>
      <c r="J331" s="26">
        <v>1600</v>
      </c>
      <c r="K331" s="27">
        <v>0.78</v>
      </c>
      <c r="L331" s="29">
        <f t="shared" si="35"/>
        <v>124.80000000000001</v>
      </c>
      <c r="M331" s="29">
        <f t="shared" si="36"/>
        <v>1248</v>
      </c>
      <c r="N331" s="36">
        <f t="shared" si="37"/>
        <v>40</v>
      </c>
      <c r="O331" s="37">
        <f t="shared" si="38"/>
        <v>31.200000000000003</v>
      </c>
      <c r="P331" s="36">
        <f t="shared" si="39"/>
        <v>400</v>
      </c>
      <c r="Q331" s="37">
        <f t="shared" si="40"/>
        <v>312</v>
      </c>
    </row>
    <row r="332" spans="1:17" x14ac:dyDescent="0.25">
      <c r="A332" s="6">
        <f t="shared" si="41"/>
        <v>328</v>
      </c>
      <c r="B332" s="7" t="s">
        <v>987</v>
      </c>
      <c r="C332" s="7" t="s">
        <v>1042</v>
      </c>
      <c r="D332" s="8" t="s">
        <v>1043</v>
      </c>
      <c r="E332" s="18" t="s">
        <v>155</v>
      </c>
      <c r="F332" s="7" t="s">
        <v>36</v>
      </c>
      <c r="G332" s="7" t="s">
        <v>101</v>
      </c>
      <c r="H332" s="7" t="s">
        <v>1510</v>
      </c>
      <c r="I332" s="26">
        <v>1000</v>
      </c>
      <c r="J332" s="26">
        <v>5000</v>
      </c>
      <c r="K332" s="27">
        <v>1.79</v>
      </c>
      <c r="L332" s="29">
        <f t="shared" si="35"/>
        <v>1790</v>
      </c>
      <c r="M332" s="29">
        <f t="shared" si="36"/>
        <v>8950</v>
      </c>
      <c r="N332" s="36">
        <f t="shared" si="37"/>
        <v>250</v>
      </c>
      <c r="O332" s="37">
        <f t="shared" si="38"/>
        <v>447.5</v>
      </c>
      <c r="P332" s="36">
        <f t="shared" si="39"/>
        <v>1250</v>
      </c>
      <c r="Q332" s="37">
        <f t="shared" si="40"/>
        <v>2237.5</v>
      </c>
    </row>
    <row r="333" spans="1:17" ht="25.5" x14ac:dyDescent="0.25">
      <c r="A333" s="6">
        <f t="shared" si="41"/>
        <v>329</v>
      </c>
      <c r="B333" s="7" t="s">
        <v>987</v>
      </c>
      <c r="C333" s="7" t="s">
        <v>1044</v>
      </c>
      <c r="D333" s="8" t="s">
        <v>1045</v>
      </c>
      <c r="E333" s="18" t="s">
        <v>155</v>
      </c>
      <c r="F333" s="7" t="s">
        <v>36</v>
      </c>
      <c r="G333" s="7" t="s">
        <v>18</v>
      </c>
      <c r="H333" s="7" t="s">
        <v>1046</v>
      </c>
      <c r="I333" s="26">
        <v>1200</v>
      </c>
      <c r="J333" s="26">
        <v>7000</v>
      </c>
      <c r="K333" s="27">
        <v>6.31</v>
      </c>
      <c r="L333" s="29">
        <f t="shared" si="35"/>
        <v>7571.9999999999991</v>
      </c>
      <c r="M333" s="29">
        <f t="shared" si="36"/>
        <v>44170</v>
      </c>
      <c r="N333" s="36">
        <f t="shared" si="37"/>
        <v>300</v>
      </c>
      <c r="O333" s="37">
        <f t="shared" si="38"/>
        <v>1892.9999999999998</v>
      </c>
      <c r="P333" s="36">
        <f t="shared" si="39"/>
        <v>1750</v>
      </c>
      <c r="Q333" s="37">
        <f t="shared" si="40"/>
        <v>11042.5</v>
      </c>
    </row>
    <row r="334" spans="1:17" x14ac:dyDescent="0.25">
      <c r="A334" s="6">
        <f t="shared" si="41"/>
        <v>330</v>
      </c>
      <c r="B334" s="7" t="s">
        <v>987</v>
      </c>
      <c r="C334" s="7" t="s">
        <v>1047</v>
      </c>
      <c r="D334" s="8" t="s">
        <v>1048</v>
      </c>
      <c r="E334" s="18" t="s">
        <v>159</v>
      </c>
      <c r="F334" s="7" t="s">
        <v>386</v>
      </c>
      <c r="G334" s="7" t="s">
        <v>18</v>
      </c>
      <c r="H334" s="7" t="s">
        <v>1510</v>
      </c>
      <c r="I334" s="26">
        <v>1200</v>
      </c>
      <c r="J334" s="26">
        <v>12000</v>
      </c>
      <c r="K334" s="27">
        <v>1.9</v>
      </c>
      <c r="L334" s="29">
        <f t="shared" si="35"/>
        <v>2280</v>
      </c>
      <c r="M334" s="29">
        <f t="shared" si="36"/>
        <v>22800</v>
      </c>
      <c r="N334" s="36">
        <f t="shared" si="37"/>
        <v>300</v>
      </c>
      <c r="O334" s="37">
        <f t="shared" si="38"/>
        <v>570</v>
      </c>
      <c r="P334" s="36">
        <f t="shared" si="39"/>
        <v>3000</v>
      </c>
      <c r="Q334" s="37">
        <f t="shared" si="40"/>
        <v>5700</v>
      </c>
    </row>
    <row r="335" spans="1:17" x14ac:dyDescent="0.25">
      <c r="A335" s="6">
        <f t="shared" si="41"/>
        <v>331</v>
      </c>
      <c r="B335" s="7" t="s">
        <v>987</v>
      </c>
      <c r="C335" s="7" t="s">
        <v>1047</v>
      </c>
      <c r="D335" s="8" t="s">
        <v>1049</v>
      </c>
      <c r="E335" s="18" t="s">
        <v>1050</v>
      </c>
      <c r="F335" s="7" t="s">
        <v>376</v>
      </c>
      <c r="G335" s="7" t="s">
        <v>33</v>
      </c>
      <c r="H335" s="7" t="s">
        <v>1510</v>
      </c>
      <c r="I335" s="26">
        <v>10</v>
      </c>
      <c r="J335" s="26">
        <v>100</v>
      </c>
      <c r="K335" s="27">
        <v>9.74</v>
      </c>
      <c r="L335" s="29">
        <f t="shared" si="35"/>
        <v>97.4</v>
      </c>
      <c r="M335" s="29">
        <f t="shared" si="36"/>
        <v>974</v>
      </c>
      <c r="N335" s="36">
        <f t="shared" si="37"/>
        <v>2.5</v>
      </c>
      <c r="O335" s="37">
        <f t="shared" si="38"/>
        <v>24.35</v>
      </c>
      <c r="P335" s="36">
        <f t="shared" si="39"/>
        <v>25</v>
      </c>
      <c r="Q335" s="37">
        <f t="shared" si="40"/>
        <v>243.5</v>
      </c>
    </row>
    <row r="336" spans="1:17" ht="54" customHeight="1" x14ac:dyDescent="0.25">
      <c r="A336" s="6">
        <f t="shared" si="41"/>
        <v>332</v>
      </c>
      <c r="B336" s="7" t="s">
        <v>1051</v>
      </c>
      <c r="C336" s="7" t="s">
        <v>1052</v>
      </c>
      <c r="D336" s="8" t="s">
        <v>1053</v>
      </c>
      <c r="E336" s="18" t="s">
        <v>176</v>
      </c>
      <c r="F336" s="7" t="s">
        <v>1054</v>
      </c>
      <c r="G336" s="7" t="s">
        <v>40</v>
      </c>
      <c r="H336" s="7" t="s">
        <v>1055</v>
      </c>
      <c r="I336" s="26">
        <v>200</v>
      </c>
      <c r="J336" s="26">
        <v>800</v>
      </c>
      <c r="K336" s="27">
        <v>12.82</v>
      </c>
      <c r="L336" s="29">
        <f t="shared" si="35"/>
        <v>2564</v>
      </c>
      <c r="M336" s="29">
        <f t="shared" si="36"/>
        <v>10256</v>
      </c>
      <c r="N336" s="36">
        <f t="shared" si="37"/>
        <v>50</v>
      </c>
      <c r="O336" s="37">
        <f t="shared" si="38"/>
        <v>641</v>
      </c>
      <c r="P336" s="36">
        <f t="shared" si="39"/>
        <v>200</v>
      </c>
      <c r="Q336" s="37">
        <f t="shared" si="40"/>
        <v>2564</v>
      </c>
    </row>
    <row r="337" spans="1:17" x14ac:dyDescent="0.25">
      <c r="A337" s="6">
        <f t="shared" si="41"/>
        <v>333</v>
      </c>
      <c r="B337" s="7" t="s">
        <v>1056</v>
      </c>
      <c r="C337" s="7" t="s">
        <v>1057</v>
      </c>
      <c r="D337" s="8" t="s">
        <v>1058</v>
      </c>
      <c r="E337" s="18" t="s">
        <v>79</v>
      </c>
      <c r="F337" s="7" t="s">
        <v>1059</v>
      </c>
      <c r="G337" s="7" t="s">
        <v>18</v>
      </c>
      <c r="H337" s="7" t="s">
        <v>1510</v>
      </c>
      <c r="I337" s="26">
        <v>2000</v>
      </c>
      <c r="J337" s="26">
        <v>8000</v>
      </c>
      <c r="K337" s="27">
        <v>1.45</v>
      </c>
      <c r="L337" s="29">
        <f t="shared" si="35"/>
        <v>2900</v>
      </c>
      <c r="M337" s="29">
        <f t="shared" si="36"/>
        <v>11600</v>
      </c>
      <c r="N337" s="36">
        <f t="shared" si="37"/>
        <v>500</v>
      </c>
      <c r="O337" s="37">
        <f t="shared" si="38"/>
        <v>725</v>
      </c>
      <c r="P337" s="36">
        <f t="shared" si="39"/>
        <v>2000</v>
      </c>
      <c r="Q337" s="37">
        <f t="shared" si="40"/>
        <v>2900</v>
      </c>
    </row>
    <row r="338" spans="1:17" x14ac:dyDescent="0.25">
      <c r="A338" s="6">
        <f t="shared" si="41"/>
        <v>334</v>
      </c>
      <c r="B338" s="7" t="s">
        <v>1056</v>
      </c>
      <c r="C338" s="7" t="s">
        <v>1057</v>
      </c>
      <c r="D338" s="8" t="s">
        <v>1060</v>
      </c>
      <c r="E338" s="18" t="s">
        <v>213</v>
      </c>
      <c r="F338" s="7" t="s">
        <v>1059</v>
      </c>
      <c r="G338" s="7" t="s">
        <v>18</v>
      </c>
      <c r="H338" s="7" t="s">
        <v>1510</v>
      </c>
      <c r="I338" s="26">
        <v>2000</v>
      </c>
      <c r="J338" s="26">
        <v>12000</v>
      </c>
      <c r="K338" s="27">
        <v>3.22</v>
      </c>
      <c r="L338" s="29">
        <f t="shared" si="35"/>
        <v>6440</v>
      </c>
      <c r="M338" s="29">
        <f t="shared" si="36"/>
        <v>38640</v>
      </c>
      <c r="N338" s="36">
        <f t="shared" si="37"/>
        <v>500</v>
      </c>
      <c r="O338" s="37">
        <f t="shared" si="38"/>
        <v>1610</v>
      </c>
      <c r="P338" s="36">
        <f t="shared" si="39"/>
        <v>3000</v>
      </c>
      <c r="Q338" s="37">
        <f t="shared" si="40"/>
        <v>9660</v>
      </c>
    </row>
    <row r="339" spans="1:17" x14ac:dyDescent="0.25">
      <c r="A339" s="6">
        <f t="shared" si="41"/>
        <v>335</v>
      </c>
      <c r="B339" s="7" t="s">
        <v>1056</v>
      </c>
      <c r="C339" s="7" t="s">
        <v>1061</v>
      </c>
      <c r="D339" s="8" t="s">
        <v>1062</v>
      </c>
      <c r="E339" s="18" t="s">
        <v>231</v>
      </c>
      <c r="F339" s="7" t="s">
        <v>152</v>
      </c>
      <c r="G339" s="7" t="s">
        <v>40</v>
      </c>
      <c r="H339" s="7" t="s">
        <v>1510</v>
      </c>
      <c r="I339" s="26">
        <v>200</v>
      </c>
      <c r="J339" s="26">
        <v>3000</v>
      </c>
      <c r="K339" s="27">
        <v>6.62</v>
      </c>
      <c r="L339" s="29">
        <f t="shared" si="35"/>
        <v>1324</v>
      </c>
      <c r="M339" s="29">
        <f t="shared" si="36"/>
        <v>19860</v>
      </c>
      <c r="N339" s="36">
        <f t="shared" si="37"/>
        <v>50</v>
      </c>
      <c r="O339" s="37">
        <f t="shared" si="38"/>
        <v>331</v>
      </c>
      <c r="P339" s="36">
        <f t="shared" si="39"/>
        <v>750</v>
      </c>
      <c r="Q339" s="37">
        <f t="shared" si="40"/>
        <v>4965</v>
      </c>
    </row>
    <row r="340" spans="1:17" x14ac:dyDescent="0.25">
      <c r="A340" s="6">
        <f t="shared" si="41"/>
        <v>336</v>
      </c>
      <c r="B340" s="7" t="s">
        <v>1056</v>
      </c>
      <c r="C340" s="7" t="s">
        <v>1061</v>
      </c>
      <c r="D340" s="8" t="s">
        <v>1063</v>
      </c>
      <c r="E340" s="18" t="s">
        <v>333</v>
      </c>
      <c r="F340" s="7" t="s">
        <v>152</v>
      </c>
      <c r="G340" s="7" t="s">
        <v>40</v>
      </c>
      <c r="H340" s="7" t="s">
        <v>1510</v>
      </c>
      <c r="I340" s="26">
        <v>200</v>
      </c>
      <c r="J340" s="26">
        <v>6000</v>
      </c>
      <c r="K340" s="27">
        <v>8.19</v>
      </c>
      <c r="L340" s="29">
        <f t="shared" si="35"/>
        <v>1638</v>
      </c>
      <c r="M340" s="29">
        <f t="shared" si="36"/>
        <v>49140</v>
      </c>
      <c r="N340" s="36">
        <f t="shared" si="37"/>
        <v>50</v>
      </c>
      <c r="O340" s="37">
        <f t="shared" si="38"/>
        <v>409.5</v>
      </c>
      <c r="P340" s="36">
        <f t="shared" si="39"/>
        <v>1500</v>
      </c>
      <c r="Q340" s="37">
        <f t="shared" si="40"/>
        <v>12285</v>
      </c>
    </row>
    <row r="341" spans="1:17" x14ac:dyDescent="0.25">
      <c r="A341" s="6">
        <f t="shared" si="41"/>
        <v>337</v>
      </c>
      <c r="B341" s="7" t="s">
        <v>1056</v>
      </c>
      <c r="C341" s="7" t="s">
        <v>1064</v>
      </c>
      <c r="D341" s="8" t="s">
        <v>1065</v>
      </c>
      <c r="E341" s="18" t="s">
        <v>312</v>
      </c>
      <c r="F341" s="7" t="s">
        <v>72</v>
      </c>
      <c r="G341" s="7" t="s">
        <v>18</v>
      </c>
      <c r="H341" s="7" t="s">
        <v>1510</v>
      </c>
      <c r="I341" s="26">
        <v>4000</v>
      </c>
      <c r="J341" s="26">
        <v>30000</v>
      </c>
      <c r="K341" s="27">
        <v>1.55</v>
      </c>
      <c r="L341" s="29">
        <f t="shared" si="35"/>
        <v>6200</v>
      </c>
      <c r="M341" s="29">
        <f t="shared" si="36"/>
        <v>46500</v>
      </c>
      <c r="N341" s="36">
        <f t="shared" si="37"/>
        <v>1000</v>
      </c>
      <c r="O341" s="37">
        <f t="shared" si="38"/>
        <v>1550</v>
      </c>
      <c r="P341" s="36">
        <f t="shared" si="39"/>
        <v>7500</v>
      </c>
      <c r="Q341" s="37">
        <f t="shared" si="40"/>
        <v>11625</v>
      </c>
    </row>
    <row r="342" spans="1:17" x14ac:dyDescent="0.25">
      <c r="A342" s="6">
        <f t="shared" si="41"/>
        <v>338</v>
      </c>
      <c r="B342" s="7" t="s">
        <v>1066</v>
      </c>
      <c r="C342" s="7" t="s">
        <v>1067</v>
      </c>
      <c r="D342" s="8" t="s">
        <v>1068</v>
      </c>
      <c r="E342" s="18" t="s">
        <v>1069</v>
      </c>
      <c r="F342" s="7" t="s">
        <v>1070</v>
      </c>
      <c r="G342" s="7" t="s">
        <v>97</v>
      </c>
      <c r="H342" s="7" t="s">
        <v>1071</v>
      </c>
      <c r="I342" s="26">
        <v>20</v>
      </c>
      <c r="J342" s="26">
        <v>200</v>
      </c>
      <c r="K342" s="27">
        <v>96.71</v>
      </c>
      <c r="L342" s="29">
        <f t="shared" si="35"/>
        <v>1934.1999999999998</v>
      </c>
      <c r="M342" s="29">
        <f t="shared" si="36"/>
        <v>19342</v>
      </c>
      <c r="N342" s="36">
        <f t="shared" si="37"/>
        <v>5</v>
      </c>
      <c r="O342" s="37">
        <f t="shared" si="38"/>
        <v>483.54999999999995</v>
      </c>
      <c r="P342" s="36">
        <f t="shared" si="39"/>
        <v>50</v>
      </c>
      <c r="Q342" s="37">
        <f t="shared" si="40"/>
        <v>4835.5</v>
      </c>
    </row>
    <row r="343" spans="1:17" ht="90" x14ac:dyDescent="0.25">
      <c r="A343" s="6">
        <f t="shared" si="41"/>
        <v>339</v>
      </c>
      <c r="B343" s="7" t="s">
        <v>1066</v>
      </c>
      <c r="C343" s="7" t="s">
        <v>1072</v>
      </c>
      <c r="D343" s="8" t="s">
        <v>1073</v>
      </c>
      <c r="E343" s="18" t="s">
        <v>1074</v>
      </c>
      <c r="F343" s="7" t="s">
        <v>1075</v>
      </c>
      <c r="G343" s="7" t="s">
        <v>227</v>
      </c>
      <c r="H343" s="7" t="s">
        <v>1510</v>
      </c>
      <c r="I343" s="26">
        <v>240</v>
      </c>
      <c r="J343" s="26">
        <v>1800</v>
      </c>
      <c r="K343" s="27">
        <v>3.0840000000000001</v>
      </c>
      <c r="L343" s="29">
        <f t="shared" si="35"/>
        <v>740.16</v>
      </c>
      <c r="M343" s="29">
        <f t="shared" si="36"/>
        <v>5551.2</v>
      </c>
      <c r="N343" s="36">
        <f t="shared" si="37"/>
        <v>60</v>
      </c>
      <c r="O343" s="37">
        <f t="shared" si="38"/>
        <v>185.04</v>
      </c>
      <c r="P343" s="36">
        <f t="shared" si="39"/>
        <v>450</v>
      </c>
      <c r="Q343" s="37">
        <f t="shared" si="40"/>
        <v>1387.8</v>
      </c>
    </row>
    <row r="344" spans="1:17" ht="90" x14ac:dyDescent="0.25">
      <c r="A344" s="6">
        <f t="shared" si="41"/>
        <v>340</v>
      </c>
      <c r="B344" s="7" t="s">
        <v>1066</v>
      </c>
      <c r="C344" s="7" t="s">
        <v>1072</v>
      </c>
      <c r="D344" s="8" t="s">
        <v>1076</v>
      </c>
      <c r="E344" s="18" t="s">
        <v>1077</v>
      </c>
      <c r="F344" s="7" t="s">
        <v>152</v>
      </c>
      <c r="G344" s="7" t="s">
        <v>40</v>
      </c>
      <c r="H344" s="7" t="s">
        <v>1510</v>
      </c>
      <c r="I344" s="26">
        <v>240</v>
      </c>
      <c r="J344" s="26">
        <v>1200</v>
      </c>
      <c r="K344" s="27">
        <v>3.2160000000000002</v>
      </c>
      <c r="L344" s="29">
        <f t="shared" si="35"/>
        <v>771.84</v>
      </c>
      <c r="M344" s="29">
        <f t="shared" si="36"/>
        <v>3859.2000000000003</v>
      </c>
      <c r="N344" s="36">
        <f t="shared" si="37"/>
        <v>60</v>
      </c>
      <c r="O344" s="37">
        <f t="shared" si="38"/>
        <v>192.96</v>
      </c>
      <c r="P344" s="36">
        <f t="shared" si="39"/>
        <v>300</v>
      </c>
      <c r="Q344" s="37">
        <f t="shared" si="40"/>
        <v>964.80000000000007</v>
      </c>
    </row>
    <row r="345" spans="1:17" x14ac:dyDescent="0.25">
      <c r="A345" s="6">
        <f t="shared" si="41"/>
        <v>341</v>
      </c>
      <c r="B345" s="7" t="s">
        <v>1066</v>
      </c>
      <c r="C345" s="7" t="s">
        <v>1078</v>
      </c>
      <c r="D345" s="8" t="s">
        <v>1079</v>
      </c>
      <c r="E345" s="18" t="s">
        <v>1080</v>
      </c>
      <c r="F345" s="7" t="s">
        <v>152</v>
      </c>
      <c r="G345" s="7" t="s">
        <v>40</v>
      </c>
      <c r="H345" s="7" t="s">
        <v>1510</v>
      </c>
      <c r="I345" s="26">
        <v>600</v>
      </c>
      <c r="J345" s="26">
        <v>2600</v>
      </c>
      <c r="K345" s="27">
        <v>3.73</v>
      </c>
      <c r="L345" s="29">
        <f t="shared" si="35"/>
        <v>2238</v>
      </c>
      <c r="M345" s="29">
        <f t="shared" si="36"/>
        <v>9698</v>
      </c>
      <c r="N345" s="36">
        <f t="shared" si="37"/>
        <v>150</v>
      </c>
      <c r="O345" s="37">
        <f t="shared" si="38"/>
        <v>559.5</v>
      </c>
      <c r="P345" s="36">
        <f t="shared" si="39"/>
        <v>650</v>
      </c>
      <c r="Q345" s="37">
        <f t="shared" si="40"/>
        <v>2424.5</v>
      </c>
    </row>
    <row r="346" spans="1:17" x14ac:dyDescent="0.25">
      <c r="A346" s="6">
        <f t="shared" si="41"/>
        <v>342</v>
      </c>
      <c r="B346" s="7" t="s">
        <v>1081</v>
      </c>
      <c r="C346" s="7" t="s">
        <v>1082</v>
      </c>
      <c r="D346" s="8" t="s">
        <v>1083</v>
      </c>
      <c r="E346" s="18">
        <v>0.1</v>
      </c>
      <c r="F346" s="7" t="s">
        <v>1084</v>
      </c>
      <c r="G346" s="7" t="s">
        <v>33</v>
      </c>
      <c r="H346" s="7" t="s">
        <v>1085</v>
      </c>
      <c r="I346" s="26">
        <v>3</v>
      </c>
      <c r="J346" s="26">
        <v>25</v>
      </c>
      <c r="K346" s="27">
        <v>33.44</v>
      </c>
      <c r="L346" s="29">
        <f t="shared" si="35"/>
        <v>100.32</v>
      </c>
      <c r="M346" s="29">
        <f t="shared" si="36"/>
        <v>836</v>
      </c>
      <c r="N346" s="36">
        <f t="shared" si="37"/>
        <v>0.75</v>
      </c>
      <c r="O346" s="37">
        <f t="shared" si="38"/>
        <v>25.08</v>
      </c>
      <c r="P346" s="36">
        <f t="shared" si="39"/>
        <v>6.25</v>
      </c>
      <c r="Q346" s="37">
        <f t="shared" si="40"/>
        <v>209</v>
      </c>
    </row>
    <row r="347" spans="1:17" x14ac:dyDescent="0.25">
      <c r="A347" s="6">
        <f t="shared" si="41"/>
        <v>343</v>
      </c>
      <c r="B347" s="7" t="s">
        <v>1081</v>
      </c>
      <c r="C347" s="7" t="s">
        <v>1082</v>
      </c>
      <c r="D347" s="8" t="s">
        <v>1086</v>
      </c>
      <c r="E347" s="18" t="s">
        <v>1087</v>
      </c>
      <c r="F347" s="7" t="s">
        <v>120</v>
      </c>
      <c r="G347" s="7" t="s">
        <v>97</v>
      </c>
      <c r="H347" s="7" t="s">
        <v>1510</v>
      </c>
      <c r="I347" s="26">
        <v>40</v>
      </c>
      <c r="J347" s="26">
        <v>300</v>
      </c>
      <c r="K347" s="27">
        <v>1.47</v>
      </c>
      <c r="L347" s="29">
        <f t="shared" si="35"/>
        <v>58.8</v>
      </c>
      <c r="M347" s="29">
        <f t="shared" si="36"/>
        <v>441</v>
      </c>
      <c r="N347" s="36">
        <f t="shared" si="37"/>
        <v>10</v>
      </c>
      <c r="O347" s="37">
        <f t="shared" si="38"/>
        <v>14.7</v>
      </c>
      <c r="P347" s="36">
        <f t="shared" si="39"/>
        <v>75</v>
      </c>
      <c r="Q347" s="37">
        <f t="shared" si="40"/>
        <v>110.25</v>
      </c>
    </row>
    <row r="348" spans="1:17" x14ac:dyDescent="0.25">
      <c r="A348" s="6">
        <f t="shared" si="41"/>
        <v>344</v>
      </c>
      <c r="B348" s="7" t="s">
        <v>1081</v>
      </c>
      <c r="C348" s="7" t="s">
        <v>1082</v>
      </c>
      <c r="D348" s="8" t="s">
        <v>1088</v>
      </c>
      <c r="E348" s="18" t="s">
        <v>1089</v>
      </c>
      <c r="F348" s="7" t="s">
        <v>96</v>
      </c>
      <c r="G348" s="7" t="s">
        <v>97</v>
      </c>
      <c r="H348" s="7" t="s">
        <v>1510</v>
      </c>
      <c r="I348" s="26">
        <v>20</v>
      </c>
      <c r="J348" s="26">
        <v>300</v>
      </c>
      <c r="K348" s="27">
        <v>6.7</v>
      </c>
      <c r="L348" s="29">
        <f t="shared" si="35"/>
        <v>134</v>
      </c>
      <c r="M348" s="29">
        <f t="shared" si="36"/>
        <v>2010</v>
      </c>
      <c r="N348" s="36">
        <f t="shared" si="37"/>
        <v>5</v>
      </c>
      <c r="O348" s="37">
        <f t="shared" si="38"/>
        <v>33.5</v>
      </c>
      <c r="P348" s="36">
        <f t="shared" si="39"/>
        <v>75</v>
      </c>
      <c r="Q348" s="37">
        <f t="shared" si="40"/>
        <v>502.5</v>
      </c>
    </row>
    <row r="349" spans="1:17" x14ac:dyDescent="0.25">
      <c r="A349" s="6">
        <f t="shared" si="41"/>
        <v>345</v>
      </c>
      <c r="B349" s="7" t="s">
        <v>1081</v>
      </c>
      <c r="C349" s="7" t="s">
        <v>1090</v>
      </c>
      <c r="D349" s="8" t="s">
        <v>1091</v>
      </c>
      <c r="E349" s="18" t="s">
        <v>1092</v>
      </c>
      <c r="F349" s="7" t="s">
        <v>497</v>
      </c>
      <c r="G349" s="7" t="s">
        <v>508</v>
      </c>
      <c r="H349" s="7" t="s">
        <v>633</v>
      </c>
      <c r="I349" s="26">
        <v>20</v>
      </c>
      <c r="J349" s="26">
        <v>150</v>
      </c>
      <c r="K349" s="27">
        <v>45</v>
      </c>
      <c r="L349" s="29">
        <f t="shared" si="35"/>
        <v>900</v>
      </c>
      <c r="M349" s="29">
        <f t="shared" si="36"/>
        <v>6750</v>
      </c>
      <c r="N349" s="36">
        <f t="shared" si="37"/>
        <v>5</v>
      </c>
      <c r="O349" s="37">
        <f t="shared" si="38"/>
        <v>225</v>
      </c>
      <c r="P349" s="36">
        <f t="shared" si="39"/>
        <v>37.5</v>
      </c>
      <c r="Q349" s="37">
        <f t="shared" si="40"/>
        <v>1687.5</v>
      </c>
    </row>
    <row r="350" spans="1:17" ht="26.25" x14ac:dyDescent="0.25">
      <c r="A350" s="6">
        <f t="shared" si="41"/>
        <v>346</v>
      </c>
      <c r="B350" s="7" t="s">
        <v>1093</v>
      </c>
      <c r="C350" s="7" t="s">
        <v>1094</v>
      </c>
      <c r="D350" s="8" t="s">
        <v>1095</v>
      </c>
      <c r="E350" s="18" t="s">
        <v>1096</v>
      </c>
      <c r="F350" s="7" t="s">
        <v>72</v>
      </c>
      <c r="G350" s="7" t="s">
        <v>18</v>
      </c>
      <c r="H350" s="7" t="s">
        <v>1510</v>
      </c>
      <c r="I350" s="26">
        <v>150</v>
      </c>
      <c r="J350" s="26">
        <v>1200</v>
      </c>
      <c r="K350" s="27">
        <v>1.38</v>
      </c>
      <c r="L350" s="29">
        <f t="shared" si="35"/>
        <v>206.99999999999997</v>
      </c>
      <c r="M350" s="29">
        <f t="shared" si="36"/>
        <v>1655.9999999999998</v>
      </c>
      <c r="N350" s="36">
        <f t="shared" si="37"/>
        <v>37.5</v>
      </c>
      <c r="O350" s="37">
        <f t="shared" si="38"/>
        <v>51.749999999999993</v>
      </c>
      <c r="P350" s="36">
        <f t="shared" si="39"/>
        <v>300</v>
      </c>
      <c r="Q350" s="37">
        <f t="shared" si="40"/>
        <v>413.99999999999994</v>
      </c>
    </row>
    <row r="351" spans="1:17" ht="26.25" x14ac:dyDescent="0.25">
      <c r="A351" s="6">
        <f t="shared" si="41"/>
        <v>347</v>
      </c>
      <c r="B351" s="7" t="s">
        <v>1093</v>
      </c>
      <c r="C351" s="7" t="s">
        <v>1097</v>
      </c>
      <c r="D351" s="8" t="s">
        <v>1098</v>
      </c>
      <c r="E351" s="18" t="s">
        <v>1099</v>
      </c>
      <c r="F351" s="7" t="s">
        <v>36</v>
      </c>
      <c r="G351" s="7" t="s">
        <v>18</v>
      </c>
      <c r="H351" s="7" t="s">
        <v>1510</v>
      </c>
      <c r="I351" s="26">
        <v>2000</v>
      </c>
      <c r="J351" s="26">
        <v>18000</v>
      </c>
      <c r="K351" s="27">
        <v>0.94</v>
      </c>
      <c r="L351" s="29">
        <f t="shared" si="35"/>
        <v>1880</v>
      </c>
      <c r="M351" s="29">
        <f t="shared" si="36"/>
        <v>16920</v>
      </c>
      <c r="N351" s="36">
        <f t="shared" si="37"/>
        <v>500</v>
      </c>
      <c r="O351" s="37">
        <f t="shared" si="38"/>
        <v>470</v>
      </c>
      <c r="P351" s="36">
        <f t="shared" si="39"/>
        <v>4500</v>
      </c>
      <c r="Q351" s="37">
        <f t="shared" si="40"/>
        <v>4230</v>
      </c>
    </row>
    <row r="352" spans="1:17" x14ac:dyDescent="0.25">
      <c r="A352" s="6">
        <f t="shared" si="41"/>
        <v>348</v>
      </c>
      <c r="B352" s="7" t="s">
        <v>1093</v>
      </c>
      <c r="C352" s="7" t="s">
        <v>1100</v>
      </c>
      <c r="D352" s="8" t="s">
        <v>1101</v>
      </c>
      <c r="E352" s="18" t="s">
        <v>1102</v>
      </c>
      <c r="F352" s="7" t="s">
        <v>96</v>
      </c>
      <c r="G352" s="7" t="s">
        <v>1103</v>
      </c>
      <c r="H352" s="7" t="s">
        <v>132</v>
      </c>
      <c r="I352" s="26">
        <v>20</v>
      </c>
      <c r="J352" s="26">
        <v>80</v>
      </c>
      <c r="K352" s="27">
        <v>2.44</v>
      </c>
      <c r="L352" s="29">
        <f t="shared" si="35"/>
        <v>48.8</v>
      </c>
      <c r="M352" s="29">
        <f t="shared" si="36"/>
        <v>195.2</v>
      </c>
      <c r="N352" s="36">
        <f t="shared" si="37"/>
        <v>5</v>
      </c>
      <c r="O352" s="37">
        <f t="shared" si="38"/>
        <v>12.2</v>
      </c>
      <c r="P352" s="36">
        <f t="shared" si="39"/>
        <v>20</v>
      </c>
      <c r="Q352" s="37">
        <f t="shared" si="40"/>
        <v>48.8</v>
      </c>
    </row>
    <row r="353" spans="1:17" x14ac:dyDescent="0.25">
      <c r="A353" s="6">
        <f t="shared" si="41"/>
        <v>349</v>
      </c>
      <c r="B353" s="7" t="s">
        <v>1093</v>
      </c>
      <c r="C353" s="7" t="s">
        <v>1104</v>
      </c>
      <c r="D353" s="8" t="s">
        <v>1105</v>
      </c>
      <c r="E353" s="18" t="s">
        <v>1106</v>
      </c>
      <c r="F353" s="7" t="s">
        <v>1107</v>
      </c>
      <c r="G353" s="7" t="s">
        <v>101</v>
      </c>
      <c r="H353" s="7" t="s">
        <v>1510</v>
      </c>
      <c r="I353" s="26">
        <v>600</v>
      </c>
      <c r="J353" s="26">
        <v>1800</v>
      </c>
      <c r="K353" s="27">
        <v>3.47</v>
      </c>
      <c r="L353" s="29">
        <f t="shared" si="35"/>
        <v>2082</v>
      </c>
      <c r="M353" s="29">
        <f t="shared" si="36"/>
        <v>6246</v>
      </c>
      <c r="N353" s="36">
        <f t="shared" si="37"/>
        <v>150</v>
      </c>
      <c r="O353" s="37">
        <f t="shared" si="38"/>
        <v>520.5</v>
      </c>
      <c r="P353" s="36">
        <f t="shared" si="39"/>
        <v>450</v>
      </c>
      <c r="Q353" s="37">
        <f t="shared" si="40"/>
        <v>1561.5</v>
      </c>
    </row>
    <row r="354" spans="1:17" ht="26.25" x14ac:dyDescent="0.25">
      <c r="A354" s="6">
        <f t="shared" si="41"/>
        <v>350</v>
      </c>
      <c r="B354" s="7" t="s">
        <v>1093</v>
      </c>
      <c r="C354" s="7" t="s">
        <v>1108</v>
      </c>
      <c r="D354" s="8" t="s">
        <v>1109</v>
      </c>
      <c r="E354" s="18" t="s">
        <v>1110</v>
      </c>
      <c r="F354" s="7" t="s">
        <v>1107</v>
      </c>
      <c r="G354" s="7" t="s">
        <v>101</v>
      </c>
      <c r="H354" s="7" t="s">
        <v>1510</v>
      </c>
      <c r="I354" s="26">
        <v>800</v>
      </c>
      <c r="J354" s="26">
        <v>3000</v>
      </c>
      <c r="K354" s="27">
        <v>2.8</v>
      </c>
      <c r="L354" s="29">
        <f t="shared" si="35"/>
        <v>2240</v>
      </c>
      <c r="M354" s="29">
        <f t="shared" si="36"/>
        <v>8400</v>
      </c>
      <c r="N354" s="36">
        <f t="shared" si="37"/>
        <v>200</v>
      </c>
      <c r="O354" s="37">
        <f t="shared" si="38"/>
        <v>560</v>
      </c>
      <c r="P354" s="36">
        <f t="shared" si="39"/>
        <v>750</v>
      </c>
      <c r="Q354" s="37">
        <f t="shared" si="40"/>
        <v>2100</v>
      </c>
    </row>
    <row r="355" spans="1:17" x14ac:dyDescent="0.25">
      <c r="A355" s="6">
        <f t="shared" si="41"/>
        <v>351</v>
      </c>
      <c r="B355" s="7" t="s">
        <v>1093</v>
      </c>
      <c r="C355" s="7" t="s">
        <v>1111</v>
      </c>
      <c r="D355" s="8" t="s">
        <v>1112</v>
      </c>
      <c r="E355" s="19" t="s">
        <v>243</v>
      </c>
      <c r="F355" s="7" t="s">
        <v>1113</v>
      </c>
      <c r="G355" s="7" t="s">
        <v>487</v>
      </c>
      <c r="H355" s="7" t="s">
        <v>1510</v>
      </c>
      <c r="I355" s="26">
        <v>240</v>
      </c>
      <c r="J355" s="26">
        <v>1000</v>
      </c>
      <c r="K355" s="27">
        <v>1.8</v>
      </c>
      <c r="L355" s="29">
        <f t="shared" si="35"/>
        <v>432</v>
      </c>
      <c r="M355" s="29">
        <f t="shared" si="36"/>
        <v>1800</v>
      </c>
      <c r="N355" s="36">
        <f t="shared" si="37"/>
        <v>60</v>
      </c>
      <c r="O355" s="37">
        <f t="shared" si="38"/>
        <v>108</v>
      </c>
      <c r="P355" s="36">
        <f t="shared" si="39"/>
        <v>250</v>
      </c>
      <c r="Q355" s="37">
        <f t="shared" si="40"/>
        <v>450</v>
      </c>
    </row>
    <row r="356" spans="1:17" ht="26.25" x14ac:dyDescent="0.25">
      <c r="A356" s="6">
        <f t="shared" si="41"/>
        <v>352</v>
      </c>
      <c r="B356" s="7" t="s">
        <v>1093</v>
      </c>
      <c r="C356" s="7" t="s">
        <v>1111</v>
      </c>
      <c r="D356" s="8" t="s">
        <v>1114</v>
      </c>
      <c r="E356" s="18" t="s">
        <v>1115</v>
      </c>
      <c r="F356" s="7" t="s">
        <v>96</v>
      </c>
      <c r="G356" s="7" t="s">
        <v>97</v>
      </c>
      <c r="H356" s="7" t="s">
        <v>132</v>
      </c>
      <c r="I356" s="26">
        <v>1000</v>
      </c>
      <c r="J356" s="26">
        <v>2000</v>
      </c>
      <c r="K356" s="27">
        <v>1.59</v>
      </c>
      <c r="L356" s="29">
        <f t="shared" si="35"/>
        <v>1590</v>
      </c>
      <c r="M356" s="29">
        <f t="shared" si="36"/>
        <v>3180</v>
      </c>
      <c r="N356" s="36">
        <f t="shared" si="37"/>
        <v>250</v>
      </c>
      <c r="O356" s="37">
        <f t="shared" si="38"/>
        <v>397.5</v>
      </c>
      <c r="P356" s="36">
        <f t="shared" si="39"/>
        <v>500</v>
      </c>
      <c r="Q356" s="37">
        <f t="shared" si="40"/>
        <v>795</v>
      </c>
    </row>
    <row r="357" spans="1:17" ht="26.25" x14ac:dyDescent="0.25">
      <c r="A357" s="6">
        <f t="shared" si="41"/>
        <v>353</v>
      </c>
      <c r="B357" s="7" t="s">
        <v>1093</v>
      </c>
      <c r="C357" s="7" t="s">
        <v>1116</v>
      </c>
      <c r="D357" s="8" t="s">
        <v>1117</v>
      </c>
      <c r="E357" s="18" t="s">
        <v>312</v>
      </c>
      <c r="F357" s="7" t="s">
        <v>72</v>
      </c>
      <c r="G357" s="7" t="s">
        <v>18</v>
      </c>
      <c r="H357" s="7" t="s">
        <v>1510</v>
      </c>
      <c r="I357" s="26">
        <v>15000</v>
      </c>
      <c r="J357" s="26">
        <v>40000</v>
      </c>
      <c r="K357" s="27">
        <v>0.9</v>
      </c>
      <c r="L357" s="29">
        <f t="shared" si="35"/>
        <v>13500</v>
      </c>
      <c r="M357" s="29">
        <f t="shared" si="36"/>
        <v>36000</v>
      </c>
      <c r="N357" s="36">
        <f t="shared" si="37"/>
        <v>3750</v>
      </c>
      <c r="O357" s="37">
        <f t="shared" si="38"/>
        <v>3375</v>
      </c>
      <c r="P357" s="36">
        <f t="shared" si="39"/>
        <v>10000</v>
      </c>
      <c r="Q357" s="37">
        <f t="shared" si="40"/>
        <v>9000</v>
      </c>
    </row>
    <row r="358" spans="1:17" ht="26.25" x14ac:dyDescent="0.25">
      <c r="A358" s="6">
        <f t="shared" si="41"/>
        <v>354</v>
      </c>
      <c r="B358" s="7" t="s">
        <v>1093</v>
      </c>
      <c r="C358" s="7" t="s">
        <v>1116</v>
      </c>
      <c r="D358" s="8" t="s">
        <v>1118</v>
      </c>
      <c r="E358" s="18" t="s">
        <v>1119</v>
      </c>
      <c r="F358" s="7" t="s">
        <v>1120</v>
      </c>
      <c r="G358" s="7" t="s">
        <v>110</v>
      </c>
      <c r="H358" s="7" t="s">
        <v>1121</v>
      </c>
      <c r="I358" s="26">
        <v>10</v>
      </c>
      <c r="J358" s="26">
        <v>40</v>
      </c>
      <c r="K358" s="27">
        <v>34.880000000000003</v>
      </c>
      <c r="L358" s="29">
        <f t="shared" si="35"/>
        <v>348.8</v>
      </c>
      <c r="M358" s="29">
        <f t="shared" si="36"/>
        <v>1395.2</v>
      </c>
      <c r="N358" s="36">
        <f t="shared" si="37"/>
        <v>2.5</v>
      </c>
      <c r="O358" s="37">
        <f t="shared" si="38"/>
        <v>87.2</v>
      </c>
      <c r="P358" s="36">
        <f t="shared" si="39"/>
        <v>10</v>
      </c>
      <c r="Q358" s="37">
        <f t="shared" si="40"/>
        <v>348.8</v>
      </c>
    </row>
    <row r="359" spans="1:17" ht="26.25" x14ac:dyDescent="0.25">
      <c r="A359" s="6">
        <f t="shared" si="41"/>
        <v>355</v>
      </c>
      <c r="B359" s="7" t="s">
        <v>1093</v>
      </c>
      <c r="C359" s="7" t="s">
        <v>1122</v>
      </c>
      <c r="D359" s="8" t="s">
        <v>1123</v>
      </c>
      <c r="E359" s="18" t="s">
        <v>1124</v>
      </c>
      <c r="F359" s="7" t="s">
        <v>72</v>
      </c>
      <c r="G359" s="7" t="s">
        <v>18</v>
      </c>
      <c r="H359" s="7" t="s">
        <v>1510</v>
      </c>
      <c r="I359" s="26">
        <v>2000</v>
      </c>
      <c r="J359" s="26">
        <v>12000</v>
      </c>
      <c r="K359" s="27">
        <v>3.65</v>
      </c>
      <c r="L359" s="29">
        <f t="shared" si="35"/>
        <v>7300</v>
      </c>
      <c r="M359" s="29">
        <f t="shared" si="36"/>
        <v>43800</v>
      </c>
      <c r="N359" s="36">
        <f t="shared" si="37"/>
        <v>500</v>
      </c>
      <c r="O359" s="37">
        <f t="shared" si="38"/>
        <v>1825</v>
      </c>
      <c r="P359" s="36">
        <f t="shared" si="39"/>
        <v>3000</v>
      </c>
      <c r="Q359" s="37">
        <f t="shared" si="40"/>
        <v>10950</v>
      </c>
    </row>
    <row r="360" spans="1:17" x14ac:dyDescent="0.25">
      <c r="A360" s="6">
        <f t="shared" si="41"/>
        <v>356</v>
      </c>
      <c r="B360" s="7" t="s">
        <v>1093</v>
      </c>
      <c r="C360" s="7" t="s">
        <v>1125</v>
      </c>
      <c r="D360" s="8" t="s">
        <v>1126</v>
      </c>
      <c r="E360" s="18" t="s">
        <v>1127</v>
      </c>
      <c r="F360" s="7" t="s">
        <v>367</v>
      </c>
      <c r="G360" s="7" t="s">
        <v>68</v>
      </c>
      <c r="H360" s="7" t="s">
        <v>1128</v>
      </c>
      <c r="I360" s="26">
        <v>50</v>
      </c>
      <c r="J360" s="26">
        <v>600</v>
      </c>
      <c r="K360" s="27">
        <v>7.3</v>
      </c>
      <c r="L360" s="29">
        <f t="shared" si="35"/>
        <v>365</v>
      </c>
      <c r="M360" s="29">
        <f t="shared" si="36"/>
        <v>4380</v>
      </c>
      <c r="N360" s="36">
        <f t="shared" si="37"/>
        <v>12.5</v>
      </c>
      <c r="O360" s="37">
        <f t="shared" si="38"/>
        <v>91.25</v>
      </c>
      <c r="P360" s="36">
        <f t="shared" si="39"/>
        <v>150</v>
      </c>
      <c r="Q360" s="37">
        <f t="shared" si="40"/>
        <v>1095</v>
      </c>
    </row>
    <row r="361" spans="1:17" x14ac:dyDescent="0.25">
      <c r="A361" s="6">
        <f t="shared" si="41"/>
        <v>357</v>
      </c>
      <c r="B361" s="7" t="s">
        <v>1093</v>
      </c>
      <c r="C361" s="7" t="s">
        <v>1125</v>
      </c>
      <c r="D361" s="8" t="s">
        <v>1129</v>
      </c>
      <c r="E361" s="18" t="s">
        <v>1130</v>
      </c>
      <c r="F361" s="7" t="s">
        <v>284</v>
      </c>
      <c r="G361" s="7" t="s">
        <v>68</v>
      </c>
      <c r="H361" s="7" t="s">
        <v>1131</v>
      </c>
      <c r="I361" s="26">
        <v>200</v>
      </c>
      <c r="J361" s="26">
        <v>600</v>
      </c>
      <c r="K361" s="27">
        <v>16</v>
      </c>
      <c r="L361" s="29">
        <f t="shared" si="35"/>
        <v>3200</v>
      </c>
      <c r="M361" s="29">
        <f t="shared" si="36"/>
        <v>9600</v>
      </c>
      <c r="N361" s="36">
        <f t="shared" si="37"/>
        <v>50</v>
      </c>
      <c r="O361" s="37">
        <f t="shared" si="38"/>
        <v>800</v>
      </c>
      <c r="P361" s="36">
        <f t="shared" si="39"/>
        <v>150</v>
      </c>
      <c r="Q361" s="37">
        <f t="shared" si="40"/>
        <v>2400</v>
      </c>
    </row>
    <row r="362" spans="1:17" x14ac:dyDescent="0.25">
      <c r="A362" s="6">
        <f t="shared" si="41"/>
        <v>358</v>
      </c>
      <c r="B362" s="7" t="s">
        <v>1093</v>
      </c>
      <c r="C362" s="7" t="s">
        <v>1125</v>
      </c>
      <c r="D362" s="8" t="s">
        <v>1132</v>
      </c>
      <c r="E362" s="18" t="s">
        <v>1133</v>
      </c>
      <c r="F362" s="7" t="s">
        <v>1134</v>
      </c>
      <c r="G362" s="7" t="s">
        <v>101</v>
      </c>
      <c r="H362" s="7" t="s">
        <v>1510</v>
      </c>
      <c r="I362" s="26">
        <v>100</v>
      </c>
      <c r="J362" s="26">
        <v>200</v>
      </c>
      <c r="K362" s="27">
        <v>0.47</v>
      </c>
      <c r="L362" s="29">
        <f t="shared" si="35"/>
        <v>47</v>
      </c>
      <c r="M362" s="29">
        <f t="shared" si="36"/>
        <v>94</v>
      </c>
      <c r="N362" s="36">
        <f t="shared" si="37"/>
        <v>25</v>
      </c>
      <c r="O362" s="37">
        <f t="shared" si="38"/>
        <v>11.75</v>
      </c>
      <c r="P362" s="36">
        <f t="shared" si="39"/>
        <v>50</v>
      </c>
      <c r="Q362" s="37">
        <f t="shared" si="40"/>
        <v>23.5</v>
      </c>
    </row>
    <row r="363" spans="1:17" x14ac:dyDescent="0.25">
      <c r="A363" s="6">
        <f t="shared" si="41"/>
        <v>359</v>
      </c>
      <c r="B363" s="7" t="s">
        <v>1093</v>
      </c>
      <c r="C363" s="7" t="s">
        <v>1125</v>
      </c>
      <c r="D363" s="8" t="s">
        <v>1135</v>
      </c>
      <c r="E363" s="18" t="s">
        <v>312</v>
      </c>
      <c r="F363" s="7" t="s">
        <v>1134</v>
      </c>
      <c r="G363" s="7" t="s">
        <v>101</v>
      </c>
      <c r="H363" s="7" t="s">
        <v>1510</v>
      </c>
      <c r="I363" s="26">
        <v>9000</v>
      </c>
      <c r="J363" s="26">
        <v>50000</v>
      </c>
      <c r="K363" s="27">
        <v>0.5</v>
      </c>
      <c r="L363" s="29">
        <f t="shared" si="35"/>
        <v>4500</v>
      </c>
      <c r="M363" s="29">
        <f t="shared" si="36"/>
        <v>25000</v>
      </c>
      <c r="N363" s="36">
        <f t="shared" si="37"/>
        <v>2250</v>
      </c>
      <c r="O363" s="37">
        <f t="shared" si="38"/>
        <v>1125</v>
      </c>
      <c r="P363" s="36">
        <f t="shared" si="39"/>
        <v>12500</v>
      </c>
      <c r="Q363" s="37">
        <f t="shared" si="40"/>
        <v>6250</v>
      </c>
    </row>
    <row r="364" spans="1:17" ht="51" x14ac:dyDescent="0.25">
      <c r="A364" s="6">
        <f t="shared" si="41"/>
        <v>360</v>
      </c>
      <c r="B364" s="7" t="s">
        <v>1093</v>
      </c>
      <c r="C364" s="7" t="s">
        <v>1125</v>
      </c>
      <c r="D364" s="8" t="s">
        <v>1135</v>
      </c>
      <c r="E364" s="18" t="s">
        <v>312</v>
      </c>
      <c r="F364" s="7" t="s">
        <v>36</v>
      </c>
      <c r="G364" s="7" t="s">
        <v>101</v>
      </c>
      <c r="H364" s="7" t="s">
        <v>1136</v>
      </c>
      <c r="I364" s="26">
        <v>3600</v>
      </c>
      <c r="J364" s="26">
        <v>18000</v>
      </c>
      <c r="K364" s="27">
        <v>0.83</v>
      </c>
      <c r="L364" s="29">
        <f t="shared" si="35"/>
        <v>2988</v>
      </c>
      <c r="M364" s="29">
        <f t="shared" si="36"/>
        <v>14940</v>
      </c>
      <c r="N364" s="36">
        <f t="shared" si="37"/>
        <v>900</v>
      </c>
      <c r="O364" s="37">
        <f t="shared" si="38"/>
        <v>747</v>
      </c>
      <c r="P364" s="36">
        <f t="shared" si="39"/>
        <v>4500</v>
      </c>
      <c r="Q364" s="37">
        <f t="shared" si="40"/>
        <v>3735</v>
      </c>
    </row>
    <row r="365" spans="1:17" x14ac:dyDescent="0.25">
      <c r="A365" s="6">
        <f t="shared" si="41"/>
        <v>361</v>
      </c>
      <c r="B365" s="7" t="s">
        <v>1093</v>
      </c>
      <c r="C365" s="7" t="s">
        <v>1125</v>
      </c>
      <c r="D365" s="8" t="s">
        <v>1137</v>
      </c>
      <c r="E365" s="19" t="s">
        <v>807</v>
      </c>
      <c r="F365" s="7" t="s">
        <v>181</v>
      </c>
      <c r="G365" s="7" t="s">
        <v>1138</v>
      </c>
      <c r="H365" s="7" t="s">
        <v>1510</v>
      </c>
      <c r="I365" s="26">
        <v>200</v>
      </c>
      <c r="J365" s="26">
        <v>400</v>
      </c>
      <c r="K365" s="27">
        <v>2</v>
      </c>
      <c r="L365" s="29">
        <f t="shared" si="35"/>
        <v>400</v>
      </c>
      <c r="M365" s="29">
        <f t="shared" si="36"/>
        <v>800</v>
      </c>
      <c r="N365" s="36">
        <f t="shared" si="37"/>
        <v>50</v>
      </c>
      <c r="O365" s="37">
        <f t="shared" si="38"/>
        <v>100</v>
      </c>
      <c r="P365" s="36">
        <f t="shared" si="39"/>
        <v>100</v>
      </c>
      <c r="Q365" s="37">
        <f t="shared" si="40"/>
        <v>200</v>
      </c>
    </row>
    <row r="366" spans="1:17" x14ac:dyDescent="0.25">
      <c r="A366" s="6">
        <f t="shared" si="41"/>
        <v>362</v>
      </c>
      <c r="B366" s="7" t="s">
        <v>1093</v>
      </c>
      <c r="C366" s="7" t="s">
        <v>1125</v>
      </c>
      <c r="D366" s="8" t="s">
        <v>1139</v>
      </c>
      <c r="E366" s="19" t="s">
        <v>159</v>
      </c>
      <c r="F366" s="7" t="s">
        <v>181</v>
      </c>
      <c r="G366" s="7" t="s">
        <v>1138</v>
      </c>
      <c r="H366" s="7" t="s">
        <v>1510</v>
      </c>
      <c r="I366" s="26">
        <v>200</v>
      </c>
      <c r="J366" s="26">
        <v>400</v>
      </c>
      <c r="K366" s="27">
        <v>2.5</v>
      </c>
      <c r="L366" s="29">
        <f t="shared" si="35"/>
        <v>500</v>
      </c>
      <c r="M366" s="29">
        <f t="shared" si="36"/>
        <v>1000</v>
      </c>
      <c r="N366" s="36">
        <f t="shared" si="37"/>
        <v>50</v>
      </c>
      <c r="O366" s="37">
        <f t="shared" si="38"/>
        <v>125</v>
      </c>
      <c r="P366" s="36">
        <f t="shared" si="39"/>
        <v>100</v>
      </c>
      <c r="Q366" s="37">
        <f t="shared" si="40"/>
        <v>250</v>
      </c>
    </row>
    <row r="367" spans="1:17" ht="26.25" x14ac:dyDescent="0.25">
      <c r="A367" s="6">
        <f t="shared" si="41"/>
        <v>363</v>
      </c>
      <c r="B367" s="7" t="s">
        <v>1093</v>
      </c>
      <c r="C367" s="7" t="s">
        <v>1140</v>
      </c>
      <c r="D367" s="8" t="s">
        <v>1141</v>
      </c>
      <c r="E367" s="18" t="s">
        <v>1142</v>
      </c>
      <c r="F367" s="7" t="s">
        <v>1143</v>
      </c>
      <c r="G367" s="7" t="s">
        <v>18</v>
      </c>
      <c r="H367" s="7" t="s">
        <v>1510</v>
      </c>
      <c r="I367" s="26">
        <v>2400</v>
      </c>
      <c r="J367" s="26">
        <v>9600</v>
      </c>
      <c r="K367" s="27">
        <v>2.9</v>
      </c>
      <c r="L367" s="29">
        <f t="shared" si="35"/>
        <v>6960</v>
      </c>
      <c r="M367" s="29">
        <f t="shared" si="36"/>
        <v>27840</v>
      </c>
      <c r="N367" s="36">
        <f t="shared" si="37"/>
        <v>600</v>
      </c>
      <c r="O367" s="37">
        <f t="shared" si="38"/>
        <v>1740</v>
      </c>
      <c r="P367" s="36">
        <f t="shared" si="39"/>
        <v>2400</v>
      </c>
      <c r="Q367" s="37">
        <f t="shared" si="40"/>
        <v>6960</v>
      </c>
    </row>
    <row r="368" spans="1:17" ht="39" x14ac:dyDescent="0.25">
      <c r="A368" s="6">
        <f t="shared" si="41"/>
        <v>364</v>
      </c>
      <c r="B368" s="7" t="s">
        <v>1093</v>
      </c>
      <c r="C368" s="7" t="s">
        <v>1144</v>
      </c>
      <c r="D368" s="8" t="s">
        <v>1145</v>
      </c>
      <c r="E368" s="18" t="s">
        <v>1146</v>
      </c>
      <c r="F368" s="7" t="s">
        <v>1147</v>
      </c>
      <c r="G368" s="7" t="s">
        <v>1148</v>
      </c>
      <c r="H368" s="7" t="s">
        <v>1510</v>
      </c>
      <c r="I368" s="26">
        <v>2000</v>
      </c>
      <c r="J368" s="26">
        <v>15000</v>
      </c>
      <c r="K368" s="27">
        <v>4.5</v>
      </c>
      <c r="L368" s="29">
        <f t="shared" si="35"/>
        <v>9000</v>
      </c>
      <c r="M368" s="29">
        <f t="shared" si="36"/>
        <v>67500</v>
      </c>
      <c r="N368" s="36">
        <f t="shared" si="37"/>
        <v>500</v>
      </c>
      <c r="O368" s="37">
        <f t="shared" si="38"/>
        <v>2250</v>
      </c>
      <c r="P368" s="36">
        <f t="shared" si="39"/>
        <v>3750</v>
      </c>
      <c r="Q368" s="37">
        <f t="shared" si="40"/>
        <v>16875</v>
      </c>
    </row>
    <row r="369" spans="1:17" ht="39" x14ac:dyDescent="0.25">
      <c r="A369" s="6">
        <f t="shared" si="41"/>
        <v>365</v>
      </c>
      <c r="B369" s="7" t="s">
        <v>1093</v>
      </c>
      <c r="C369" s="7" t="s">
        <v>1144</v>
      </c>
      <c r="D369" s="8" t="s">
        <v>1149</v>
      </c>
      <c r="E369" s="18" t="s">
        <v>1150</v>
      </c>
      <c r="F369" s="7" t="s">
        <v>36</v>
      </c>
      <c r="G369" s="7" t="s">
        <v>18</v>
      </c>
      <c r="H369" s="7" t="s">
        <v>1510</v>
      </c>
      <c r="I369" s="26">
        <v>360</v>
      </c>
      <c r="J369" s="26">
        <v>2400</v>
      </c>
      <c r="K369" s="27">
        <v>2.9</v>
      </c>
      <c r="L369" s="29">
        <f t="shared" si="35"/>
        <v>1044</v>
      </c>
      <c r="M369" s="29">
        <f t="shared" si="36"/>
        <v>6960</v>
      </c>
      <c r="N369" s="36">
        <f t="shared" si="37"/>
        <v>90</v>
      </c>
      <c r="O369" s="37">
        <f t="shared" si="38"/>
        <v>261</v>
      </c>
      <c r="P369" s="36">
        <f t="shared" si="39"/>
        <v>600</v>
      </c>
      <c r="Q369" s="37">
        <f t="shared" si="40"/>
        <v>1740</v>
      </c>
    </row>
    <row r="370" spans="1:17" ht="39" x14ac:dyDescent="0.25">
      <c r="A370" s="6">
        <f t="shared" si="41"/>
        <v>366</v>
      </c>
      <c r="B370" s="7" t="s">
        <v>1093</v>
      </c>
      <c r="C370" s="7" t="s">
        <v>1144</v>
      </c>
      <c r="D370" s="8" t="s">
        <v>1151</v>
      </c>
      <c r="E370" s="18" t="s">
        <v>1152</v>
      </c>
      <c r="F370" s="7" t="s">
        <v>152</v>
      </c>
      <c r="G370" s="7" t="s">
        <v>40</v>
      </c>
      <c r="H370" s="7" t="s">
        <v>1510</v>
      </c>
      <c r="I370" s="26">
        <v>3200</v>
      </c>
      <c r="J370" s="26">
        <v>24000</v>
      </c>
      <c r="K370" s="27">
        <v>2.9</v>
      </c>
      <c r="L370" s="29">
        <f t="shared" si="35"/>
        <v>9280</v>
      </c>
      <c r="M370" s="29">
        <f t="shared" si="36"/>
        <v>69600</v>
      </c>
      <c r="N370" s="36">
        <f t="shared" si="37"/>
        <v>800</v>
      </c>
      <c r="O370" s="37">
        <f t="shared" si="38"/>
        <v>2320</v>
      </c>
      <c r="P370" s="36">
        <f t="shared" si="39"/>
        <v>6000</v>
      </c>
      <c r="Q370" s="37">
        <f t="shared" si="40"/>
        <v>17400</v>
      </c>
    </row>
    <row r="371" spans="1:17" ht="39" x14ac:dyDescent="0.25">
      <c r="A371" s="6">
        <f t="shared" si="41"/>
        <v>367</v>
      </c>
      <c r="B371" s="7" t="s">
        <v>1093</v>
      </c>
      <c r="C371" s="7" t="s">
        <v>1144</v>
      </c>
      <c r="D371" s="8" t="s">
        <v>1153</v>
      </c>
      <c r="E371" s="18" t="s">
        <v>1154</v>
      </c>
      <c r="F371" s="7" t="s">
        <v>1155</v>
      </c>
      <c r="G371" s="7" t="s">
        <v>1148</v>
      </c>
      <c r="H371" s="7" t="s">
        <v>1510</v>
      </c>
      <c r="I371" s="26">
        <v>2000</v>
      </c>
      <c r="J371" s="26">
        <v>18000</v>
      </c>
      <c r="K371" s="27">
        <v>4.3</v>
      </c>
      <c r="L371" s="29">
        <f t="shared" si="35"/>
        <v>8600</v>
      </c>
      <c r="M371" s="29">
        <f t="shared" si="36"/>
        <v>77400</v>
      </c>
      <c r="N371" s="36">
        <f t="shared" si="37"/>
        <v>500</v>
      </c>
      <c r="O371" s="37">
        <f t="shared" si="38"/>
        <v>2150</v>
      </c>
      <c r="P371" s="36">
        <f t="shared" si="39"/>
        <v>4500</v>
      </c>
      <c r="Q371" s="37">
        <f t="shared" si="40"/>
        <v>19350</v>
      </c>
    </row>
    <row r="372" spans="1:17" ht="39" x14ac:dyDescent="0.25">
      <c r="A372" s="6">
        <f t="shared" si="41"/>
        <v>368</v>
      </c>
      <c r="B372" s="7" t="s">
        <v>1093</v>
      </c>
      <c r="C372" s="7" t="s">
        <v>1144</v>
      </c>
      <c r="D372" s="8" t="s">
        <v>1156</v>
      </c>
      <c r="E372" s="18" t="s">
        <v>1157</v>
      </c>
      <c r="F372" s="7" t="s">
        <v>1158</v>
      </c>
      <c r="G372" s="7" t="s">
        <v>1148</v>
      </c>
      <c r="H372" s="7" t="s">
        <v>1510</v>
      </c>
      <c r="I372" s="26">
        <v>2000</v>
      </c>
      <c r="J372" s="26">
        <v>15000</v>
      </c>
      <c r="K372" s="27">
        <v>4.5</v>
      </c>
      <c r="L372" s="29">
        <f t="shared" si="35"/>
        <v>9000</v>
      </c>
      <c r="M372" s="29">
        <f t="shared" si="36"/>
        <v>67500</v>
      </c>
      <c r="N372" s="36">
        <f t="shared" si="37"/>
        <v>500</v>
      </c>
      <c r="O372" s="37">
        <f t="shared" si="38"/>
        <v>2250</v>
      </c>
      <c r="P372" s="36">
        <f t="shared" si="39"/>
        <v>3750</v>
      </c>
      <c r="Q372" s="37">
        <f t="shared" si="40"/>
        <v>16875</v>
      </c>
    </row>
    <row r="373" spans="1:17" ht="24" customHeight="1" x14ac:dyDescent="0.25">
      <c r="A373" s="6">
        <f t="shared" si="41"/>
        <v>369</v>
      </c>
      <c r="B373" s="7" t="s">
        <v>1093</v>
      </c>
      <c r="C373" s="7" t="s">
        <v>1159</v>
      </c>
      <c r="D373" s="8" t="s">
        <v>1160</v>
      </c>
      <c r="E373" s="18" t="s">
        <v>333</v>
      </c>
      <c r="F373" s="7" t="s">
        <v>152</v>
      </c>
      <c r="G373" s="7" t="s">
        <v>40</v>
      </c>
      <c r="H373" s="7" t="s">
        <v>1510</v>
      </c>
      <c r="I373" s="26">
        <v>18000</v>
      </c>
      <c r="J373" s="26">
        <v>54000</v>
      </c>
      <c r="K373" s="27">
        <v>1.07</v>
      </c>
      <c r="L373" s="29">
        <f t="shared" si="35"/>
        <v>19260</v>
      </c>
      <c r="M373" s="29">
        <f t="shared" si="36"/>
        <v>57780</v>
      </c>
      <c r="N373" s="36">
        <f t="shared" si="37"/>
        <v>4500</v>
      </c>
      <c r="O373" s="37">
        <f t="shared" si="38"/>
        <v>4815</v>
      </c>
      <c r="P373" s="36">
        <f t="shared" si="39"/>
        <v>13500</v>
      </c>
      <c r="Q373" s="37">
        <f t="shared" si="40"/>
        <v>14445</v>
      </c>
    </row>
    <row r="374" spans="1:17" x14ac:dyDescent="0.25">
      <c r="A374" s="6">
        <f t="shared" si="41"/>
        <v>370</v>
      </c>
      <c r="B374" s="7" t="s">
        <v>1093</v>
      </c>
      <c r="C374" s="7" t="s">
        <v>1161</v>
      </c>
      <c r="D374" s="8" t="s">
        <v>1162</v>
      </c>
      <c r="E374" s="18" t="s">
        <v>1163</v>
      </c>
      <c r="F374" s="7" t="s">
        <v>1164</v>
      </c>
      <c r="G374" s="7" t="s">
        <v>72</v>
      </c>
      <c r="H374" s="7" t="s">
        <v>1510</v>
      </c>
      <c r="I374" s="26">
        <v>300</v>
      </c>
      <c r="J374" s="26">
        <v>2000</v>
      </c>
      <c r="K374" s="27">
        <v>16.91</v>
      </c>
      <c r="L374" s="29">
        <f t="shared" si="35"/>
        <v>5073</v>
      </c>
      <c r="M374" s="29">
        <f t="shared" si="36"/>
        <v>33820</v>
      </c>
      <c r="N374" s="36">
        <f t="shared" si="37"/>
        <v>75</v>
      </c>
      <c r="O374" s="37">
        <f t="shared" si="38"/>
        <v>1268.25</v>
      </c>
      <c r="P374" s="36">
        <f t="shared" si="39"/>
        <v>500</v>
      </c>
      <c r="Q374" s="37">
        <f t="shared" si="40"/>
        <v>8455</v>
      </c>
    </row>
    <row r="375" spans="1:17" x14ac:dyDescent="0.25">
      <c r="A375" s="6">
        <f t="shared" si="41"/>
        <v>371</v>
      </c>
      <c r="B375" s="7" t="s">
        <v>1093</v>
      </c>
      <c r="C375" s="7" t="s">
        <v>1161</v>
      </c>
      <c r="D375" s="8" t="s">
        <v>1165</v>
      </c>
      <c r="E375" s="18" t="s">
        <v>138</v>
      </c>
      <c r="F375" s="7" t="s">
        <v>1164</v>
      </c>
      <c r="G375" s="7" t="s">
        <v>72</v>
      </c>
      <c r="H375" s="7" t="s">
        <v>1510</v>
      </c>
      <c r="I375" s="26">
        <v>200</v>
      </c>
      <c r="J375" s="26">
        <v>2000</v>
      </c>
      <c r="K375" s="27">
        <v>10.01</v>
      </c>
      <c r="L375" s="29">
        <f t="shared" si="35"/>
        <v>2002</v>
      </c>
      <c r="M375" s="29">
        <f t="shared" si="36"/>
        <v>20020</v>
      </c>
      <c r="N375" s="36">
        <f t="shared" si="37"/>
        <v>50</v>
      </c>
      <c r="O375" s="37">
        <f t="shared" si="38"/>
        <v>500.5</v>
      </c>
      <c r="P375" s="36">
        <f t="shared" si="39"/>
        <v>500</v>
      </c>
      <c r="Q375" s="37">
        <f t="shared" si="40"/>
        <v>5005</v>
      </c>
    </row>
    <row r="376" spans="1:17" s="3" customFormat="1" x14ac:dyDescent="0.25">
      <c r="A376" s="6">
        <f t="shared" si="41"/>
        <v>372</v>
      </c>
      <c r="B376" s="7" t="s">
        <v>1166</v>
      </c>
      <c r="C376" s="7" t="s">
        <v>1167</v>
      </c>
      <c r="D376" s="8" t="s">
        <v>1168</v>
      </c>
      <c r="E376" s="18" t="s">
        <v>1169</v>
      </c>
      <c r="F376" s="7" t="s">
        <v>72</v>
      </c>
      <c r="G376" s="7" t="s">
        <v>18</v>
      </c>
      <c r="H376" s="7" t="s">
        <v>1510</v>
      </c>
      <c r="I376" s="26">
        <v>300</v>
      </c>
      <c r="J376" s="26">
        <v>1200</v>
      </c>
      <c r="K376" s="27">
        <v>0.22</v>
      </c>
      <c r="L376" s="29">
        <f t="shared" si="35"/>
        <v>66</v>
      </c>
      <c r="M376" s="29">
        <f t="shared" si="36"/>
        <v>264</v>
      </c>
      <c r="N376" s="36">
        <f t="shared" si="37"/>
        <v>75</v>
      </c>
      <c r="O376" s="37">
        <f t="shared" si="38"/>
        <v>16.5</v>
      </c>
      <c r="P376" s="36">
        <f t="shared" si="39"/>
        <v>300</v>
      </c>
      <c r="Q376" s="37">
        <f t="shared" si="40"/>
        <v>66</v>
      </c>
    </row>
    <row r="377" spans="1:17" ht="25.5" x14ac:dyDescent="0.25">
      <c r="A377" s="6">
        <f t="shared" si="41"/>
        <v>373</v>
      </c>
      <c r="B377" s="7" t="s">
        <v>1166</v>
      </c>
      <c r="C377" s="7" t="s">
        <v>1170</v>
      </c>
      <c r="D377" s="9" t="s">
        <v>1171</v>
      </c>
      <c r="E377" s="21" t="s">
        <v>1172</v>
      </c>
      <c r="F377" s="7" t="s">
        <v>152</v>
      </c>
      <c r="G377" s="7" t="s">
        <v>40</v>
      </c>
      <c r="H377" s="7" t="s">
        <v>1173</v>
      </c>
      <c r="I377" s="31">
        <v>1200</v>
      </c>
      <c r="J377" s="26">
        <v>20000</v>
      </c>
      <c r="K377" s="30">
        <v>1.73</v>
      </c>
      <c r="L377" s="29">
        <f t="shared" si="35"/>
        <v>2076</v>
      </c>
      <c r="M377" s="29">
        <f t="shared" si="36"/>
        <v>34600</v>
      </c>
      <c r="N377" s="36">
        <f t="shared" si="37"/>
        <v>300</v>
      </c>
      <c r="O377" s="37">
        <f t="shared" si="38"/>
        <v>519</v>
      </c>
      <c r="P377" s="36">
        <f t="shared" si="39"/>
        <v>5000</v>
      </c>
      <c r="Q377" s="37">
        <f t="shared" si="40"/>
        <v>8650</v>
      </c>
    </row>
    <row r="378" spans="1:17" ht="25.5" x14ac:dyDescent="0.25">
      <c r="A378" s="6">
        <f t="shared" si="41"/>
        <v>374</v>
      </c>
      <c r="B378" s="7" t="s">
        <v>1166</v>
      </c>
      <c r="C378" s="7" t="s">
        <v>1170</v>
      </c>
      <c r="D378" s="8" t="s">
        <v>1174</v>
      </c>
      <c r="E378" s="18" t="s">
        <v>890</v>
      </c>
      <c r="F378" s="7" t="s">
        <v>152</v>
      </c>
      <c r="G378" s="7" t="s">
        <v>40</v>
      </c>
      <c r="H378" s="7" t="s">
        <v>1173</v>
      </c>
      <c r="I378" s="26">
        <v>15000</v>
      </c>
      <c r="J378" s="26">
        <v>300000</v>
      </c>
      <c r="K378" s="27">
        <v>1.52</v>
      </c>
      <c r="L378" s="29">
        <f t="shared" si="35"/>
        <v>22800</v>
      </c>
      <c r="M378" s="29">
        <f t="shared" si="36"/>
        <v>456000</v>
      </c>
      <c r="N378" s="36">
        <f t="shared" si="37"/>
        <v>3750</v>
      </c>
      <c r="O378" s="37">
        <f t="shared" si="38"/>
        <v>5700</v>
      </c>
      <c r="P378" s="36">
        <f t="shared" si="39"/>
        <v>75000</v>
      </c>
      <c r="Q378" s="37">
        <f t="shared" si="40"/>
        <v>114000</v>
      </c>
    </row>
    <row r="379" spans="1:17" x14ac:dyDescent="0.25">
      <c r="A379" s="6">
        <f t="shared" si="41"/>
        <v>375</v>
      </c>
      <c r="B379" s="7" t="s">
        <v>1175</v>
      </c>
      <c r="C379" s="7" t="s">
        <v>1176</v>
      </c>
      <c r="D379" s="8" t="s">
        <v>1177</v>
      </c>
      <c r="E379" s="18" t="s">
        <v>429</v>
      </c>
      <c r="F379" s="7" t="s">
        <v>100</v>
      </c>
      <c r="G379" s="7" t="s">
        <v>18</v>
      </c>
      <c r="H379" s="7" t="s">
        <v>1510</v>
      </c>
      <c r="I379" s="26">
        <v>2000</v>
      </c>
      <c r="J379" s="26">
        <v>12000</v>
      </c>
      <c r="K379" s="27">
        <v>0.3</v>
      </c>
      <c r="L379" s="29">
        <f t="shared" si="35"/>
        <v>600</v>
      </c>
      <c r="M379" s="29">
        <f t="shared" si="36"/>
        <v>3600</v>
      </c>
      <c r="N379" s="36">
        <f t="shared" si="37"/>
        <v>500</v>
      </c>
      <c r="O379" s="37">
        <f t="shared" si="38"/>
        <v>150</v>
      </c>
      <c r="P379" s="36">
        <f t="shared" si="39"/>
        <v>3000</v>
      </c>
      <c r="Q379" s="37">
        <f t="shared" si="40"/>
        <v>900</v>
      </c>
    </row>
    <row r="380" spans="1:17" x14ac:dyDescent="0.25">
      <c r="A380" s="6">
        <f t="shared" si="41"/>
        <v>376</v>
      </c>
      <c r="B380" s="7" t="s">
        <v>1175</v>
      </c>
      <c r="C380" s="7" t="s">
        <v>1178</v>
      </c>
      <c r="D380" s="8" t="s">
        <v>1179</v>
      </c>
      <c r="E380" s="18" t="s">
        <v>381</v>
      </c>
      <c r="F380" s="7" t="s">
        <v>72</v>
      </c>
      <c r="G380" s="7" t="s">
        <v>18</v>
      </c>
      <c r="H380" s="7" t="s">
        <v>1180</v>
      </c>
      <c r="I380" s="26">
        <v>2000</v>
      </c>
      <c r="J380" s="26">
        <v>8000</v>
      </c>
      <c r="K380" s="27">
        <v>0.24</v>
      </c>
      <c r="L380" s="29">
        <f t="shared" si="35"/>
        <v>480</v>
      </c>
      <c r="M380" s="29">
        <f t="shared" si="36"/>
        <v>1920</v>
      </c>
      <c r="N380" s="36">
        <f t="shared" si="37"/>
        <v>500</v>
      </c>
      <c r="O380" s="37">
        <f t="shared" si="38"/>
        <v>120</v>
      </c>
      <c r="P380" s="36">
        <f t="shared" si="39"/>
        <v>2000</v>
      </c>
      <c r="Q380" s="37">
        <f t="shared" si="40"/>
        <v>480</v>
      </c>
    </row>
    <row r="381" spans="1:17" ht="26.25" x14ac:dyDescent="0.25">
      <c r="A381" s="6">
        <f t="shared" si="41"/>
        <v>377</v>
      </c>
      <c r="B381" s="7" t="s">
        <v>1175</v>
      </c>
      <c r="C381" s="7" t="s">
        <v>1181</v>
      </c>
      <c r="D381" s="8" t="s">
        <v>1182</v>
      </c>
      <c r="E381" s="18" t="s">
        <v>1183</v>
      </c>
      <c r="F381" s="7" t="s">
        <v>72</v>
      </c>
      <c r="G381" s="7" t="s">
        <v>18</v>
      </c>
      <c r="H381" s="7" t="s">
        <v>1510</v>
      </c>
      <c r="I381" s="26">
        <v>900</v>
      </c>
      <c r="J381" s="26">
        <v>6000</v>
      </c>
      <c r="K381" s="27">
        <v>1.68</v>
      </c>
      <c r="L381" s="29">
        <f t="shared" si="35"/>
        <v>1512</v>
      </c>
      <c r="M381" s="29">
        <f t="shared" si="36"/>
        <v>10080</v>
      </c>
      <c r="N381" s="36">
        <f t="shared" si="37"/>
        <v>225</v>
      </c>
      <c r="O381" s="37">
        <f t="shared" si="38"/>
        <v>378</v>
      </c>
      <c r="P381" s="36">
        <f t="shared" si="39"/>
        <v>1500</v>
      </c>
      <c r="Q381" s="37">
        <f t="shared" si="40"/>
        <v>2520</v>
      </c>
    </row>
    <row r="382" spans="1:17" x14ac:dyDescent="0.25">
      <c r="A382" s="6">
        <f t="shared" si="41"/>
        <v>378</v>
      </c>
      <c r="B382" s="7" t="s">
        <v>1175</v>
      </c>
      <c r="C382" s="7" t="s">
        <v>1184</v>
      </c>
      <c r="D382" s="8" t="s">
        <v>1185</v>
      </c>
      <c r="E382" s="18" t="s">
        <v>1186</v>
      </c>
      <c r="F382" s="7" t="s">
        <v>36</v>
      </c>
      <c r="G382" s="7" t="s">
        <v>18</v>
      </c>
      <c r="H382" s="7" t="s">
        <v>1510</v>
      </c>
      <c r="I382" s="26">
        <v>1200</v>
      </c>
      <c r="J382" s="26">
        <v>5600</v>
      </c>
      <c r="K382" s="27">
        <v>2.56</v>
      </c>
      <c r="L382" s="29">
        <f t="shared" si="35"/>
        <v>3072</v>
      </c>
      <c r="M382" s="29">
        <f t="shared" si="36"/>
        <v>14336</v>
      </c>
      <c r="N382" s="36">
        <f t="shared" si="37"/>
        <v>300</v>
      </c>
      <c r="O382" s="37">
        <f t="shared" si="38"/>
        <v>768</v>
      </c>
      <c r="P382" s="36">
        <f t="shared" si="39"/>
        <v>1400</v>
      </c>
      <c r="Q382" s="37">
        <f t="shared" si="40"/>
        <v>3584</v>
      </c>
    </row>
    <row r="383" spans="1:17" x14ac:dyDescent="0.25">
      <c r="A383" s="6">
        <f t="shared" si="41"/>
        <v>379</v>
      </c>
      <c r="B383" s="7" t="s">
        <v>1175</v>
      </c>
      <c r="C383" s="7" t="s">
        <v>1187</v>
      </c>
      <c r="D383" s="8" t="s">
        <v>1188</v>
      </c>
      <c r="E383" s="18" t="s">
        <v>129</v>
      </c>
      <c r="F383" s="7" t="s">
        <v>36</v>
      </c>
      <c r="G383" s="7" t="s">
        <v>18</v>
      </c>
      <c r="H383" s="7" t="s">
        <v>976</v>
      </c>
      <c r="I383" s="26">
        <v>3000</v>
      </c>
      <c r="J383" s="26">
        <v>8000</v>
      </c>
      <c r="K383" s="27">
        <v>0.28999999999999998</v>
      </c>
      <c r="L383" s="29">
        <f t="shared" si="35"/>
        <v>869.99999999999989</v>
      </c>
      <c r="M383" s="29">
        <f t="shared" si="36"/>
        <v>2320</v>
      </c>
      <c r="N383" s="36">
        <f t="shared" si="37"/>
        <v>750</v>
      </c>
      <c r="O383" s="37">
        <f t="shared" si="38"/>
        <v>217.49999999999997</v>
      </c>
      <c r="P383" s="36">
        <f t="shared" si="39"/>
        <v>2000</v>
      </c>
      <c r="Q383" s="37">
        <f t="shared" si="40"/>
        <v>580</v>
      </c>
    </row>
    <row r="384" spans="1:17" x14ac:dyDescent="0.25">
      <c r="A384" s="6">
        <f t="shared" si="41"/>
        <v>380</v>
      </c>
      <c r="B384" s="7" t="s">
        <v>1189</v>
      </c>
      <c r="C384" s="7" t="s">
        <v>1190</v>
      </c>
      <c r="D384" s="8" t="s">
        <v>1191</v>
      </c>
      <c r="E384" s="18" t="s">
        <v>129</v>
      </c>
      <c r="F384" s="7" t="s">
        <v>36</v>
      </c>
      <c r="G384" s="7" t="s">
        <v>18</v>
      </c>
      <c r="H384" s="7" t="s">
        <v>976</v>
      </c>
      <c r="I384" s="26">
        <v>3000</v>
      </c>
      <c r="J384" s="26">
        <v>12000</v>
      </c>
      <c r="K384" s="27">
        <v>1.42</v>
      </c>
      <c r="L384" s="29">
        <f t="shared" si="35"/>
        <v>4260</v>
      </c>
      <c r="M384" s="29">
        <f t="shared" si="36"/>
        <v>17040</v>
      </c>
      <c r="N384" s="36">
        <f t="shared" si="37"/>
        <v>750</v>
      </c>
      <c r="O384" s="37">
        <f t="shared" si="38"/>
        <v>1065</v>
      </c>
      <c r="P384" s="36">
        <f t="shared" si="39"/>
        <v>3000</v>
      </c>
      <c r="Q384" s="37">
        <f t="shared" si="40"/>
        <v>4260</v>
      </c>
    </row>
    <row r="385" spans="1:17" ht="25.5" x14ac:dyDescent="0.25">
      <c r="A385" s="6">
        <f t="shared" si="41"/>
        <v>381</v>
      </c>
      <c r="B385" s="7" t="s">
        <v>1189</v>
      </c>
      <c r="C385" s="7" t="s">
        <v>1192</v>
      </c>
      <c r="D385" s="8" t="s">
        <v>1193</v>
      </c>
      <c r="E385" s="18" t="s">
        <v>176</v>
      </c>
      <c r="F385" s="7" t="s">
        <v>257</v>
      </c>
      <c r="G385" s="7" t="s">
        <v>18</v>
      </c>
      <c r="H385" s="7" t="s">
        <v>1194</v>
      </c>
      <c r="I385" s="26">
        <v>2000</v>
      </c>
      <c r="J385" s="26">
        <v>7000</v>
      </c>
      <c r="K385" s="27">
        <v>1.49</v>
      </c>
      <c r="L385" s="29">
        <f t="shared" si="35"/>
        <v>2980</v>
      </c>
      <c r="M385" s="29">
        <f t="shared" si="36"/>
        <v>10430</v>
      </c>
      <c r="N385" s="36">
        <f t="shared" si="37"/>
        <v>500</v>
      </c>
      <c r="O385" s="37">
        <f t="shared" si="38"/>
        <v>745</v>
      </c>
      <c r="P385" s="36">
        <f t="shared" si="39"/>
        <v>1750</v>
      </c>
      <c r="Q385" s="37">
        <f t="shared" si="40"/>
        <v>2607.5</v>
      </c>
    </row>
    <row r="386" spans="1:17" x14ac:dyDescent="0.25">
      <c r="A386" s="6">
        <f t="shared" si="41"/>
        <v>382</v>
      </c>
      <c r="B386" s="7" t="s">
        <v>1189</v>
      </c>
      <c r="C386" s="7" t="s">
        <v>1195</v>
      </c>
      <c r="D386" s="8" t="s">
        <v>1196</v>
      </c>
      <c r="E386" s="18" t="s">
        <v>1197</v>
      </c>
      <c r="F386" s="7" t="s">
        <v>177</v>
      </c>
      <c r="G386" s="7" t="s">
        <v>162</v>
      </c>
      <c r="H386" s="7" t="s">
        <v>1510</v>
      </c>
      <c r="I386" s="26">
        <v>2000</v>
      </c>
      <c r="J386" s="26">
        <v>12000</v>
      </c>
      <c r="K386" s="27">
        <v>0.96</v>
      </c>
      <c r="L386" s="29">
        <f t="shared" si="35"/>
        <v>1920</v>
      </c>
      <c r="M386" s="29">
        <f t="shared" si="36"/>
        <v>11520</v>
      </c>
      <c r="N386" s="36">
        <f t="shared" si="37"/>
        <v>500</v>
      </c>
      <c r="O386" s="37">
        <f t="shared" si="38"/>
        <v>480</v>
      </c>
      <c r="P386" s="36">
        <f t="shared" si="39"/>
        <v>3000</v>
      </c>
      <c r="Q386" s="37">
        <f t="shared" si="40"/>
        <v>2880</v>
      </c>
    </row>
    <row r="387" spans="1:17" ht="25.5" x14ac:dyDescent="0.25">
      <c r="A387" s="6">
        <f t="shared" si="41"/>
        <v>383</v>
      </c>
      <c r="B387" s="7" t="s">
        <v>1189</v>
      </c>
      <c r="C387" s="7" t="s">
        <v>1198</v>
      </c>
      <c r="D387" s="8" t="s">
        <v>1199</v>
      </c>
      <c r="E387" s="18" t="s">
        <v>1200</v>
      </c>
      <c r="F387" s="7" t="s">
        <v>1201</v>
      </c>
      <c r="G387" s="7" t="s">
        <v>40</v>
      </c>
      <c r="H387" s="7" t="s">
        <v>1510</v>
      </c>
      <c r="I387" s="26">
        <v>6300</v>
      </c>
      <c r="J387" s="26">
        <v>18000</v>
      </c>
      <c r="K387" s="27">
        <v>0.68</v>
      </c>
      <c r="L387" s="29">
        <f t="shared" si="35"/>
        <v>4284</v>
      </c>
      <c r="M387" s="29">
        <f t="shared" si="36"/>
        <v>12240</v>
      </c>
      <c r="N387" s="36">
        <f t="shared" si="37"/>
        <v>1575</v>
      </c>
      <c r="O387" s="37">
        <f t="shared" si="38"/>
        <v>1071</v>
      </c>
      <c r="P387" s="36">
        <f t="shared" si="39"/>
        <v>4500</v>
      </c>
      <c r="Q387" s="37">
        <f t="shared" si="40"/>
        <v>3060</v>
      </c>
    </row>
    <row r="388" spans="1:17" ht="25.5" x14ac:dyDescent="0.25">
      <c r="A388" s="6">
        <f t="shared" si="41"/>
        <v>384</v>
      </c>
      <c r="B388" s="7" t="s">
        <v>1189</v>
      </c>
      <c r="C388" s="7" t="s">
        <v>1198</v>
      </c>
      <c r="D388" s="8" t="s">
        <v>1202</v>
      </c>
      <c r="E388" s="18" t="s">
        <v>1203</v>
      </c>
      <c r="F388" s="7" t="s">
        <v>1201</v>
      </c>
      <c r="G388" s="7" t="s">
        <v>40</v>
      </c>
      <c r="H388" s="7" t="s">
        <v>1510</v>
      </c>
      <c r="I388" s="26">
        <v>10500</v>
      </c>
      <c r="J388" s="26">
        <v>26000</v>
      </c>
      <c r="K388" s="27">
        <v>1.35</v>
      </c>
      <c r="L388" s="29">
        <f t="shared" si="35"/>
        <v>14175.000000000002</v>
      </c>
      <c r="M388" s="29">
        <f t="shared" si="36"/>
        <v>35100</v>
      </c>
      <c r="N388" s="36">
        <f t="shared" si="37"/>
        <v>2625</v>
      </c>
      <c r="O388" s="37">
        <f t="shared" si="38"/>
        <v>3543.7500000000005</v>
      </c>
      <c r="P388" s="36">
        <f t="shared" si="39"/>
        <v>6500</v>
      </c>
      <c r="Q388" s="37">
        <f t="shared" si="40"/>
        <v>8775</v>
      </c>
    </row>
    <row r="389" spans="1:17" x14ac:dyDescent="0.25">
      <c r="A389" s="6">
        <f t="shared" si="41"/>
        <v>385</v>
      </c>
      <c r="B389" s="7" t="s">
        <v>1189</v>
      </c>
      <c r="C389" s="7" t="s">
        <v>1204</v>
      </c>
      <c r="D389" s="8" t="s">
        <v>1205</v>
      </c>
      <c r="E389" s="18" t="s">
        <v>1206</v>
      </c>
      <c r="F389" s="7" t="s">
        <v>36</v>
      </c>
      <c r="G389" s="7" t="s">
        <v>101</v>
      </c>
      <c r="H389" s="7" t="s">
        <v>1510</v>
      </c>
      <c r="I389" s="26">
        <v>20000</v>
      </c>
      <c r="J389" s="26">
        <v>60000</v>
      </c>
      <c r="K389" s="27">
        <v>0.46</v>
      </c>
      <c r="L389" s="29">
        <f t="shared" ref="L389:L452" si="42">I389*K389</f>
        <v>9200</v>
      </c>
      <c r="M389" s="29">
        <f t="shared" ref="M389:M452" si="43">J389*K389</f>
        <v>27600</v>
      </c>
      <c r="N389" s="36">
        <f t="shared" si="37"/>
        <v>5000</v>
      </c>
      <c r="O389" s="37">
        <f t="shared" si="38"/>
        <v>2300</v>
      </c>
      <c r="P389" s="36">
        <f t="shared" si="39"/>
        <v>15000</v>
      </c>
      <c r="Q389" s="37">
        <f t="shared" si="40"/>
        <v>6900</v>
      </c>
    </row>
    <row r="390" spans="1:17" ht="38.25" x14ac:dyDescent="0.25">
      <c r="A390" s="6">
        <f t="shared" si="41"/>
        <v>386</v>
      </c>
      <c r="B390" s="7" t="s">
        <v>317</v>
      </c>
      <c r="C390" s="7" t="s">
        <v>1207</v>
      </c>
      <c r="D390" s="8" t="s">
        <v>1208</v>
      </c>
      <c r="E390" s="18" t="s">
        <v>1209</v>
      </c>
      <c r="F390" s="7" t="s">
        <v>72</v>
      </c>
      <c r="G390" s="7" t="s">
        <v>18</v>
      </c>
      <c r="H390" s="7" t="s">
        <v>1210</v>
      </c>
      <c r="I390" s="26">
        <v>20000</v>
      </c>
      <c r="J390" s="26">
        <v>80000</v>
      </c>
      <c r="K390" s="27">
        <v>1.099</v>
      </c>
      <c r="L390" s="29">
        <f t="shared" si="42"/>
        <v>21980</v>
      </c>
      <c r="M390" s="29">
        <f t="shared" si="43"/>
        <v>87920</v>
      </c>
      <c r="N390" s="36">
        <f t="shared" ref="N390:N453" si="44">I390/4</f>
        <v>5000</v>
      </c>
      <c r="O390" s="37">
        <f t="shared" ref="O390:O453" si="45">L390/4</f>
        <v>5495</v>
      </c>
      <c r="P390" s="36">
        <f t="shared" ref="P390:P453" si="46">J390/4</f>
        <v>20000</v>
      </c>
      <c r="Q390" s="37">
        <f t="shared" ref="Q390:Q453" si="47">M390/4</f>
        <v>21980</v>
      </c>
    </row>
    <row r="391" spans="1:17" ht="39" x14ac:dyDescent="0.25">
      <c r="A391" s="6">
        <f t="shared" ref="A391:A454" si="48">A390+1</f>
        <v>387</v>
      </c>
      <c r="B391" s="7" t="s">
        <v>317</v>
      </c>
      <c r="C391" s="7" t="s">
        <v>1211</v>
      </c>
      <c r="D391" s="8" t="s">
        <v>1212</v>
      </c>
      <c r="E391" s="18" t="s">
        <v>1213</v>
      </c>
      <c r="F391" s="7" t="s">
        <v>1214</v>
      </c>
      <c r="G391" s="7" t="s">
        <v>97</v>
      </c>
      <c r="H391" s="7" t="s">
        <v>1215</v>
      </c>
      <c r="I391" s="26">
        <v>150</v>
      </c>
      <c r="J391" s="26">
        <v>1500</v>
      </c>
      <c r="K391" s="27">
        <v>20.309999999999999</v>
      </c>
      <c r="L391" s="29">
        <f t="shared" si="42"/>
        <v>3046.5</v>
      </c>
      <c r="M391" s="29">
        <f t="shared" si="43"/>
        <v>30464.999999999996</v>
      </c>
      <c r="N391" s="36">
        <f t="shared" si="44"/>
        <v>37.5</v>
      </c>
      <c r="O391" s="37">
        <f t="shared" si="45"/>
        <v>761.625</v>
      </c>
      <c r="P391" s="36">
        <f t="shared" si="46"/>
        <v>375</v>
      </c>
      <c r="Q391" s="37">
        <f t="shared" si="47"/>
        <v>7616.2499999999991</v>
      </c>
    </row>
    <row r="392" spans="1:17" x14ac:dyDescent="0.25">
      <c r="A392" s="6">
        <f t="shared" si="48"/>
        <v>388</v>
      </c>
      <c r="B392" s="7" t="s">
        <v>1216</v>
      </c>
      <c r="C392" s="7" t="s">
        <v>1217</v>
      </c>
      <c r="D392" s="8" t="s">
        <v>1218</v>
      </c>
      <c r="E392" s="18" t="s">
        <v>1219</v>
      </c>
      <c r="F392" s="7" t="s">
        <v>1220</v>
      </c>
      <c r="G392" s="7" t="s">
        <v>68</v>
      </c>
      <c r="H392" s="7" t="s">
        <v>1221</v>
      </c>
      <c r="I392" s="26">
        <v>40</v>
      </c>
      <c r="J392" s="26">
        <v>120</v>
      </c>
      <c r="K392" s="27">
        <v>33.15</v>
      </c>
      <c r="L392" s="29">
        <f t="shared" si="42"/>
        <v>1326</v>
      </c>
      <c r="M392" s="29">
        <f t="shared" si="43"/>
        <v>3978</v>
      </c>
      <c r="N392" s="36">
        <f t="shared" si="44"/>
        <v>10</v>
      </c>
      <c r="O392" s="37">
        <f t="shared" si="45"/>
        <v>331.5</v>
      </c>
      <c r="P392" s="36">
        <f t="shared" si="46"/>
        <v>30</v>
      </c>
      <c r="Q392" s="37">
        <f t="shared" si="47"/>
        <v>994.5</v>
      </c>
    </row>
    <row r="393" spans="1:17" x14ac:dyDescent="0.25">
      <c r="A393" s="6">
        <f t="shared" si="48"/>
        <v>389</v>
      </c>
      <c r="B393" s="7" t="s">
        <v>1216</v>
      </c>
      <c r="C393" s="7" t="s">
        <v>1222</v>
      </c>
      <c r="D393" s="8" t="s">
        <v>1223</v>
      </c>
      <c r="E393" s="18" t="s">
        <v>1224</v>
      </c>
      <c r="F393" s="7" t="s">
        <v>1225</v>
      </c>
      <c r="G393" s="7" t="s">
        <v>68</v>
      </c>
      <c r="H393" s="7" t="s">
        <v>1226</v>
      </c>
      <c r="I393" s="26">
        <v>10</v>
      </c>
      <c r="J393" s="26">
        <v>60</v>
      </c>
      <c r="K393" s="27">
        <v>12.36</v>
      </c>
      <c r="L393" s="29">
        <f t="shared" si="42"/>
        <v>123.6</v>
      </c>
      <c r="M393" s="29">
        <f t="shared" si="43"/>
        <v>741.59999999999991</v>
      </c>
      <c r="N393" s="36">
        <f t="shared" si="44"/>
        <v>2.5</v>
      </c>
      <c r="O393" s="37">
        <f t="shared" si="45"/>
        <v>30.9</v>
      </c>
      <c r="P393" s="36">
        <f t="shared" si="46"/>
        <v>15</v>
      </c>
      <c r="Q393" s="37">
        <f t="shared" si="47"/>
        <v>185.39999999999998</v>
      </c>
    </row>
    <row r="394" spans="1:17" x14ac:dyDescent="0.25">
      <c r="A394" s="6">
        <f t="shared" si="48"/>
        <v>390</v>
      </c>
      <c r="B394" s="7" t="s">
        <v>1216</v>
      </c>
      <c r="C394" s="7" t="s">
        <v>1227</v>
      </c>
      <c r="D394" s="8" t="s">
        <v>1228</v>
      </c>
      <c r="E394" s="18" t="s">
        <v>693</v>
      </c>
      <c r="F394" s="7" t="s">
        <v>1229</v>
      </c>
      <c r="G394" s="7" t="s">
        <v>68</v>
      </c>
      <c r="H394" s="7" t="s">
        <v>1221</v>
      </c>
      <c r="I394" s="26">
        <v>10</v>
      </c>
      <c r="J394" s="26">
        <v>60</v>
      </c>
      <c r="K394" s="27">
        <v>24.17</v>
      </c>
      <c r="L394" s="29">
        <f t="shared" si="42"/>
        <v>241.70000000000002</v>
      </c>
      <c r="M394" s="29">
        <f t="shared" si="43"/>
        <v>1450.2</v>
      </c>
      <c r="N394" s="36">
        <f t="shared" si="44"/>
        <v>2.5</v>
      </c>
      <c r="O394" s="37">
        <f t="shared" si="45"/>
        <v>60.425000000000004</v>
      </c>
      <c r="P394" s="36">
        <f t="shared" si="46"/>
        <v>15</v>
      </c>
      <c r="Q394" s="37">
        <f t="shared" si="47"/>
        <v>362.55</v>
      </c>
    </row>
    <row r="395" spans="1:17" x14ac:dyDescent="0.25">
      <c r="A395" s="6">
        <f t="shared" si="48"/>
        <v>391</v>
      </c>
      <c r="B395" s="7" t="s">
        <v>1216</v>
      </c>
      <c r="C395" s="7" t="s">
        <v>1230</v>
      </c>
      <c r="D395" s="8" t="s">
        <v>1231</v>
      </c>
      <c r="E395" s="18">
        <v>1.5E-3</v>
      </c>
      <c r="F395" s="7" t="s">
        <v>1220</v>
      </c>
      <c r="G395" s="7" t="s">
        <v>68</v>
      </c>
      <c r="H395" s="7" t="s">
        <v>1221</v>
      </c>
      <c r="I395" s="26">
        <v>20</v>
      </c>
      <c r="J395" s="26">
        <v>100</v>
      </c>
      <c r="K395" s="27">
        <v>26.6</v>
      </c>
      <c r="L395" s="29">
        <f t="shared" si="42"/>
        <v>532</v>
      </c>
      <c r="M395" s="29">
        <f t="shared" si="43"/>
        <v>2660</v>
      </c>
      <c r="N395" s="36">
        <f t="shared" si="44"/>
        <v>5</v>
      </c>
      <c r="O395" s="37">
        <f t="shared" si="45"/>
        <v>133</v>
      </c>
      <c r="P395" s="36">
        <f t="shared" si="46"/>
        <v>25</v>
      </c>
      <c r="Q395" s="37">
        <f t="shared" si="47"/>
        <v>665</v>
      </c>
    </row>
    <row r="396" spans="1:17" x14ac:dyDescent="0.25">
      <c r="A396" s="6">
        <f t="shared" si="48"/>
        <v>392</v>
      </c>
      <c r="B396" s="7" t="s">
        <v>1216</v>
      </c>
      <c r="C396" s="7" t="s">
        <v>1232</v>
      </c>
      <c r="D396" s="8" t="s">
        <v>1233</v>
      </c>
      <c r="E396" s="18" t="s">
        <v>1234</v>
      </c>
      <c r="F396" s="7" t="s">
        <v>1220</v>
      </c>
      <c r="G396" s="7" t="s">
        <v>68</v>
      </c>
      <c r="H396" s="7" t="s">
        <v>1221</v>
      </c>
      <c r="I396" s="26">
        <v>10</v>
      </c>
      <c r="J396" s="26">
        <v>50</v>
      </c>
      <c r="K396" s="27">
        <v>33.04</v>
      </c>
      <c r="L396" s="29">
        <f t="shared" si="42"/>
        <v>330.4</v>
      </c>
      <c r="M396" s="29">
        <f t="shared" si="43"/>
        <v>1652</v>
      </c>
      <c r="N396" s="36">
        <f t="shared" si="44"/>
        <v>2.5</v>
      </c>
      <c r="O396" s="37">
        <f t="shared" si="45"/>
        <v>82.6</v>
      </c>
      <c r="P396" s="36">
        <f t="shared" si="46"/>
        <v>12.5</v>
      </c>
      <c r="Q396" s="37">
        <f t="shared" si="47"/>
        <v>413</v>
      </c>
    </row>
    <row r="397" spans="1:17" ht="26.25" x14ac:dyDescent="0.25">
      <c r="A397" s="6">
        <f t="shared" si="48"/>
        <v>393</v>
      </c>
      <c r="B397" s="7" t="s">
        <v>1216</v>
      </c>
      <c r="C397" s="7" t="s">
        <v>1235</v>
      </c>
      <c r="D397" s="8" t="s">
        <v>1236</v>
      </c>
      <c r="E397" s="18" t="s">
        <v>1237</v>
      </c>
      <c r="F397" s="7" t="s">
        <v>1220</v>
      </c>
      <c r="G397" s="7" t="s">
        <v>68</v>
      </c>
      <c r="H397" s="7" t="s">
        <v>1510</v>
      </c>
      <c r="I397" s="26">
        <v>40</v>
      </c>
      <c r="J397" s="26">
        <v>200</v>
      </c>
      <c r="K397" s="27">
        <v>48.86</v>
      </c>
      <c r="L397" s="29">
        <f t="shared" si="42"/>
        <v>1954.4</v>
      </c>
      <c r="M397" s="29">
        <f t="shared" si="43"/>
        <v>9772</v>
      </c>
      <c r="N397" s="36">
        <f t="shared" si="44"/>
        <v>10</v>
      </c>
      <c r="O397" s="37">
        <f t="shared" si="45"/>
        <v>488.6</v>
      </c>
      <c r="P397" s="36">
        <f t="shared" si="46"/>
        <v>50</v>
      </c>
      <c r="Q397" s="37">
        <f t="shared" si="47"/>
        <v>2443</v>
      </c>
    </row>
    <row r="398" spans="1:17" ht="26.25" x14ac:dyDescent="0.25">
      <c r="A398" s="6">
        <f t="shared" si="48"/>
        <v>394</v>
      </c>
      <c r="B398" s="7" t="s">
        <v>1216</v>
      </c>
      <c r="C398" s="7" t="s">
        <v>1235</v>
      </c>
      <c r="D398" s="8" t="s">
        <v>1501</v>
      </c>
      <c r="E398" s="18" t="s">
        <v>1502</v>
      </c>
      <c r="F398" s="7" t="s">
        <v>1241</v>
      </c>
      <c r="G398" s="7" t="s">
        <v>68</v>
      </c>
      <c r="H398" s="7" t="s">
        <v>1510</v>
      </c>
      <c r="I398" s="26">
        <v>50</v>
      </c>
      <c r="J398" s="26">
        <v>200</v>
      </c>
      <c r="K398" s="27">
        <v>10.15</v>
      </c>
      <c r="L398" s="29">
        <f t="shared" si="42"/>
        <v>507.5</v>
      </c>
      <c r="M398" s="29">
        <f t="shared" si="43"/>
        <v>2030</v>
      </c>
      <c r="N398" s="36">
        <f t="shared" si="44"/>
        <v>12.5</v>
      </c>
      <c r="O398" s="37">
        <f t="shared" si="45"/>
        <v>126.875</v>
      </c>
      <c r="P398" s="36">
        <f t="shared" si="46"/>
        <v>50</v>
      </c>
      <c r="Q398" s="37">
        <f t="shared" si="47"/>
        <v>507.5</v>
      </c>
    </row>
    <row r="399" spans="1:17" ht="26.25" x14ac:dyDescent="0.25">
      <c r="A399" s="6">
        <f t="shared" si="48"/>
        <v>395</v>
      </c>
      <c r="B399" s="7" t="s">
        <v>1216</v>
      </c>
      <c r="C399" s="7" t="s">
        <v>1238</v>
      </c>
      <c r="D399" s="8" t="s">
        <v>1239</v>
      </c>
      <c r="E399" s="18" t="s">
        <v>1240</v>
      </c>
      <c r="F399" s="7" t="s">
        <v>1241</v>
      </c>
      <c r="G399" s="7" t="s">
        <v>68</v>
      </c>
      <c r="H399" s="7" t="s">
        <v>1510</v>
      </c>
      <c r="I399" s="26">
        <v>50</v>
      </c>
      <c r="J399" s="26">
        <v>250</v>
      </c>
      <c r="K399" s="27">
        <v>46.54</v>
      </c>
      <c r="L399" s="29">
        <f t="shared" si="42"/>
        <v>2327</v>
      </c>
      <c r="M399" s="29">
        <f t="shared" si="43"/>
        <v>11635</v>
      </c>
      <c r="N399" s="36">
        <f t="shared" si="44"/>
        <v>12.5</v>
      </c>
      <c r="O399" s="37">
        <f t="shared" si="45"/>
        <v>581.75</v>
      </c>
      <c r="P399" s="36">
        <f t="shared" si="46"/>
        <v>62.5</v>
      </c>
      <c r="Q399" s="37">
        <f t="shared" si="47"/>
        <v>2908.75</v>
      </c>
    </row>
    <row r="400" spans="1:17" ht="26.25" x14ac:dyDescent="0.25">
      <c r="A400" s="6">
        <f t="shared" si="48"/>
        <v>396</v>
      </c>
      <c r="B400" s="7" t="s">
        <v>1216</v>
      </c>
      <c r="C400" s="7" t="s">
        <v>1238</v>
      </c>
      <c r="D400" s="8" t="s">
        <v>1239</v>
      </c>
      <c r="E400" s="18" t="s">
        <v>1242</v>
      </c>
      <c r="F400" s="7" t="s">
        <v>1243</v>
      </c>
      <c r="G400" s="7" t="s">
        <v>508</v>
      </c>
      <c r="H400" s="7" t="s">
        <v>1510</v>
      </c>
      <c r="I400" s="26">
        <v>50</v>
      </c>
      <c r="J400" s="26">
        <v>200</v>
      </c>
      <c r="K400" s="27">
        <v>55.5</v>
      </c>
      <c r="L400" s="29">
        <f t="shared" si="42"/>
        <v>2775</v>
      </c>
      <c r="M400" s="29">
        <f t="shared" si="43"/>
        <v>11100</v>
      </c>
      <c r="N400" s="36">
        <f t="shared" si="44"/>
        <v>12.5</v>
      </c>
      <c r="O400" s="37">
        <f t="shared" si="45"/>
        <v>693.75</v>
      </c>
      <c r="P400" s="36">
        <f t="shared" si="46"/>
        <v>50</v>
      </c>
      <c r="Q400" s="37">
        <f t="shared" si="47"/>
        <v>2775</v>
      </c>
    </row>
    <row r="401" spans="1:17" x14ac:dyDescent="0.25">
      <c r="A401" s="6">
        <f t="shared" si="48"/>
        <v>397</v>
      </c>
      <c r="B401" s="7" t="s">
        <v>1216</v>
      </c>
      <c r="C401" s="7" t="s">
        <v>1244</v>
      </c>
      <c r="D401" s="8" t="s">
        <v>1245</v>
      </c>
      <c r="E401" s="18" t="s">
        <v>1246</v>
      </c>
      <c r="F401" s="7" t="s">
        <v>1247</v>
      </c>
      <c r="G401" s="7" t="s">
        <v>33</v>
      </c>
      <c r="H401" s="7" t="s">
        <v>650</v>
      </c>
      <c r="I401" s="26">
        <v>3</v>
      </c>
      <c r="J401" s="26">
        <v>10</v>
      </c>
      <c r="K401" s="27">
        <v>11.6</v>
      </c>
      <c r="L401" s="29">
        <f t="shared" si="42"/>
        <v>34.799999999999997</v>
      </c>
      <c r="M401" s="29">
        <f t="shared" si="43"/>
        <v>116</v>
      </c>
      <c r="N401" s="36">
        <f t="shared" si="44"/>
        <v>0.75</v>
      </c>
      <c r="O401" s="37">
        <f t="shared" si="45"/>
        <v>8.6999999999999993</v>
      </c>
      <c r="P401" s="36">
        <f t="shared" si="46"/>
        <v>2.5</v>
      </c>
      <c r="Q401" s="37">
        <f t="shared" si="47"/>
        <v>29</v>
      </c>
    </row>
    <row r="402" spans="1:17" x14ac:dyDescent="0.25">
      <c r="A402" s="6">
        <f t="shared" si="48"/>
        <v>398</v>
      </c>
      <c r="B402" s="7" t="s">
        <v>1216</v>
      </c>
      <c r="C402" s="7" t="s">
        <v>1248</v>
      </c>
      <c r="D402" s="8" t="s">
        <v>1249</v>
      </c>
      <c r="E402" s="18" t="s">
        <v>1250</v>
      </c>
      <c r="F402" s="7" t="s">
        <v>1247</v>
      </c>
      <c r="G402" s="7" t="s">
        <v>33</v>
      </c>
      <c r="H402" s="7" t="s">
        <v>650</v>
      </c>
      <c r="I402" s="26">
        <v>1</v>
      </c>
      <c r="J402" s="26">
        <v>5</v>
      </c>
      <c r="K402" s="27">
        <v>24.17</v>
      </c>
      <c r="L402" s="29">
        <f t="shared" si="42"/>
        <v>24.17</v>
      </c>
      <c r="M402" s="29">
        <f t="shared" si="43"/>
        <v>120.85000000000001</v>
      </c>
      <c r="N402" s="36">
        <f t="shared" si="44"/>
        <v>0.25</v>
      </c>
      <c r="O402" s="37">
        <f t="shared" si="45"/>
        <v>6.0425000000000004</v>
      </c>
      <c r="P402" s="36">
        <f t="shared" si="46"/>
        <v>1.25</v>
      </c>
      <c r="Q402" s="37">
        <f t="shared" si="47"/>
        <v>30.212500000000002</v>
      </c>
    </row>
    <row r="403" spans="1:17" ht="26.25" x14ac:dyDescent="0.25">
      <c r="A403" s="6">
        <f t="shared" si="48"/>
        <v>399</v>
      </c>
      <c r="B403" s="7" t="s">
        <v>1216</v>
      </c>
      <c r="C403" s="7" t="s">
        <v>1251</v>
      </c>
      <c r="D403" s="8" t="s">
        <v>1252</v>
      </c>
      <c r="E403" s="18" t="s">
        <v>1253</v>
      </c>
      <c r="F403" s="7" t="s">
        <v>1254</v>
      </c>
      <c r="G403" s="7" t="s">
        <v>68</v>
      </c>
      <c r="H403" s="7" t="s">
        <v>650</v>
      </c>
      <c r="I403" s="26">
        <v>30</v>
      </c>
      <c r="J403" s="26">
        <v>80</v>
      </c>
      <c r="K403" s="27">
        <v>30</v>
      </c>
      <c r="L403" s="29">
        <f t="shared" si="42"/>
        <v>900</v>
      </c>
      <c r="M403" s="29">
        <f t="shared" si="43"/>
        <v>2400</v>
      </c>
      <c r="N403" s="36">
        <f t="shared" si="44"/>
        <v>7.5</v>
      </c>
      <c r="O403" s="37">
        <f t="shared" si="45"/>
        <v>225</v>
      </c>
      <c r="P403" s="36">
        <f t="shared" si="46"/>
        <v>20</v>
      </c>
      <c r="Q403" s="37">
        <f t="shared" si="47"/>
        <v>600</v>
      </c>
    </row>
    <row r="404" spans="1:17" ht="25.5" x14ac:dyDescent="0.25">
      <c r="A404" s="6">
        <f t="shared" si="48"/>
        <v>400</v>
      </c>
      <c r="B404" s="7" t="s">
        <v>1216</v>
      </c>
      <c r="C404" s="7" t="s">
        <v>1251</v>
      </c>
      <c r="D404" s="8" t="s">
        <v>1255</v>
      </c>
      <c r="E404" s="18" t="s">
        <v>1256</v>
      </c>
      <c r="F404" s="7" t="s">
        <v>1254</v>
      </c>
      <c r="G404" s="7" t="s">
        <v>68</v>
      </c>
      <c r="H404" s="7" t="s">
        <v>1257</v>
      </c>
      <c r="I404" s="26">
        <v>100</v>
      </c>
      <c r="J404" s="26">
        <v>350</v>
      </c>
      <c r="K404" s="27">
        <v>32</v>
      </c>
      <c r="L404" s="29">
        <f t="shared" si="42"/>
        <v>3200</v>
      </c>
      <c r="M404" s="29">
        <f t="shared" si="43"/>
        <v>11200</v>
      </c>
      <c r="N404" s="36">
        <f t="shared" si="44"/>
        <v>25</v>
      </c>
      <c r="O404" s="37">
        <f t="shared" si="45"/>
        <v>800</v>
      </c>
      <c r="P404" s="36">
        <f t="shared" si="46"/>
        <v>87.5</v>
      </c>
      <c r="Q404" s="37">
        <f t="shared" si="47"/>
        <v>2800</v>
      </c>
    </row>
    <row r="405" spans="1:17" ht="25.5" x14ac:dyDescent="0.25">
      <c r="A405" s="6">
        <f t="shared" si="48"/>
        <v>401</v>
      </c>
      <c r="B405" s="7" t="s">
        <v>1216</v>
      </c>
      <c r="C405" s="7" t="s">
        <v>1258</v>
      </c>
      <c r="D405" s="8" t="s">
        <v>1259</v>
      </c>
      <c r="E405" s="18" t="s">
        <v>1260</v>
      </c>
      <c r="F405" s="7" t="s">
        <v>1254</v>
      </c>
      <c r="G405" s="7" t="s">
        <v>68</v>
      </c>
      <c r="H405" s="7" t="s">
        <v>1221</v>
      </c>
      <c r="I405" s="26">
        <v>100</v>
      </c>
      <c r="J405" s="26">
        <v>280</v>
      </c>
      <c r="K405" s="27">
        <v>23.77</v>
      </c>
      <c r="L405" s="29">
        <f t="shared" si="42"/>
        <v>2377</v>
      </c>
      <c r="M405" s="29">
        <f t="shared" si="43"/>
        <v>6655.5999999999995</v>
      </c>
      <c r="N405" s="36">
        <f t="shared" si="44"/>
        <v>25</v>
      </c>
      <c r="O405" s="37">
        <f t="shared" si="45"/>
        <v>594.25</v>
      </c>
      <c r="P405" s="36">
        <f t="shared" si="46"/>
        <v>70</v>
      </c>
      <c r="Q405" s="37">
        <f t="shared" si="47"/>
        <v>1663.8999999999999</v>
      </c>
    </row>
    <row r="406" spans="1:17" ht="25.5" x14ac:dyDescent="0.25">
      <c r="A406" s="6">
        <f t="shared" si="48"/>
        <v>402</v>
      </c>
      <c r="B406" s="7" t="s">
        <v>1216</v>
      </c>
      <c r="C406" s="7" t="s">
        <v>1261</v>
      </c>
      <c r="D406" s="8" t="s">
        <v>1262</v>
      </c>
      <c r="E406" s="18" t="s">
        <v>1263</v>
      </c>
      <c r="F406" s="7" t="s">
        <v>1254</v>
      </c>
      <c r="G406" s="7" t="s">
        <v>68</v>
      </c>
      <c r="H406" s="7" t="s">
        <v>1510</v>
      </c>
      <c r="I406" s="26">
        <v>40</v>
      </c>
      <c r="J406" s="26">
        <v>100</v>
      </c>
      <c r="K406" s="27">
        <v>53.03</v>
      </c>
      <c r="L406" s="29">
        <f t="shared" si="42"/>
        <v>2121.1999999999998</v>
      </c>
      <c r="M406" s="29">
        <f t="shared" si="43"/>
        <v>5303</v>
      </c>
      <c r="N406" s="36">
        <f t="shared" si="44"/>
        <v>10</v>
      </c>
      <c r="O406" s="37">
        <f t="shared" si="45"/>
        <v>530.29999999999995</v>
      </c>
      <c r="P406" s="36">
        <f t="shared" si="46"/>
        <v>25</v>
      </c>
      <c r="Q406" s="37">
        <f t="shared" si="47"/>
        <v>1325.75</v>
      </c>
    </row>
    <row r="407" spans="1:17" ht="26.25" x14ac:dyDescent="0.25">
      <c r="A407" s="6">
        <f t="shared" si="48"/>
        <v>403</v>
      </c>
      <c r="B407" s="7" t="s">
        <v>1264</v>
      </c>
      <c r="C407" s="7" t="s">
        <v>1265</v>
      </c>
      <c r="D407" s="8" t="s">
        <v>1266</v>
      </c>
      <c r="E407" s="18" t="s">
        <v>1267</v>
      </c>
      <c r="F407" s="7" t="s">
        <v>1268</v>
      </c>
      <c r="G407" s="7" t="s">
        <v>68</v>
      </c>
      <c r="H407" s="7" t="s">
        <v>1510</v>
      </c>
      <c r="I407" s="26">
        <v>150</v>
      </c>
      <c r="J407" s="26">
        <v>500</v>
      </c>
      <c r="K407" s="27">
        <v>35</v>
      </c>
      <c r="L407" s="29">
        <f t="shared" si="42"/>
        <v>5250</v>
      </c>
      <c r="M407" s="29">
        <f t="shared" si="43"/>
        <v>17500</v>
      </c>
      <c r="N407" s="36">
        <f t="shared" si="44"/>
        <v>37.5</v>
      </c>
      <c r="O407" s="37">
        <f t="shared" si="45"/>
        <v>1312.5</v>
      </c>
      <c r="P407" s="36">
        <f t="shared" si="46"/>
        <v>125</v>
      </c>
      <c r="Q407" s="37">
        <f t="shared" si="47"/>
        <v>4375</v>
      </c>
    </row>
    <row r="408" spans="1:17" x14ac:dyDescent="0.25">
      <c r="A408" s="6">
        <f t="shared" si="48"/>
        <v>404</v>
      </c>
      <c r="B408" s="7" t="s">
        <v>1264</v>
      </c>
      <c r="C408" s="7" t="s">
        <v>1269</v>
      </c>
      <c r="D408" s="8" t="s">
        <v>1270</v>
      </c>
      <c r="E408" s="18" t="s">
        <v>1224</v>
      </c>
      <c r="F408" s="7" t="s">
        <v>1271</v>
      </c>
      <c r="G408" s="7" t="s">
        <v>68</v>
      </c>
      <c r="H408" s="7" t="s">
        <v>1221</v>
      </c>
      <c r="I408" s="26">
        <v>100</v>
      </c>
      <c r="J408" s="26">
        <v>300</v>
      </c>
      <c r="K408" s="27">
        <v>9.24</v>
      </c>
      <c r="L408" s="29">
        <f t="shared" si="42"/>
        <v>924</v>
      </c>
      <c r="M408" s="29">
        <f t="shared" si="43"/>
        <v>2772</v>
      </c>
      <c r="N408" s="36">
        <f t="shared" si="44"/>
        <v>25</v>
      </c>
      <c r="O408" s="37">
        <f t="shared" si="45"/>
        <v>231</v>
      </c>
      <c r="P408" s="36">
        <f t="shared" si="46"/>
        <v>75</v>
      </c>
      <c r="Q408" s="37">
        <f t="shared" si="47"/>
        <v>693</v>
      </c>
    </row>
    <row r="409" spans="1:17" x14ac:dyDescent="0.25">
      <c r="A409" s="6">
        <f t="shared" si="48"/>
        <v>405</v>
      </c>
      <c r="B409" s="7" t="s">
        <v>1272</v>
      </c>
      <c r="C409" s="7" t="s">
        <v>1273</v>
      </c>
      <c r="D409" s="8" t="s">
        <v>1274</v>
      </c>
      <c r="E409" s="18" t="s">
        <v>1256</v>
      </c>
      <c r="F409" s="7" t="s">
        <v>1275</v>
      </c>
      <c r="G409" s="7" t="s">
        <v>68</v>
      </c>
      <c r="H409" s="7" t="s">
        <v>1510</v>
      </c>
      <c r="I409" s="26">
        <v>40</v>
      </c>
      <c r="J409" s="26">
        <v>150</v>
      </c>
      <c r="K409" s="27">
        <v>35</v>
      </c>
      <c r="L409" s="29">
        <f t="shared" si="42"/>
        <v>1400</v>
      </c>
      <c r="M409" s="29">
        <f t="shared" si="43"/>
        <v>5250</v>
      </c>
      <c r="N409" s="36">
        <f t="shared" si="44"/>
        <v>10</v>
      </c>
      <c r="O409" s="37">
        <f t="shared" si="45"/>
        <v>350</v>
      </c>
      <c r="P409" s="36">
        <f t="shared" si="46"/>
        <v>37.5</v>
      </c>
      <c r="Q409" s="37">
        <f t="shared" si="47"/>
        <v>1312.5</v>
      </c>
    </row>
    <row r="410" spans="1:17" x14ac:dyDescent="0.25">
      <c r="A410" s="6">
        <f t="shared" si="48"/>
        <v>406</v>
      </c>
      <c r="B410" s="7" t="s">
        <v>1272</v>
      </c>
      <c r="C410" s="7" t="s">
        <v>1276</v>
      </c>
      <c r="D410" s="8" t="s">
        <v>1277</v>
      </c>
      <c r="E410" s="18" t="s">
        <v>1256</v>
      </c>
      <c r="F410" s="7" t="s">
        <v>1278</v>
      </c>
      <c r="G410" s="7" t="s">
        <v>68</v>
      </c>
      <c r="H410" s="7" t="s">
        <v>1510</v>
      </c>
      <c r="I410" s="26">
        <v>100</v>
      </c>
      <c r="J410" s="26">
        <v>600</v>
      </c>
      <c r="K410" s="27">
        <v>23</v>
      </c>
      <c r="L410" s="29">
        <f t="shared" si="42"/>
        <v>2300</v>
      </c>
      <c r="M410" s="29">
        <f t="shared" si="43"/>
        <v>13800</v>
      </c>
      <c r="N410" s="36">
        <f t="shared" si="44"/>
        <v>25</v>
      </c>
      <c r="O410" s="37">
        <f t="shared" si="45"/>
        <v>575</v>
      </c>
      <c r="P410" s="36">
        <f t="shared" si="46"/>
        <v>150</v>
      </c>
      <c r="Q410" s="37">
        <f t="shared" si="47"/>
        <v>3450</v>
      </c>
    </row>
    <row r="411" spans="1:17" ht="39" x14ac:dyDescent="0.25">
      <c r="A411" s="6">
        <f t="shared" si="48"/>
        <v>407</v>
      </c>
      <c r="B411" s="7" t="s">
        <v>1272</v>
      </c>
      <c r="C411" s="7" t="s">
        <v>1279</v>
      </c>
      <c r="D411" s="8" t="s">
        <v>1280</v>
      </c>
      <c r="E411" s="18" t="s">
        <v>1281</v>
      </c>
      <c r="F411" s="7" t="s">
        <v>1282</v>
      </c>
      <c r="G411" s="7" t="s">
        <v>68</v>
      </c>
      <c r="H411" s="7" t="s">
        <v>1510</v>
      </c>
      <c r="I411" s="26">
        <v>100</v>
      </c>
      <c r="J411" s="26">
        <v>800</v>
      </c>
      <c r="K411" s="27">
        <v>25</v>
      </c>
      <c r="L411" s="29">
        <f t="shared" si="42"/>
        <v>2500</v>
      </c>
      <c r="M411" s="29">
        <f t="shared" si="43"/>
        <v>20000</v>
      </c>
      <c r="N411" s="36">
        <f t="shared" si="44"/>
        <v>25</v>
      </c>
      <c r="O411" s="37">
        <f t="shared" si="45"/>
        <v>625</v>
      </c>
      <c r="P411" s="36">
        <f t="shared" si="46"/>
        <v>200</v>
      </c>
      <c r="Q411" s="37">
        <f t="shared" si="47"/>
        <v>5000</v>
      </c>
    </row>
    <row r="412" spans="1:17" ht="26.25" x14ac:dyDescent="0.25">
      <c r="A412" s="6">
        <f t="shared" si="48"/>
        <v>408</v>
      </c>
      <c r="B412" s="7" t="s">
        <v>1272</v>
      </c>
      <c r="C412" s="7" t="s">
        <v>1279</v>
      </c>
      <c r="D412" s="8" t="s">
        <v>1283</v>
      </c>
      <c r="E412" s="18" t="s">
        <v>1284</v>
      </c>
      <c r="F412" s="7" t="s">
        <v>1285</v>
      </c>
      <c r="G412" s="7" t="s">
        <v>68</v>
      </c>
      <c r="H412" s="7" t="s">
        <v>1510</v>
      </c>
      <c r="I412" s="26">
        <v>60</v>
      </c>
      <c r="J412" s="26">
        <v>200</v>
      </c>
      <c r="K412" s="27">
        <v>28</v>
      </c>
      <c r="L412" s="29">
        <f t="shared" si="42"/>
        <v>1680</v>
      </c>
      <c r="M412" s="29">
        <f t="shared" si="43"/>
        <v>5600</v>
      </c>
      <c r="N412" s="36">
        <f t="shared" si="44"/>
        <v>15</v>
      </c>
      <c r="O412" s="37">
        <f t="shared" si="45"/>
        <v>420</v>
      </c>
      <c r="P412" s="36">
        <f t="shared" si="46"/>
        <v>50</v>
      </c>
      <c r="Q412" s="37">
        <f t="shared" si="47"/>
        <v>1400</v>
      </c>
    </row>
    <row r="413" spans="1:17" x14ac:dyDescent="0.25">
      <c r="A413" s="6">
        <f t="shared" si="48"/>
        <v>409</v>
      </c>
      <c r="B413" s="7" t="s">
        <v>1272</v>
      </c>
      <c r="C413" s="7" t="s">
        <v>1279</v>
      </c>
      <c r="D413" s="8" t="s">
        <v>1286</v>
      </c>
      <c r="E413" s="18" t="s">
        <v>1281</v>
      </c>
      <c r="F413" s="7" t="s">
        <v>1278</v>
      </c>
      <c r="G413" s="7" t="s">
        <v>68</v>
      </c>
      <c r="H413" s="7" t="s">
        <v>1287</v>
      </c>
      <c r="I413" s="26">
        <v>100</v>
      </c>
      <c r="J413" s="26">
        <v>600</v>
      </c>
      <c r="K413" s="27">
        <v>28</v>
      </c>
      <c r="L413" s="29">
        <f t="shared" si="42"/>
        <v>2800</v>
      </c>
      <c r="M413" s="29">
        <f t="shared" si="43"/>
        <v>16800</v>
      </c>
      <c r="N413" s="36">
        <f t="shared" si="44"/>
        <v>25</v>
      </c>
      <c r="O413" s="37">
        <f t="shared" si="45"/>
        <v>700</v>
      </c>
      <c r="P413" s="36">
        <f t="shared" si="46"/>
        <v>150</v>
      </c>
      <c r="Q413" s="37">
        <f t="shared" si="47"/>
        <v>4200</v>
      </c>
    </row>
    <row r="414" spans="1:17" ht="39" x14ac:dyDescent="0.25">
      <c r="A414" s="6">
        <f t="shared" si="48"/>
        <v>410</v>
      </c>
      <c r="B414" s="7" t="s">
        <v>1272</v>
      </c>
      <c r="C414" s="7" t="s">
        <v>1288</v>
      </c>
      <c r="D414" s="8" t="s">
        <v>1289</v>
      </c>
      <c r="E414" s="18" t="s">
        <v>1290</v>
      </c>
      <c r="F414" s="7" t="s">
        <v>1282</v>
      </c>
      <c r="G414" s="7" t="s">
        <v>68</v>
      </c>
      <c r="H414" s="7" t="s">
        <v>1287</v>
      </c>
      <c r="I414" s="26">
        <v>50</v>
      </c>
      <c r="J414" s="26">
        <v>200</v>
      </c>
      <c r="K414" s="27">
        <v>30</v>
      </c>
      <c r="L414" s="29">
        <f t="shared" si="42"/>
        <v>1500</v>
      </c>
      <c r="M414" s="29">
        <f t="shared" si="43"/>
        <v>6000</v>
      </c>
      <c r="N414" s="36">
        <f t="shared" si="44"/>
        <v>12.5</v>
      </c>
      <c r="O414" s="37">
        <f t="shared" si="45"/>
        <v>375</v>
      </c>
      <c r="P414" s="36">
        <f t="shared" si="46"/>
        <v>50</v>
      </c>
      <c r="Q414" s="37">
        <f t="shared" si="47"/>
        <v>1500</v>
      </c>
    </row>
    <row r="415" spans="1:17" ht="51.75" x14ac:dyDescent="0.25">
      <c r="A415" s="6">
        <f t="shared" si="48"/>
        <v>411</v>
      </c>
      <c r="B415" s="7" t="s">
        <v>1272</v>
      </c>
      <c r="C415" s="7" t="s">
        <v>1291</v>
      </c>
      <c r="D415" s="8" t="s">
        <v>1292</v>
      </c>
      <c r="E415" s="18" t="s">
        <v>1293</v>
      </c>
      <c r="F415" s="7" t="s">
        <v>1294</v>
      </c>
      <c r="G415" s="7" t="s">
        <v>68</v>
      </c>
      <c r="H415" s="7" t="s">
        <v>1295</v>
      </c>
      <c r="I415" s="26">
        <v>50</v>
      </c>
      <c r="J415" s="26">
        <v>300</v>
      </c>
      <c r="K415" s="27">
        <v>28</v>
      </c>
      <c r="L415" s="29">
        <f t="shared" si="42"/>
        <v>1400</v>
      </c>
      <c r="M415" s="29">
        <f t="shared" si="43"/>
        <v>8400</v>
      </c>
      <c r="N415" s="36">
        <f t="shared" si="44"/>
        <v>12.5</v>
      </c>
      <c r="O415" s="37">
        <f t="shared" si="45"/>
        <v>350</v>
      </c>
      <c r="P415" s="36">
        <f t="shared" si="46"/>
        <v>75</v>
      </c>
      <c r="Q415" s="37">
        <f t="shared" si="47"/>
        <v>2100</v>
      </c>
    </row>
    <row r="416" spans="1:17" ht="26.25" x14ac:dyDescent="0.25">
      <c r="A416" s="6">
        <f t="shared" si="48"/>
        <v>412</v>
      </c>
      <c r="B416" s="7" t="s">
        <v>1272</v>
      </c>
      <c r="C416" s="7" t="s">
        <v>1296</v>
      </c>
      <c r="D416" s="8" t="s">
        <v>1297</v>
      </c>
      <c r="E416" s="18" t="s">
        <v>1298</v>
      </c>
      <c r="F416" s="7" t="s">
        <v>1282</v>
      </c>
      <c r="G416" s="7" t="s">
        <v>68</v>
      </c>
      <c r="H416" s="7" t="s">
        <v>1299</v>
      </c>
      <c r="I416" s="26">
        <v>30</v>
      </c>
      <c r="J416" s="26">
        <v>600</v>
      </c>
      <c r="K416" s="27">
        <v>23</v>
      </c>
      <c r="L416" s="29">
        <f t="shared" si="42"/>
        <v>690</v>
      </c>
      <c r="M416" s="29">
        <f t="shared" si="43"/>
        <v>13800</v>
      </c>
      <c r="N416" s="36">
        <f t="shared" si="44"/>
        <v>7.5</v>
      </c>
      <c r="O416" s="37">
        <f t="shared" si="45"/>
        <v>172.5</v>
      </c>
      <c r="P416" s="36">
        <f t="shared" si="46"/>
        <v>150</v>
      </c>
      <c r="Q416" s="37">
        <f t="shared" si="47"/>
        <v>3450</v>
      </c>
    </row>
    <row r="417" spans="1:17" ht="26.25" x14ac:dyDescent="0.25">
      <c r="A417" s="6">
        <f t="shared" si="48"/>
        <v>413</v>
      </c>
      <c r="B417" s="7" t="s">
        <v>1272</v>
      </c>
      <c r="C417" s="7" t="s">
        <v>1296</v>
      </c>
      <c r="D417" s="8" t="s">
        <v>1300</v>
      </c>
      <c r="E417" s="18" t="s">
        <v>1301</v>
      </c>
      <c r="F417" s="7" t="s">
        <v>1278</v>
      </c>
      <c r="G417" s="7" t="s">
        <v>68</v>
      </c>
      <c r="H417" s="7" t="s">
        <v>1299</v>
      </c>
      <c r="I417" s="26">
        <v>150</v>
      </c>
      <c r="J417" s="26">
        <v>800</v>
      </c>
      <c r="K417" s="27">
        <v>25</v>
      </c>
      <c r="L417" s="29">
        <f t="shared" si="42"/>
        <v>3750</v>
      </c>
      <c r="M417" s="29">
        <f t="shared" si="43"/>
        <v>20000</v>
      </c>
      <c r="N417" s="36">
        <f t="shared" si="44"/>
        <v>37.5</v>
      </c>
      <c r="O417" s="37">
        <f t="shared" si="45"/>
        <v>937.5</v>
      </c>
      <c r="P417" s="36">
        <f t="shared" si="46"/>
        <v>200</v>
      </c>
      <c r="Q417" s="37">
        <f t="shared" si="47"/>
        <v>5000</v>
      </c>
    </row>
    <row r="418" spans="1:17" ht="25.5" x14ac:dyDescent="0.25">
      <c r="A418" s="6">
        <f t="shared" si="48"/>
        <v>414</v>
      </c>
      <c r="B418" s="7" t="s">
        <v>1272</v>
      </c>
      <c r="C418" s="7" t="s">
        <v>1302</v>
      </c>
      <c r="D418" s="8" t="s">
        <v>1303</v>
      </c>
      <c r="E418" s="18" t="s">
        <v>1304</v>
      </c>
      <c r="F418" s="7" t="s">
        <v>1305</v>
      </c>
      <c r="G418" s="7" t="s">
        <v>68</v>
      </c>
      <c r="H418" s="7" t="s">
        <v>1306</v>
      </c>
      <c r="I418" s="26">
        <v>200</v>
      </c>
      <c r="J418" s="26">
        <v>600</v>
      </c>
      <c r="K418" s="27">
        <v>41.08</v>
      </c>
      <c r="L418" s="29">
        <f t="shared" si="42"/>
        <v>8216</v>
      </c>
      <c r="M418" s="29">
        <f t="shared" si="43"/>
        <v>24648</v>
      </c>
      <c r="N418" s="36">
        <f t="shared" si="44"/>
        <v>50</v>
      </c>
      <c r="O418" s="37">
        <f t="shared" si="45"/>
        <v>2054</v>
      </c>
      <c r="P418" s="36">
        <f t="shared" si="46"/>
        <v>150</v>
      </c>
      <c r="Q418" s="37">
        <f t="shared" si="47"/>
        <v>6162</v>
      </c>
    </row>
    <row r="419" spans="1:17" ht="26.25" x14ac:dyDescent="0.25">
      <c r="A419" s="6">
        <f t="shared" si="48"/>
        <v>415</v>
      </c>
      <c r="B419" s="7" t="s">
        <v>1272</v>
      </c>
      <c r="C419" s="7" t="s">
        <v>1307</v>
      </c>
      <c r="D419" s="8" t="s">
        <v>1308</v>
      </c>
      <c r="E419" s="18" t="s">
        <v>1309</v>
      </c>
      <c r="F419" s="7" t="s">
        <v>1310</v>
      </c>
      <c r="G419" s="7" t="s">
        <v>68</v>
      </c>
      <c r="H419" s="7" t="s">
        <v>1311</v>
      </c>
      <c r="I419" s="26">
        <v>200</v>
      </c>
      <c r="J419" s="26">
        <v>900</v>
      </c>
      <c r="K419" s="27">
        <v>59.95</v>
      </c>
      <c r="L419" s="29">
        <f t="shared" si="42"/>
        <v>11990</v>
      </c>
      <c r="M419" s="29">
        <f t="shared" si="43"/>
        <v>53955</v>
      </c>
      <c r="N419" s="36">
        <f t="shared" si="44"/>
        <v>50</v>
      </c>
      <c r="O419" s="37">
        <f t="shared" si="45"/>
        <v>2997.5</v>
      </c>
      <c r="P419" s="36">
        <f t="shared" si="46"/>
        <v>225</v>
      </c>
      <c r="Q419" s="37">
        <f t="shared" si="47"/>
        <v>13488.75</v>
      </c>
    </row>
    <row r="420" spans="1:17" ht="39" x14ac:dyDescent="0.25">
      <c r="A420" s="6">
        <f t="shared" si="48"/>
        <v>416</v>
      </c>
      <c r="B420" s="7" t="s">
        <v>1272</v>
      </c>
      <c r="C420" s="7" t="s">
        <v>1312</v>
      </c>
      <c r="D420" s="8" t="s">
        <v>1313</v>
      </c>
      <c r="E420" s="18" t="s">
        <v>1314</v>
      </c>
      <c r="F420" s="7" t="s">
        <v>100</v>
      </c>
      <c r="G420" s="7" t="s">
        <v>18</v>
      </c>
      <c r="H420" s="7" t="s">
        <v>1510</v>
      </c>
      <c r="I420" s="26">
        <v>4000</v>
      </c>
      <c r="J420" s="26">
        <v>20000</v>
      </c>
      <c r="K420" s="27">
        <v>1.75</v>
      </c>
      <c r="L420" s="29">
        <f t="shared" si="42"/>
        <v>7000</v>
      </c>
      <c r="M420" s="29">
        <f t="shared" si="43"/>
        <v>35000</v>
      </c>
      <c r="N420" s="36">
        <f t="shared" si="44"/>
        <v>1000</v>
      </c>
      <c r="O420" s="37">
        <f t="shared" si="45"/>
        <v>1750</v>
      </c>
      <c r="P420" s="36">
        <f t="shared" si="46"/>
        <v>5000</v>
      </c>
      <c r="Q420" s="37">
        <f t="shared" si="47"/>
        <v>8750</v>
      </c>
    </row>
    <row r="421" spans="1:17" ht="39" x14ac:dyDescent="0.25">
      <c r="A421" s="6">
        <f t="shared" si="48"/>
        <v>417</v>
      </c>
      <c r="B421" s="7" t="s">
        <v>1272</v>
      </c>
      <c r="C421" s="7" t="s">
        <v>1315</v>
      </c>
      <c r="D421" s="8" t="s">
        <v>1316</v>
      </c>
      <c r="E421" s="18" t="s">
        <v>1317</v>
      </c>
      <c r="F421" s="7" t="s">
        <v>139</v>
      </c>
      <c r="G421" s="7" t="s">
        <v>18</v>
      </c>
      <c r="H421" s="7" t="s">
        <v>1510</v>
      </c>
      <c r="I421" s="26">
        <v>2400</v>
      </c>
      <c r="J421" s="26">
        <v>15000</v>
      </c>
      <c r="K421" s="27">
        <v>2</v>
      </c>
      <c r="L421" s="29">
        <f t="shared" si="42"/>
        <v>4800</v>
      </c>
      <c r="M421" s="29">
        <f t="shared" si="43"/>
        <v>30000</v>
      </c>
      <c r="N421" s="36">
        <f t="shared" si="44"/>
        <v>600</v>
      </c>
      <c r="O421" s="37">
        <f t="shared" si="45"/>
        <v>1200</v>
      </c>
      <c r="P421" s="36">
        <f t="shared" si="46"/>
        <v>3750</v>
      </c>
      <c r="Q421" s="37">
        <f t="shared" si="47"/>
        <v>7500</v>
      </c>
    </row>
    <row r="422" spans="1:17" ht="38.25" x14ac:dyDescent="0.25">
      <c r="A422" s="6">
        <f t="shared" si="48"/>
        <v>418</v>
      </c>
      <c r="B422" s="7" t="s">
        <v>1272</v>
      </c>
      <c r="C422" s="7" t="s">
        <v>1318</v>
      </c>
      <c r="D422" s="8" t="s">
        <v>1319</v>
      </c>
      <c r="E422" s="18" t="s">
        <v>1320</v>
      </c>
      <c r="F422" s="7" t="s">
        <v>1321</v>
      </c>
      <c r="G422" s="7" t="s">
        <v>68</v>
      </c>
      <c r="H422" s="7" t="s">
        <v>1322</v>
      </c>
      <c r="I422" s="26">
        <v>50</v>
      </c>
      <c r="J422" s="26">
        <v>200</v>
      </c>
      <c r="K422" s="27">
        <v>12.55</v>
      </c>
      <c r="L422" s="29">
        <f t="shared" si="42"/>
        <v>627.5</v>
      </c>
      <c r="M422" s="29">
        <f t="shared" si="43"/>
        <v>2510</v>
      </c>
      <c r="N422" s="36">
        <f t="shared" si="44"/>
        <v>12.5</v>
      </c>
      <c r="O422" s="37">
        <f t="shared" si="45"/>
        <v>156.875</v>
      </c>
      <c r="P422" s="36">
        <f t="shared" si="46"/>
        <v>50</v>
      </c>
      <c r="Q422" s="37">
        <f t="shared" si="47"/>
        <v>627.5</v>
      </c>
    </row>
    <row r="423" spans="1:17" ht="25.5" x14ac:dyDescent="0.25">
      <c r="A423" s="6">
        <f t="shared" si="48"/>
        <v>419</v>
      </c>
      <c r="B423" s="7" t="s">
        <v>1272</v>
      </c>
      <c r="C423" s="7" t="s">
        <v>1318</v>
      </c>
      <c r="D423" s="9" t="s">
        <v>1323</v>
      </c>
      <c r="E423" s="21" t="s">
        <v>1324</v>
      </c>
      <c r="F423" s="22" t="s">
        <v>1325</v>
      </c>
      <c r="G423" s="22" t="s">
        <v>68</v>
      </c>
      <c r="H423" s="22" t="s">
        <v>1326</v>
      </c>
      <c r="I423" s="31">
        <v>25</v>
      </c>
      <c r="J423" s="26">
        <v>200</v>
      </c>
      <c r="K423" s="30">
        <v>10.15</v>
      </c>
      <c r="L423" s="29">
        <f t="shared" si="42"/>
        <v>253.75</v>
      </c>
      <c r="M423" s="29">
        <f t="shared" si="43"/>
        <v>2030</v>
      </c>
      <c r="N423" s="36">
        <f t="shared" si="44"/>
        <v>6.25</v>
      </c>
      <c r="O423" s="37">
        <f t="shared" si="45"/>
        <v>63.4375</v>
      </c>
      <c r="P423" s="36">
        <f t="shared" si="46"/>
        <v>50</v>
      </c>
      <c r="Q423" s="37">
        <f t="shared" si="47"/>
        <v>507.5</v>
      </c>
    </row>
    <row r="424" spans="1:17" ht="26.25" x14ac:dyDescent="0.25">
      <c r="A424" s="6">
        <f t="shared" si="48"/>
        <v>420</v>
      </c>
      <c r="B424" s="7" t="s">
        <v>1272</v>
      </c>
      <c r="C424" s="7" t="s">
        <v>1327</v>
      </c>
      <c r="D424" s="8" t="s">
        <v>1328</v>
      </c>
      <c r="E424" s="18" t="s">
        <v>1329</v>
      </c>
      <c r="F424" s="7" t="s">
        <v>1330</v>
      </c>
      <c r="G424" s="7" t="s">
        <v>33</v>
      </c>
      <c r="H424" s="7" t="s">
        <v>1510</v>
      </c>
      <c r="I424" s="26">
        <v>30</v>
      </c>
      <c r="J424" s="26">
        <v>300</v>
      </c>
      <c r="K424" s="27">
        <v>80.709999999999994</v>
      </c>
      <c r="L424" s="29">
        <f t="shared" si="42"/>
        <v>2421.2999999999997</v>
      </c>
      <c r="M424" s="29">
        <f t="shared" si="43"/>
        <v>24212.999999999996</v>
      </c>
      <c r="N424" s="36">
        <f t="shared" si="44"/>
        <v>7.5</v>
      </c>
      <c r="O424" s="37">
        <f t="shared" si="45"/>
        <v>605.32499999999993</v>
      </c>
      <c r="P424" s="36">
        <f t="shared" si="46"/>
        <v>75</v>
      </c>
      <c r="Q424" s="37">
        <f t="shared" si="47"/>
        <v>6053.2499999999991</v>
      </c>
    </row>
    <row r="425" spans="1:17" ht="26.25" x14ac:dyDescent="0.25">
      <c r="A425" s="6">
        <f t="shared" si="48"/>
        <v>421</v>
      </c>
      <c r="B425" s="7" t="s">
        <v>1272</v>
      </c>
      <c r="C425" s="7" t="s">
        <v>1331</v>
      </c>
      <c r="D425" s="8" t="s">
        <v>1332</v>
      </c>
      <c r="E425" s="18" t="s">
        <v>1333</v>
      </c>
      <c r="F425" s="7" t="s">
        <v>1330</v>
      </c>
      <c r="G425" s="7" t="s">
        <v>33</v>
      </c>
      <c r="H425" s="7" t="s">
        <v>1334</v>
      </c>
      <c r="I425" s="26">
        <v>30</v>
      </c>
      <c r="J425" s="26">
        <v>600</v>
      </c>
      <c r="K425" s="27">
        <v>76.67</v>
      </c>
      <c r="L425" s="29">
        <f t="shared" si="42"/>
        <v>2300.1</v>
      </c>
      <c r="M425" s="29">
        <f t="shared" si="43"/>
        <v>46002</v>
      </c>
      <c r="N425" s="36">
        <f t="shared" si="44"/>
        <v>7.5</v>
      </c>
      <c r="O425" s="37">
        <f t="shared" si="45"/>
        <v>575.02499999999998</v>
      </c>
      <c r="P425" s="36">
        <f t="shared" si="46"/>
        <v>150</v>
      </c>
      <c r="Q425" s="37">
        <f t="shared" si="47"/>
        <v>11500.5</v>
      </c>
    </row>
    <row r="426" spans="1:17" ht="26.25" x14ac:dyDescent="0.25">
      <c r="A426" s="6">
        <f t="shared" si="48"/>
        <v>422</v>
      </c>
      <c r="B426" s="7" t="s">
        <v>1272</v>
      </c>
      <c r="C426" s="7" t="s">
        <v>1331</v>
      </c>
      <c r="D426" s="8" t="s">
        <v>1335</v>
      </c>
      <c r="E426" s="18" t="s">
        <v>1336</v>
      </c>
      <c r="F426" s="7" t="s">
        <v>1337</v>
      </c>
      <c r="G426" s="7" t="s">
        <v>33</v>
      </c>
      <c r="H426" s="7" t="s">
        <v>1510</v>
      </c>
      <c r="I426" s="26">
        <v>10</v>
      </c>
      <c r="J426" s="26">
        <v>150</v>
      </c>
      <c r="K426" s="27">
        <v>86.35</v>
      </c>
      <c r="L426" s="29">
        <f t="shared" si="42"/>
        <v>863.5</v>
      </c>
      <c r="M426" s="29">
        <f t="shared" si="43"/>
        <v>12952.5</v>
      </c>
      <c r="N426" s="36">
        <f t="shared" si="44"/>
        <v>2.5</v>
      </c>
      <c r="O426" s="37">
        <f t="shared" si="45"/>
        <v>215.875</v>
      </c>
      <c r="P426" s="36">
        <f t="shared" si="46"/>
        <v>37.5</v>
      </c>
      <c r="Q426" s="37">
        <f t="shared" si="47"/>
        <v>3238.125</v>
      </c>
    </row>
    <row r="427" spans="1:17" x14ac:dyDescent="0.25">
      <c r="A427" s="6">
        <f t="shared" si="48"/>
        <v>423</v>
      </c>
      <c r="B427" s="7" t="s">
        <v>1272</v>
      </c>
      <c r="C427" s="7" t="s">
        <v>1338</v>
      </c>
      <c r="D427" s="9" t="s">
        <v>1339</v>
      </c>
      <c r="E427" s="21" t="s">
        <v>1340</v>
      </c>
      <c r="F427" s="22" t="s">
        <v>1341</v>
      </c>
      <c r="G427" s="22" t="s">
        <v>97</v>
      </c>
      <c r="H427" s="7" t="s">
        <v>1510</v>
      </c>
      <c r="I427" s="31">
        <v>600</v>
      </c>
      <c r="J427" s="26">
        <v>2000</v>
      </c>
      <c r="K427" s="30">
        <v>2.2999999999999998</v>
      </c>
      <c r="L427" s="29">
        <f t="shared" si="42"/>
        <v>1380</v>
      </c>
      <c r="M427" s="29">
        <f t="shared" si="43"/>
        <v>4600</v>
      </c>
      <c r="N427" s="36">
        <f t="shared" si="44"/>
        <v>150</v>
      </c>
      <c r="O427" s="37">
        <f t="shared" si="45"/>
        <v>345</v>
      </c>
      <c r="P427" s="36">
        <f t="shared" si="46"/>
        <v>500</v>
      </c>
      <c r="Q427" s="37">
        <f t="shared" si="47"/>
        <v>1150</v>
      </c>
    </row>
    <row r="428" spans="1:17" ht="25.5" x14ac:dyDescent="0.25">
      <c r="A428" s="6">
        <f t="shared" si="48"/>
        <v>424</v>
      </c>
      <c r="B428" s="7" t="s">
        <v>1272</v>
      </c>
      <c r="C428" s="7" t="s">
        <v>1338</v>
      </c>
      <c r="D428" s="8" t="s">
        <v>1342</v>
      </c>
      <c r="E428" s="18" t="s">
        <v>1343</v>
      </c>
      <c r="F428" s="7" t="s">
        <v>1344</v>
      </c>
      <c r="G428" s="7" t="s">
        <v>33</v>
      </c>
      <c r="H428" s="7" t="s">
        <v>1510</v>
      </c>
      <c r="I428" s="26">
        <v>50</v>
      </c>
      <c r="J428" s="26">
        <v>200</v>
      </c>
      <c r="K428" s="27">
        <v>39.799999999999997</v>
      </c>
      <c r="L428" s="29">
        <f t="shared" si="42"/>
        <v>1989.9999999999998</v>
      </c>
      <c r="M428" s="29">
        <f t="shared" si="43"/>
        <v>7959.9999999999991</v>
      </c>
      <c r="N428" s="36">
        <f t="shared" si="44"/>
        <v>12.5</v>
      </c>
      <c r="O428" s="37">
        <f t="shared" si="45"/>
        <v>497.49999999999994</v>
      </c>
      <c r="P428" s="36">
        <f t="shared" si="46"/>
        <v>50</v>
      </c>
      <c r="Q428" s="37">
        <f t="shared" si="47"/>
        <v>1989.9999999999998</v>
      </c>
    </row>
    <row r="429" spans="1:17" ht="25.5" x14ac:dyDescent="0.25">
      <c r="A429" s="6">
        <f t="shared" si="48"/>
        <v>425</v>
      </c>
      <c r="B429" s="7" t="s">
        <v>1272</v>
      </c>
      <c r="C429" s="7" t="s">
        <v>1345</v>
      </c>
      <c r="D429" s="8" t="s">
        <v>1346</v>
      </c>
      <c r="E429" s="18" t="s">
        <v>1347</v>
      </c>
      <c r="F429" s="7" t="s">
        <v>1348</v>
      </c>
      <c r="G429" s="7" t="s">
        <v>40</v>
      </c>
      <c r="H429" s="7" t="s">
        <v>1349</v>
      </c>
      <c r="I429" s="26">
        <v>500</v>
      </c>
      <c r="J429" s="26">
        <v>2000</v>
      </c>
      <c r="K429" s="27">
        <v>3.42</v>
      </c>
      <c r="L429" s="29">
        <f t="shared" si="42"/>
        <v>1710</v>
      </c>
      <c r="M429" s="29">
        <f t="shared" si="43"/>
        <v>6840</v>
      </c>
      <c r="N429" s="36">
        <f t="shared" si="44"/>
        <v>125</v>
      </c>
      <c r="O429" s="37">
        <f t="shared" si="45"/>
        <v>427.5</v>
      </c>
      <c r="P429" s="36">
        <f t="shared" si="46"/>
        <v>500</v>
      </c>
      <c r="Q429" s="37">
        <f t="shared" si="47"/>
        <v>1710</v>
      </c>
    </row>
    <row r="430" spans="1:17" x14ac:dyDescent="0.25">
      <c r="A430" s="6">
        <f t="shared" si="48"/>
        <v>426</v>
      </c>
      <c r="B430" s="7" t="s">
        <v>1272</v>
      </c>
      <c r="C430" s="7" t="s">
        <v>1350</v>
      </c>
      <c r="D430" s="8" t="s">
        <v>1351</v>
      </c>
      <c r="E430" s="18" t="s">
        <v>1352</v>
      </c>
      <c r="F430" s="7" t="s">
        <v>1353</v>
      </c>
      <c r="G430" s="7" t="s">
        <v>40</v>
      </c>
      <c r="H430" s="7" t="s">
        <v>1510</v>
      </c>
      <c r="I430" s="26">
        <v>800</v>
      </c>
      <c r="J430" s="26">
        <v>3000</v>
      </c>
      <c r="K430" s="27">
        <v>1.0329999999999999</v>
      </c>
      <c r="L430" s="29">
        <f t="shared" si="42"/>
        <v>826.4</v>
      </c>
      <c r="M430" s="29">
        <f t="shared" si="43"/>
        <v>3098.9999999999995</v>
      </c>
      <c r="N430" s="36">
        <f t="shared" si="44"/>
        <v>200</v>
      </c>
      <c r="O430" s="37">
        <f t="shared" si="45"/>
        <v>206.6</v>
      </c>
      <c r="P430" s="36">
        <f t="shared" si="46"/>
        <v>750</v>
      </c>
      <c r="Q430" s="37">
        <f t="shared" si="47"/>
        <v>774.74999999999989</v>
      </c>
    </row>
    <row r="431" spans="1:17" x14ac:dyDescent="0.25">
      <c r="A431" s="6">
        <f t="shared" si="48"/>
        <v>427</v>
      </c>
      <c r="B431" s="7" t="s">
        <v>1272</v>
      </c>
      <c r="C431" s="7" t="s">
        <v>1354</v>
      </c>
      <c r="D431" s="8" t="s">
        <v>1355</v>
      </c>
      <c r="E431" s="18" t="s">
        <v>129</v>
      </c>
      <c r="F431" s="7" t="s">
        <v>36</v>
      </c>
      <c r="G431" s="7" t="s">
        <v>18</v>
      </c>
      <c r="H431" s="7" t="s">
        <v>1510</v>
      </c>
      <c r="I431" s="26">
        <v>900</v>
      </c>
      <c r="J431" s="26">
        <v>4200</v>
      </c>
      <c r="K431" s="27">
        <v>2.105</v>
      </c>
      <c r="L431" s="29">
        <f t="shared" si="42"/>
        <v>1894.5</v>
      </c>
      <c r="M431" s="29">
        <f t="shared" si="43"/>
        <v>8841</v>
      </c>
      <c r="N431" s="36">
        <f t="shared" si="44"/>
        <v>225</v>
      </c>
      <c r="O431" s="37">
        <f t="shared" si="45"/>
        <v>473.625</v>
      </c>
      <c r="P431" s="36">
        <f t="shared" si="46"/>
        <v>1050</v>
      </c>
      <c r="Q431" s="37">
        <f t="shared" si="47"/>
        <v>2210.25</v>
      </c>
    </row>
    <row r="432" spans="1:17" x14ac:dyDescent="0.25">
      <c r="A432" s="6">
        <f t="shared" si="48"/>
        <v>428</v>
      </c>
      <c r="B432" s="7" t="s">
        <v>1272</v>
      </c>
      <c r="C432" s="7" t="s">
        <v>1354</v>
      </c>
      <c r="D432" s="8" t="s">
        <v>1356</v>
      </c>
      <c r="E432" s="18" t="s">
        <v>183</v>
      </c>
      <c r="F432" s="7" t="s">
        <v>1357</v>
      </c>
      <c r="G432" s="7" t="s">
        <v>18</v>
      </c>
      <c r="H432" s="7" t="s">
        <v>1510</v>
      </c>
      <c r="I432" s="26">
        <v>300</v>
      </c>
      <c r="J432" s="26">
        <v>1800</v>
      </c>
      <c r="K432" s="27">
        <v>2.105</v>
      </c>
      <c r="L432" s="29">
        <f t="shared" si="42"/>
        <v>631.5</v>
      </c>
      <c r="M432" s="29">
        <f t="shared" si="43"/>
        <v>3789</v>
      </c>
      <c r="N432" s="36">
        <f t="shared" si="44"/>
        <v>75</v>
      </c>
      <c r="O432" s="37">
        <f t="shared" si="45"/>
        <v>157.875</v>
      </c>
      <c r="P432" s="36">
        <f t="shared" si="46"/>
        <v>450</v>
      </c>
      <c r="Q432" s="37">
        <f t="shared" si="47"/>
        <v>947.25</v>
      </c>
    </row>
    <row r="433" spans="1:17" ht="38.25" x14ac:dyDescent="0.25">
      <c r="A433" s="6">
        <f t="shared" si="48"/>
        <v>429</v>
      </c>
      <c r="B433" s="7" t="s">
        <v>1358</v>
      </c>
      <c r="C433" s="7" t="s">
        <v>1359</v>
      </c>
      <c r="D433" s="8" t="s">
        <v>1360</v>
      </c>
      <c r="E433" s="18" t="s">
        <v>1361</v>
      </c>
      <c r="F433" s="7" t="s">
        <v>1362</v>
      </c>
      <c r="G433" s="7" t="s">
        <v>1363</v>
      </c>
      <c r="H433" s="7" t="s">
        <v>1364</v>
      </c>
      <c r="I433" s="26">
        <v>1600</v>
      </c>
      <c r="J433" s="26">
        <v>8400</v>
      </c>
      <c r="K433" s="27">
        <v>1.25</v>
      </c>
      <c r="L433" s="29">
        <f t="shared" si="42"/>
        <v>2000</v>
      </c>
      <c r="M433" s="29">
        <f t="shared" si="43"/>
        <v>10500</v>
      </c>
      <c r="N433" s="36">
        <f t="shared" si="44"/>
        <v>400</v>
      </c>
      <c r="O433" s="37">
        <f t="shared" si="45"/>
        <v>500</v>
      </c>
      <c r="P433" s="36">
        <f t="shared" si="46"/>
        <v>2100</v>
      </c>
      <c r="Q433" s="37">
        <f t="shared" si="47"/>
        <v>2625</v>
      </c>
    </row>
    <row r="434" spans="1:17" ht="38.25" x14ac:dyDescent="0.25">
      <c r="A434" s="6">
        <f t="shared" si="48"/>
        <v>430</v>
      </c>
      <c r="B434" s="7" t="s">
        <v>1358</v>
      </c>
      <c r="C434" s="7" t="s">
        <v>1365</v>
      </c>
      <c r="D434" s="8" t="s">
        <v>1366</v>
      </c>
      <c r="E434" s="18" t="s">
        <v>1367</v>
      </c>
      <c r="F434" s="7" t="s">
        <v>1368</v>
      </c>
      <c r="G434" s="7" t="s">
        <v>18</v>
      </c>
      <c r="H434" s="7" t="s">
        <v>1364</v>
      </c>
      <c r="I434" s="26">
        <v>2000</v>
      </c>
      <c r="J434" s="26">
        <v>20000</v>
      </c>
      <c r="K434" s="27">
        <v>1.65</v>
      </c>
      <c r="L434" s="29">
        <f t="shared" si="42"/>
        <v>3300</v>
      </c>
      <c r="M434" s="29">
        <f t="shared" si="43"/>
        <v>33000</v>
      </c>
      <c r="N434" s="36">
        <f t="shared" si="44"/>
        <v>500</v>
      </c>
      <c r="O434" s="37">
        <f t="shared" si="45"/>
        <v>825</v>
      </c>
      <c r="P434" s="36">
        <f t="shared" si="46"/>
        <v>5000</v>
      </c>
      <c r="Q434" s="37">
        <f t="shared" si="47"/>
        <v>8250</v>
      </c>
    </row>
    <row r="435" spans="1:17" ht="26.25" x14ac:dyDescent="0.25">
      <c r="A435" s="6">
        <f t="shared" si="48"/>
        <v>431</v>
      </c>
      <c r="B435" s="7" t="s">
        <v>1358</v>
      </c>
      <c r="C435" s="7" t="s">
        <v>1369</v>
      </c>
      <c r="D435" s="8" t="s">
        <v>1370</v>
      </c>
      <c r="E435" s="18" t="s">
        <v>1371</v>
      </c>
      <c r="F435" s="7" t="s">
        <v>1372</v>
      </c>
      <c r="G435" s="7" t="s">
        <v>18</v>
      </c>
      <c r="H435" s="7" t="s">
        <v>1373</v>
      </c>
      <c r="I435" s="26">
        <v>1600</v>
      </c>
      <c r="J435" s="26">
        <v>16800</v>
      </c>
      <c r="K435" s="27">
        <v>1.625</v>
      </c>
      <c r="L435" s="29">
        <f t="shared" si="42"/>
        <v>2600</v>
      </c>
      <c r="M435" s="29">
        <f t="shared" si="43"/>
        <v>27300</v>
      </c>
      <c r="N435" s="36">
        <f t="shared" si="44"/>
        <v>400</v>
      </c>
      <c r="O435" s="37">
        <f t="shared" si="45"/>
        <v>650</v>
      </c>
      <c r="P435" s="36">
        <f t="shared" si="46"/>
        <v>4200</v>
      </c>
      <c r="Q435" s="37">
        <f t="shared" si="47"/>
        <v>6825</v>
      </c>
    </row>
    <row r="436" spans="1:17" ht="26.25" x14ac:dyDescent="0.25">
      <c r="A436" s="6">
        <f t="shared" si="48"/>
        <v>432</v>
      </c>
      <c r="B436" s="7" t="s">
        <v>1358</v>
      </c>
      <c r="C436" s="7" t="s">
        <v>1369</v>
      </c>
      <c r="D436" s="8" t="s">
        <v>1374</v>
      </c>
      <c r="E436" s="18" t="s">
        <v>1375</v>
      </c>
      <c r="F436" s="7" t="s">
        <v>1372</v>
      </c>
      <c r="G436" s="7" t="s">
        <v>18</v>
      </c>
      <c r="H436" s="7" t="s">
        <v>1510</v>
      </c>
      <c r="I436" s="26">
        <v>3000</v>
      </c>
      <c r="J436" s="26">
        <v>12000</v>
      </c>
      <c r="K436" s="27">
        <v>1.458</v>
      </c>
      <c r="L436" s="29">
        <f t="shared" si="42"/>
        <v>4374</v>
      </c>
      <c r="M436" s="29">
        <f t="shared" si="43"/>
        <v>17496</v>
      </c>
      <c r="N436" s="36">
        <f t="shared" si="44"/>
        <v>750</v>
      </c>
      <c r="O436" s="37">
        <f t="shared" si="45"/>
        <v>1093.5</v>
      </c>
      <c r="P436" s="36">
        <f t="shared" si="46"/>
        <v>3000</v>
      </c>
      <c r="Q436" s="37">
        <f t="shared" si="47"/>
        <v>4374</v>
      </c>
    </row>
    <row r="437" spans="1:17" ht="26.25" x14ac:dyDescent="0.25">
      <c r="A437" s="6">
        <f t="shared" si="48"/>
        <v>433</v>
      </c>
      <c r="B437" s="7" t="s">
        <v>1358</v>
      </c>
      <c r="C437" s="7" t="s">
        <v>1369</v>
      </c>
      <c r="D437" s="8" t="s">
        <v>1376</v>
      </c>
      <c r="E437" s="18" t="s">
        <v>1377</v>
      </c>
      <c r="F437" s="7" t="s">
        <v>1378</v>
      </c>
      <c r="G437" s="7" t="s">
        <v>1379</v>
      </c>
      <c r="H437" s="7" t="s">
        <v>1510</v>
      </c>
      <c r="I437" s="26">
        <v>2400</v>
      </c>
      <c r="J437" s="26">
        <v>16800</v>
      </c>
      <c r="K437" s="27">
        <v>2</v>
      </c>
      <c r="L437" s="29">
        <f t="shared" si="42"/>
        <v>4800</v>
      </c>
      <c r="M437" s="29">
        <f t="shared" si="43"/>
        <v>33600</v>
      </c>
      <c r="N437" s="36">
        <f t="shared" si="44"/>
        <v>600</v>
      </c>
      <c r="O437" s="37">
        <f t="shared" si="45"/>
        <v>1200</v>
      </c>
      <c r="P437" s="36">
        <f t="shared" si="46"/>
        <v>4200</v>
      </c>
      <c r="Q437" s="37">
        <f t="shared" si="47"/>
        <v>8400</v>
      </c>
    </row>
    <row r="438" spans="1:17" ht="39" x14ac:dyDescent="0.25">
      <c r="A438" s="6">
        <f t="shared" si="48"/>
        <v>434</v>
      </c>
      <c r="B438" s="7" t="s">
        <v>1358</v>
      </c>
      <c r="C438" s="7" t="s">
        <v>1380</v>
      </c>
      <c r="D438" s="8" t="s">
        <v>1381</v>
      </c>
      <c r="E438" s="18" t="s">
        <v>1382</v>
      </c>
      <c r="F438" s="7" t="s">
        <v>1372</v>
      </c>
      <c r="G438" s="7" t="s">
        <v>18</v>
      </c>
      <c r="H438" s="7" t="s">
        <v>1364</v>
      </c>
      <c r="I438" s="26">
        <v>2400</v>
      </c>
      <c r="J438" s="26">
        <v>16080</v>
      </c>
      <c r="K438" s="27">
        <v>1.25</v>
      </c>
      <c r="L438" s="29">
        <f t="shared" si="42"/>
        <v>3000</v>
      </c>
      <c r="M438" s="29">
        <f t="shared" si="43"/>
        <v>20100</v>
      </c>
      <c r="N438" s="36">
        <f t="shared" si="44"/>
        <v>600</v>
      </c>
      <c r="O438" s="37">
        <f t="shared" si="45"/>
        <v>750</v>
      </c>
      <c r="P438" s="36">
        <f t="shared" si="46"/>
        <v>4020</v>
      </c>
      <c r="Q438" s="37">
        <f t="shared" si="47"/>
        <v>5025</v>
      </c>
    </row>
    <row r="439" spans="1:17" x14ac:dyDescent="0.25">
      <c r="A439" s="6">
        <f t="shared" si="48"/>
        <v>435</v>
      </c>
      <c r="B439" s="7" t="s">
        <v>1358</v>
      </c>
      <c r="C439" s="7" t="s">
        <v>1383</v>
      </c>
      <c r="D439" s="8" t="s">
        <v>1384</v>
      </c>
      <c r="E439" s="18" t="s">
        <v>1385</v>
      </c>
      <c r="F439" s="7" t="s">
        <v>1378</v>
      </c>
      <c r="G439" s="7" t="s">
        <v>1379</v>
      </c>
      <c r="H439" s="7" t="s">
        <v>1510</v>
      </c>
      <c r="I439" s="26">
        <v>2400</v>
      </c>
      <c r="J439" s="26">
        <v>16080</v>
      </c>
      <c r="K439" s="27">
        <v>1.75</v>
      </c>
      <c r="L439" s="29">
        <f t="shared" si="42"/>
        <v>4200</v>
      </c>
      <c r="M439" s="29">
        <f t="shared" si="43"/>
        <v>28140</v>
      </c>
      <c r="N439" s="36">
        <f t="shared" si="44"/>
        <v>600</v>
      </c>
      <c r="O439" s="37">
        <f t="shared" si="45"/>
        <v>1050</v>
      </c>
      <c r="P439" s="36">
        <f t="shared" si="46"/>
        <v>4020</v>
      </c>
      <c r="Q439" s="37">
        <f t="shared" si="47"/>
        <v>7035</v>
      </c>
    </row>
    <row r="440" spans="1:17" ht="38.25" x14ac:dyDescent="0.25">
      <c r="A440" s="6">
        <f t="shared" si="48"/>
        <v>436</v>
      </c>
      <c r="B440" s="7" t="s">
        <v>1358</v>
      </c>
      <c r="C440" s="7" t="s">
        <v>1383</v>
      </c>
      <c r="D440" s="8" t="s">
        <v>1386</v>
      </c>
      <c r="E440" s="18" t="s">
        <v>1387</v>
      </c>
      <c r="F440" s="7" t="s">
        <v>1388</v>
      </c>
      <c r="G440" s="7" t="s">
        <v>33</v>
      </c>
      <c r="H440" s="7" t="s">
        <v>1389</v>
      </c>
      <c r="I440" s="26">
        <v>30</v>
      </c>
      <c r="J440" s="26">
        <v>400</v>
      </c>
      <c r="K440" s="27">
        <v>40</v>
      </c>
      <c r="L440" s="29">
        <f t="shared" si="42"/>
        <v>1200</v>
      </c>
      <c r="M440" s="29">
        <f t="shared" si="43"/>
        <v>16000</v>
      </c>
      <c r="N440" s="36">
        <f t="shared" si="44"/>
        <v>7.5</v>
      </c>
      <c r="O440" s="37">
        <f t="shared" si="45"/>
        <v>300</v>
      </c>
      <c r="P440" s="36">
        <f t="shared" si="46"/>
        <v>100</v>
      </c>
      <c r="Q440" s="37">
        <f t="shared" si="47"/>
        <v>4000</v>
      </c>
    </row>
    <row r="441" spans="1:17" x14ac:dyDescent="0.25">
      <c r="A441" s="6">
        <f t="shared" si="48"/>
        <v>437</v>
      </c>
      <c r="B441" s="7" t="s">
        <v>1358</v>
      </c>
      <c r="C441" s="7" t="s">
        <v>1390</v>
      </c>
      <c r="D441" s="8" t="s">
        <v>1391</v>
      </c>
      <c r="E441" s="18" t="s">
        <v>1392</v>
      </c>
      <c r="F441" s="7" t="s">
        <v>1378</v>
      </c>
      <c r="G441" s="7" t="s">
        <v>1379</v>
      </c>
      <c r="H441" s="7" t="s">
        <v>1393</v>
      </c>
      <c r="I441" s="26">
        <v>6000</v>
      </c>
      <c r="J441" s="26">
        <v>40000</v>
      </c>
      <c r="K441" s="27">
        <v>1.75</v>
      </c>
      <c r="L441" s="29">
        <f t="shared" si="42"/>
        <v>10500</v>
      </c>
      <c r="M441" s="29">
        <f t="shared" si="43"/>
        <v>70000</v>
      </c>
      <c r="N441" s="36">
        <f t="shared" si="44"/>
        <v>1500</v>
      </c>
      <c r="O441" s="37">
        <f t="shared" si="45"/>
        <v>2625</v>
      </c>
      <c r="P441" s="36">
        <f t="shared" si="46"/>
        <v>10000</v>
      </c>
      <c r="Q441" s="37">
        <f t="shared" si="47"/>
        <v>17500</v>
      </c>
    </row>
    <row r="442" spans="1:17" ht="26.25" x14ac:dyDescent="0.25">
      <c r="A442" s="6">
        <f t="shared" si="48"/>
        <v>438</v>
      </c>
      <c r="B442" s="7" t="s">
        <v>1358</v>
      </c>
      <c r="C442" s="7" t="s">
        <v>1394</v>
      </c>
      <c r="D442" s="8" t="s">
        <v>1395</v>
      </c>
      <c r="E442" s="18" t="s">
        <v>1396</v>
      </c>
      <c r="F442" s="7" t="s">
        <v>1397</v>
      </c>
      <c r="G442" s="7" t="s">
        <v>18</v>
      </c>
      <c r="H442" s="7" t="s">
        <v>1510</v>
      </c>
      <c r="I442" s="26">
        <v>4000</v>
      </c>
      <c r="J442" s="26">
        <v>18000</v>
      </c>
      <c r="K442" s="27">
        <v>3.5</v>
      </c>
      <c r="L442" s="29">
        <f t="shared" si="42"/>
        <v>14000</v>
      </c>
      <c r="M442" s="29">
        <f t="shared" si="43"/>
        <v>63000</v>
      </c>
      <c r="N442" s="36">
        <f t="shared" si="44"/>
        <v>1000</v>
      </c>
      <c r="O442" s="37">
        <f t="shared" si="45"/>
        <v>3500</v>
      </c>
      <c r="P442" s="36">
        <f t="shared" si="46"/>
        <v>4500</v>
      </c>
      <c r="Q442" s="37">
        <f t="shared" si="47"/>
        <v>15750</v>
      </c>
    </row>
    <row r="443" spans="1:17" ht="26.25" x14ac:dyDescent="0.25">
      <c r="A443" s="6">
        <f t="shared" si="48"/>
        <v>439</v>
      </c>
      <c r="B443" s="7" t="s">
        <v>1358</v>
      </c>
      <c r="C443" s="7" t="s">
        <v>1394</v>
      </c>
      <c r="D443" s="8" t="s">
        <v>1398</v>
      </c>
      <c r="E443" s="18" t="s">
        <v>1399</v>
      </c>
      <c r="F443" s="7" t="s">
        <v>125</v>
      </c>
      <c r="G443" s="7" t="s">
        <v>33</v>
      </c>
      <c r="H443" s="7" t="s">
        <v>1400</v>
      </c>
      <c r="I443" s="26">
        <v>150</v>
      </c>
      <c r="J443" s="26">
        <v>800</v>
      </c>
      <c r="K443" s="27">
        <v>40</v>
      </c>
      <c r="L443" s="29">
        <f t="shared" si="42"/>
        <v>6000</v>
      </c>
      <c r="M443" s="29">
        <f t="shared" si="43"/>
        <v>32000</v>
      </c>
      <c r="N443" s="36">
        <f t="shared" si="44"/>
        <v>37.5</v>
      </c>
      <c r="O443" s="37">
        <f t="shared" si="45"/>
        <v>1500</v>
      </c>
      <c r="P443" s="36">
        <f t="shared" si="46"/>
        <v>200</v>
      </c>
      <c r="Q443" s="37">
        <f t="shared" si="47"/>
        <v>8000</v>
      </c>
    </row>
    <row r="444" spans="1:17" ht="25.5" x14ac:dyDescent="0.25">
      <c r="A444" s="6">
        <f t="shared" si="48"/>
        <v>440</v>
      </c>
      <c r="B444" s="7" t="s">
        <v>1358</v>
      </c>
      <c r="C444" s="7" t="s">
        <v>1401</v>
      </c>
      <c r="D444" s="8" t="s">
        <v>1402</v>
      </c>
      <c r="E444" s="18" t="s">
        <v>1403</v>
      </c>
      <c r="F444" s="7" t="s">
        <v>1404</v>
      </c>
      <c r="G444" s="7" t="s">
        <v>97</v>
      </c>
      <c r="H444" s="7" t="s">
        <v>1510</v>
      </c>
      <c r="I444" s="26">
        <v>100</v>
      </c>
      <c r="J444" s="26">
        <v>1500</v>
      </c>
      <c r="K444" s="27">
        <v>5.52</v>
      </c>
      <c r="L444" s="29">
        <f t="shared" si="42"/>
        <v>552</v>
      </c>
      <c r="M444" s="29">
        <f t="shared" si="43"/>
        <v>8280</v>
      </c>
      <c r="N444" s="36">
        <f t="shared" si="44"/>
        <v>25</v>
      </c>
      <c r="O444" s="37">
        <f t="shared" si="45"/>
        <v>138</v>
      </c>
      <c r="P444" s="36">
        <f t="shared" si="46"/>
        <v>375</v>
      </c>
      <c r="Q444" s="37">
        <f t="shared" si="47"/>
        <v>2070</v>
      </c>
    </row>
    <row r="445" spans="1:17" ht="38.25" x14ac:dyDescent="0.25">
      <c r="A445" s="6">
        <f t="shared" si="48"/>
        <v>441</v>
      </c>
      <c r="B445" s="7" t="s">
        <v>1358</v>
      </c>
      <c r="C445" s="7" t="s">
        <v>1405</v>
      </c>
      <c r="D445" s="8" t="s">
        <v>1406</v>
      </c>
      <c r="E445" s="18" t="s">
        <v>320</v>
      </c>
      <c r="F445" s="7" t="s">
        <v>1397</v>
      </c>
      <c r="G445" s="7" t="s">
        <v>18</v>
      </c>
      <c r="H445" s="7" t="s">
        <v>1407</v>
      </c>
      <c r="I445" s="26">
        <v>2000</v>
      </c>
      <c r="J445" s="26">
        <v>6000</v>
      </c>
      <c r="K445" s="27">
        <v>4.5</v>
      </c>
      <c r="L445" s="29">
        <f t="shared" si="42"/>
        <v>9000</v>
      </c>
      <c r="M445" s="29">
        <f t="shared" si="43"/>
        <v>27000</v>
      </c>
      <c r="N445" s="36">
        <f t="shared" si="44"/>
        <v>500</v>
      </c>
      <c r="O445" s="37">
        <f t="shared" si="45"/>
        <v>2250</v>
      </c>
      <c r="P445" s="36">
        <f t="shared" si="46"/>
        <v>1500</v>
      </c>
      <c r="Q445" s="37">
        <f t="shared" si="47"/>
        <v>6750</v>
      </c>
    </row>
    <row r="446" spans="1:17" x14ac:dyDescent="0.25">
      <c r="A446" s="6">
        <f t="shared" si="48"/>
        <v>442</v>
      </c>
      <c r="B446" s="7" t="s">
        <v>1358</v>
      </c>
      <c r="C446" s="7" t="s">
        <v>1408</v>
      </c>
      <c r="D446" s="8" t="s">
        <v>1409</v>
      </c>
      <c r="E446" s="18" t="s">
        <v>1410</v>
      </c>
      <c r="F446" s="7" t="s">
        <v>1411</v>
      </c>
      <c r="G446" s="7" t="s">
        <v>68</v>
      </c>
      <c r="H446" s="7" t="s">
        <v>1510</v>
      </c>
      <c r="I446" s="26">
        <v>10</v>
      </c>
      <c r="J446" s="26">
        <v>30</v>
      </c>
      <c r="K446" s="27">
        <v>25</v>
      </c>
      <c r="L446" s="29">
        <f t="shared" si="42"/>
        <v>250</v>
      </c>
      <c r="M446" s="29">
        <f t="shared" si="43"/>
        <v>750</v>
      </c>
      <c r="N446" s="36">
        <f t="shared" si="44"/>
        <v>2.5</v>
      </c>
      <c r="O446" s="37">
        <f t="shared" si="45"/>
        <v>62.5</v>
      </c>
      <c r="P446" s="36">
        <f t="shared" si="46"/>
        <v>7.5</v>
      </c>
      <c r="Q446" s="37">
        <f t="shared" si="47"/>
        <v>187.5</v>
      </c>
    </row>
    <row r="447" spans="1:17" ht="25.5" x14ac:dyDescent="0.25">
      <c r="A447" s="6">
        <f t="shared" si="48"/>
        <v>443</v>
      </c>
      <c r="B447" s="7" t="s">
        <v>1358</v>
      </c>
      <c r="C447" s="7" t="s">
        <v>1408</v>
      </c>
      <c r="D447" s="8" t="s">
        <v>1412</v>
      </c>
      <c r="E447" s="18" t="s">
        <v>333</v>
      </c>
      <c r="F447" s="7" t="s">
        <v>1413</v>
      </c>
      <c r="G447" s="7" t="s">
        <v>40</v>
      </c>
      <c r="H447" s="7" t="s">
        <v>1414</v>
      </c>
      <c r="I447" s="26">
        <v>1000</v>
      </c>
      <c r="J447" s="26">
        <v>12000</v>
      </c>
      <c r="K447" s="27">
        <v>2.5</v>
      </c>
      <c r="L447" s="29">
        <f t="shared" si="42"/>
        <v>2500</v>
      </c>
      <c r="M447" s="29">
        <f t="shared" si="43"/>
        <v>30000</v>
      </c>
      <c r="N447" s="36">
        <f t="shared" si="44"/>
        <v>250</v>
      </c>
      <c r="O447" s="37">
        <f t="shared" si="45"/>
        <v>625</v>
      </c>
      <c r="P447" s="36">
        <f t="shared" si="46"/>
        <v>3000</v>
      </c>
      <c r="Q447" s="37">
        <f t="shared" si="47"/>
        <v>7500</v>
      </c>
    </row>
    <row r="448" spans="1:17" x14ac:dyDescent="0.25">
      <c r="A448" s="6">
        <f t="shared" si="48"/>
        <v>444</v>
      </c>
      <c r="B448" s="7" t="s">
        <v>1358</v>
      </c>
      <c r="C448" s="7" t="s">
        <v>1415</v>
      </c>
      <c r="D448" s="8" t="s">
        <v>1416</v>
      </c>
      <c r="E448" s="18" t="s">
        <v>890</v>
      </c>
      <c r="F448" s="7" t="s">
        <v>1041</v>
      </c>
      <c r="G448" s="7" t="s">
        <v>40</v>
      </c>
      <c r="H448" s="7" t="s">
        <v>1510</v>
      </c>
      <c r="I448" s="26">
        <v>600</v>
      </c>
      <c r="J448" s="26">
        <v>7000</v>
      </c>
      <c r="K448" s="27">
        <v>2.1709999999999998</v>
      </c>
      <c r="L448" s="29">
        <f t="shared" si="42"/>
        <v>1302.5999999999999</v>
      </c>
      <c r="M448" s="29">
        <f t="shared" si="43"/>
        <v>15196.999999999998</v>
      </c>
      <c r="N448" s="36">
        <f t="shared" si="44"/>
        <v>150</v>
      </c>
      <c r="O448" s="37">
        <f t="shared" si="45"/>
        <v>325.64999999999998</v>
      </c>
      <c r="P448" s="36">
        <f t="shared" si="46"/>
        <v>1750</v>
      </c>
      <c r="Q448" s="37">
        <f t="shared" si="47"/>
        <v>3799.2499999999995</v>
      </c>
    </row>
    <row r="449" spans="1:17" ht="25.5" x14ac:dyDescent="0.25">
      <c r="A449" s="6">
        <f t="shared" si="48"/>
        <v>445</v>
      </c>
      <c r="B449" s="7" t="s">
        <v>1358</v>
      </c>
      <c r="C449" s="7" t="s">
        <v>1415</v>
      </c>
      <c r="D449" s="8" t="s">
        <v>1417</v>
      </c>
      <c r="E449" s="18" t="s">
        <v>1418</v>
      </c>
      <c r="F449" s="7" t="s">
        <v>1147</v>
      </c>
      <c r="G449" s="7" t="s">
        <v>33</v>
      </c>
      <c r="H449" s="7" t="s">
        <v>1510</v>
      </c>
      <c r="I449" s="26">
        <v>10</v>
      </c>
      <c r="J449" s="26">
        <v>100</v>
      </c>
      <c r="K449" s="27">
        <v>41.75</v>
      </c>
      <c r="L449" s="29">
        <f t="shared" si="42"/>
        <v>417.5</v>
      </c>
      <c r="M449" s="29">
        <f t="shared" si="43"/>
        <v>4175</v>
      </c>
      <c r="N449" s="36">
        <f t="shared" si="44"/>
        <v>2.5</v>
      </c>
      <c r="O449" s="37">
        <f t="shared" si="45"/>
        <v>104.375</v>
      </c>
      <c r="P449" s="36">
        <f t="shared" si="46"/>
        <v>25</v>
      </c>
      <c r="Q449" s="37">
        <f t="shared" si="47"/>
        <v>1043.75</v>
      </c>
    </row>
    <row r="450" spans="1:17" x14ac:dyDescent="0.25">
      <c r="A450" s="6">
        <f t="shared" si="48"/>
        <v>446</v>
      </c>
      <c r="B450" s="7" t="s">
        <v>1358</v>
      </c>
      <c r="C450" s="7" t="s">
        <v>1419</v>
      </c>
      <c r="D450" s="8" t="s">
        <v>1420</v>
      </c>
      <c r="E450" s="18" t="s">
        <v>55</v>
      </c>
      <c r="F450" s="7" t="s">
        <v>72</v>
      </c>
      <c r="G450" s="7" t="s">
        <v>18</v>
      </c>
      <c r="H450" s="7" t="s">
        <v>1510</v>
      </c>
      <c r="I450" s="26">
        <v>1200</v>
      </c>
      <c r="J450" s="26">
        <v>6000</v>
      </c>
      <c r="K450" s="27">
        <v>0.46</v>
      </c>
      <c r="L450" s="29">
        <f t="shared" si="42"/>
        <v>552</v>
      </c>
      <c r="M450" s="29">
        <f t="shared" si="43"/>
        <v>2760</v>
      </c>
      <c r="N450" s="36">
        <f t="shared" si="44"/>
        <v>300</v>
      </c>
      <c r="O450" s="37">
        <f t="shared" si="45"/>
        <v>138</v>
      </c>
      <c r="P450" s="36">
        <f t="shared" si="46"/>
        <v>1500</v>
      </c>
      <c r="Q450" s="37">
        <f t="shared" si="47"/>
        <v>690</v>
      </c>
    </row>
    <row r="451" spans="1:17" x14ac:dyDescent="0.25">
      <c r="A451" s="6">
        <f t="shared" si="48"/>
        <v>447</v>
      </c>
      <c r="B451" s="7" t="s">
        <v>1358</v>
      </c>
      <c r="C451" s="7" t="s">
        <v>1419</v>
      </c>
      <c r="D451" s="8" t="s">
        <v>1421</v>
      </c>
      <c r="E451" s="18" t="s">
        <v>1422</v>
      </c>
      <c r="F451" s="7" t="s">
        <v>983</v>
      </c>
      <c r="G451" s="7" t="s">
        <v>33</v>
      </c>
      <c r="H451" s="7" t="s">
        <v>1510</v>
      </c>
      <c r="I451" s="26">
        <v>50</v>
      </c>
      <c r="J451" s="26">
        <v>300</v>
      </c>
      <c r="K451" s="27">
        <v>11.67</v>
      </c>
      <c r="L451" s="29">
        <f t="shared" si="42"/>
        <v>583.5</v>
      </c>
      <c r="M451" s="29">
        <f t="shared" si="43"/>
        <v>3501</v>
      </c>
      <c r="N451" s="36">
        <f t="shared" si="44"/>
        <v>12.5</v>
      </c>
      <c r="O451" s="37">
        <f t="shared" si="45"/>
        <v>145.875</v>
      </c>
      <c r="P451" s="36">
        <f t="shared" si="46"/>
        <v>75</v>
      </c>
      <c r="Q451" s="37">
        <f t="shared" si="47"/>
        <v>875.25</v>
      </c>
    </row>
    <row r="452" spans="1:17" ht="39" x14ac:dyDescent="0.25">
      <c r="A452" s="6">
        <f t="shared" si="48"/>
        <v>448</v>
      </c>
      <c r="B452" s="7" t="s">
        <v>1358</v>
      </c>
      <c r="C452" s="7" t="s">
        <v>1423</v>
      </c>
      <c r="D452" s="8" t="s">
        <v>1424</v>
      </c>
      <c r="E452" s="18" t="s">
        <v>1425</v>
      </c>
      <c r="F452" s="7" t="s">
        <v>72</v>
      </c>
      <c r="G452" s="7" t="s">
        <v>18</v>
      </c>
      <c r="H452" s="7" t="s">
        <v>1510</v>
      </c>
      <c r="I452" s="26">
        <v>1200</v>
      </c>
      <c r="J452" s="26">
        <v>6000</v>
      </c>
      <c r="K452" s="27">
        <v>1.6</v>
      </c>
      <c r="L452" s="29">
        <f t="shared" si="42"/>
        <v>1920</v>
      </c>
      <c r="M452" s="29">
        <f t="shared" si="43"/>
        <v>9600</v>
      </c>
      <c r="N452" s="36">
        <f t="shared" si="44"/>
        <v>300</v>
      </c>
      <c r="O452" s="37">
        <f t="shared" si="45"/>
        <v>480</v>
      </c>
      <c r="P452" s="36">
        <f t="shared" si="46"/>
        <v>1500</v>
      </c>
      <c r="Q452" s="37">
        <f t="shared" si="47"/>
        <v>2400</v>
      </c>
    </row>
    <row r="453" spans="1:17" x14ac:dyDescent="0.25">
      <c r="A453" s="6">
        <f t="shared" si="48"/>
        <v>449</v>
      </c>
      <c r="B453" s="7" t="s">
        <v>1358</v>
      </c>
      <c r="C453" s="7" t="s">
        <v>1426</v>
      </c>
      <c r="D453" s="8" t="s">
        <v>1427</v>
      </c>
      <c r="E453" s="18" t="s">
        <v>1428</v>
      </c>
      <c r="F453" s="7" t="s">
        <v>1411</v>
      </c>
      <c r="G453" s="7" t="s">
        <v>68</v>
      </c>
      <c r="H453" s="7" t="s">
        <v>1510</v>
      </c>
      <c r="I453" s="26">
        <v>30</v>
      </c>
      <c r="J453" s="26">
        <v>300</v>
      </c>
      <c r="K453" s="27">
        <v>33</v>
      </c>
      <c r="L453" s="29">
        <f t="shared" ref="L453:L476" si="49">I453*K453</f>
        <v>990</v>
      </c>
      <c r="M453" s="29">
        <f t="shared" ref="M453:M476" si="50">J453*K453</f>
        <v>9900</v>
      </c>
      <c r="N453" s="36">
        <f t="shared" si="44"/>
        <v>7.5</v>
      </c>
      <c r="O453" s="37">
        <f t="shared" si="45"/>
        <v>247.5</v>
      </c>
      <c r="P453" s="36">
        <f t="shared" si="46"/>
        <v>75</v>
      </c>
      <c r="Q453" s="37">
        <f t="shared" si="47"/>
        <v>2475</v>
      </c>
    </row>
    <row r="454" spans="1:17" x14ac:dyDescent="0.25">
      <c r="A454" s="6">
        <f t="shared" si="48"/>
        <v>450</v>
      </c>
      <c r="B454" s="7" t="s">
        <v>1358</v>
      </c>
      <c r="C454" s="7" t="s">
        <v>1429</v>
      </c>
      <c r="D454" s="8" t="s">
        <v>1430</v>
      </c>
      <c r="E454" s="18" t="s">
        <v>1431</v>
      </c>
      <c r="F454" s="7" t="s">
        <v>125</v>
      </c>
      <c r="G454" s="7" t="s">
        <v>68</v>
      </c>
      <c r="H454" s="7" t="s">
        <v>1510</v>
      </c>
      <c r="I454" s="26">
        <v>100</v>
      </c>
      <c r="J454" s="26">
        <v>300</v>
      </c>
      <c r="K454" s="27">
        <v>42</v>
      </c>
      <c r="L454" s="29">
        <f t="shared" si="49"/>
        <v>4200</v>
      </c>
      <c r="M454" s="29">
        <f t="shared" si="50"/>
        <v>12600</v>
      </c>
      <c r="N454" s="36">
        <f t="shared" ref="N454:N476" si="51">I454/4</f>
        <v>25</v>
      </c>
      <c r="O454" s="37">
        <f t="shared" ref="O454:O476" si="52">L454/4</f>
        <v>1050</v>
      </c>
      <c r="P454" s="36">
        <f t="shared" ref="P454:P476" si="53">J454/4</f>
        <v>75</v>
      </c>
      <c r="Q454" s="37">
        <f t="shared" ref="Q454:Q476" si="54">M454/4</f>
        <v>3150</v>
      </c>
    </row>
    <row r="455" spans="1:17" ht="77.25" x14ac:dyDescent="0.25">
      <c r="A455" s="6">
        <f t="shared" ref="A455:A476" si="55">A454+1</f>
        <v>451</v>
      </c>
      <c r="B455" s="7" t="s">
        <v>1358</v>
      </c>
      <c r="C455" s="7" t="s">
        <v>1432</v>
      </c>
      <c r="D455" s="8" t="s">
        <v>1433</v>
      </c>
      <c r="E455" s="18" t="s">
        <v>1133</v>
      </c>
      <c r="F455" s="7" t="s">
        <v>177</v>
      </c>
      <c r="G455" s="7" t="s">
        <v>162</v>
      </c>
      <c r="H455" s="7" t="s">
        <v>1510</v>
      </c>
      <c r="I455" s="26">
        <v>6000</v>
      </c>
      <c r="J455" s="26">
        <v>50000</v>
      </c>
      <c r="K455" s="27">
        <v>3</v>
      </c>
      <c r="L455" s="29">
        <f t="shared" si="49"/>
        <v>18000</v>
      </c>
      <c r="M455" s="29">
        <f t="shared" si="50"/>
        <v>150000</v>
      </c>
      <c r="N455" s="36">
        <f t="shared" si="51"/>
        <v>1500</v>
      </c>
      <c r="O455" s="37">
        <f t="shared" si="52"/>
        <v>4500</v>
      </c>
      <c r="P455" s="36">
        <f t="shared" si="53"/>
        <v>12500</v>
      </c>
      <c r="Q455" s="37">
        <f t="shared" si="54"/>
        <v>37500</v>
      </c>
    </row>
    <row r="456" spans="1:17" x14ac:dyDescent="0.25">
      <c r="A456" s="6">
        <f t="shared" si="55"/>
        <v>452</v>
      </c>
      <c r="B456" s="7" t="s">
        <v>1434</v>
      </c>
      <c r="C456" s="7" t="s">
        <v>1435</v>
      </c>
      <c r="D456" s="8" t="s">
        <v>1436</v>
      </c>
      <c r="E456" s="18" t="s">
        <v>183</v>
      </c>
      <c r="F456" s="7" t="s">
        <v>36</v>
      </c>
      <c r="G456" s="7" t="s">
        <v>18</v>
      </c>
      <c r="H456" s="7" t="s">
        <v>1510</v>
      </c>
      <c r="I456" s="26">
        <v>6000</v>
      </c>
      <c r="J456" s="26">
        <v>18000</v>
      </c>
      <c r="K456" s="27">
        <v>0.73</v>
      </c>
      <c r="L456" s="29">
        <f t="shared" si="49"/>
        <v>4380</v>
      </c>
      <c r="M456" s="29">
        <f t="shared" si="50"/>
        <v>13140</v>
      </c>
      <c r="N456" s="36">
        <f t="shared" si="51"/>
        <v>1500</v>
      </c>
      <c r="O456" s="37">
        <f t="shared" si="52"/>
        <v>1095</v>
      </c>
      <c r="P456" s="36">
        <f t="shared" si="53"/>
        <v>4500</v>
      </c>
      <c r="Q456" s="37">
        <f t="shared" si="54"/>
        <v>3285</v>
      </c>
    </row>
    <row r="457" spans="1:17" x14ac:dyDescent="0.25">
      <c r="A457" s="6">
        <f t="shared" si="55"/>
        <v>453</v>
      </c>
      <c r="B457" s="7" t="s">
        <v>1434</v>
      </c>
      <c r="C457" s="7" t="s">
        <v>1435</v>
      </c>
      <c r="D457" s="8" t="s">
        <v>1436</v>
      </c>
      <c r="E457" s="18" t="s">
        <v>131</v>
      </c>
      <c r="F457" s="7" t="s">
        <v>1120</v>
      </c>
      <c r="G457" s="7" t="s">
        <v>33</v>
      </c>
      <c r="H457" s="7" t="s">
        <v>1510</v>
      </c>
      <c r="I457" s="26">
        <v>50</v>
      </c>
      <c r="J457" s="26">
        <v>200</v>
      </c>
      <c r="K457" s="27">
        <v>33.64</v>
      </c>
      <c r="L457" s="29">
        <f t="shared" si="49"/>
        <v>1682</v>
      </c>
      <c r="M457" s="29">
        <f t="shared" si="50"/>
        <v>6728</v>
      </c>
      <c r="N457" s="36">
        <f t="shared" si="51"/>
        <v>12.5</v>
      </c>
      <c r="O457" s="37">
        <f t="shared" si="52"/>
        <v>420.5</v>
      </c>
      <c r="P457" s="36">
        <f t="shared" si="53"/>
        <v>50</v>
      </c>
      <c r="Q457" s="37">
        <f t="shared" si="54"/>
        <v>1682</v>
      </c>
    </row>
    <row r="458" spans="1:17" x14ac:dyDescent="0.25">
      <c r="A458" s="6">
        <f t="shared" si="55"/>
        <v>454</v>
      </c>
      <c r="B458" s="7" t="s">
        <v>1434</v>
      </c>
      <c r="C458" s="7" t="s">
        <v>1437</v>
      </c>
      <c r="D458" s="8" t="s">
        <v>1438</v>
      </c>
      <c r="E458" s="18" t="s">
        <v>129</v>
      </c>
      <c r="F458" s="7" t="s">
        <v>72</v>
      </c>
      <c r="G458" s="7" t="s">
        <v>18</v>
      </c>
      <c r="H458" s="7" t="s">
        <v>1510</v>
      </c>
      <c r="I458" s="26">
        <v>1500</v>
      </c>
      <c r="J458" s="26">
        <v>15000</v>
      </c>
      <c r="K458" s="27">
        <v>2.2000000000000002</v>
      </c>
      <c r="L458" s="29">
        <f t="shared" si="49"/>
        <v>3300.0000000000005</v>
      </c>
      <c r="M458" s="29">
        <f t="shared" si="50"/>
        <v>33000</v>
      </c>
      <c r="N458" s="36">
        <f t="shared" si="51"/>
        <v>375</v>
      </c>
      <c r="O458" s="37">
        <f t="shared" si="52"/>
        <v>825.00000000000011</v>
      </c>
      <c r="P458" s="36">
        <f t="shared" si="53"/>
        <v>3750</v>
      </c>
      <c r="Q458" s="37">
        <f t="shared" si="54"/>
        <v>8250</v>
      </c>
    </row>
    <row r="459" spans="1:17" x14ac:dyDescent="0.25">
      <c r="A459" s="6">
        <f t="shared" si="55"/>
        <v>455</v>
      </c>
      <c r="B459" s="7" t="s">
        <v>1434</v>
      </c>
      <c r="C459" s="7" t="s">
        <v>1437</v>
      </c>
      <c r="D459" s="8" t="s">
        <v>1439</v>
      </c>
      <c r="E459" s="19" t="s">
        <v>398</v>
      </c>
      <c r="F459" s="7" t="s">
        <v>125</v>
      </c>
      <c r="G459" s="7" t="s">
        <v>33</v>
      </c>
      <c r="H459" s="7" t="s">
        <v>1510</v>
      </c>
      <c r="I459" s="26">
        <v>30</v>
      </c>
      <c r="J459" s="26">
        <v>120</v>
      </c>
      <c r="K459" s="27">
        <v>57.21</v>
      </c>
      <c r="L459" s="29">
        <f t="shared" si="49"/>
        <v>1716.3</v>
      </c>
      <c r="M459" s="29">
        <f t="shared" si="50"/>
        <v>6865.2</v>
      </c>
      <c r="N459" s="36">
        <f t="shared" si="51"/>
        <v>7.5</v>
      </c>
      <c r="O459" s="37">
        <f t="shared" si="52"/>
        <v>429.07499999999999</v>
      </c>
      <c r="P459" s="36">
        <f t="shared" si="53"/>
        <v>30</v>
      </c>
      <c r="Q459" s="37">
        <f t="shared" si="54"/>
        <v>1716.3</v>
      </c>
    </row>
    <row r="460" spans="1:17" x14ac:dyDescent="0.25">
      <c r="A460" s="6">
        <f t="shared" si="55"/>
        <v>456</v>
      </c>
      <c r="B460" s="7" t="s">
        <v>1434</v>
      </c>
      <c r="C460" s="7" t="s">
        <v>1440</v>
      </c>
      <c r="D460" s="8" t="s">
        <v>1441</v>
      </c>
      <c r="E460" s="18" t="s">
        <v>1442</v>
      </c>
      <c r="F460" s="7" t="s">
        <v>125</v>
      </c>
      <c r="G460" s="7" t="s">
        <v>33</v>
      </c>
      <c r="H460" s="7" t="s">
        <v>1510</v>
      </c>
      <c r="I460" s="26">
        <v>50</v>
      </c>
      <c r="J460" s="26">
        <v>250</v>
      </c>
      <c r="K460" s="27">
        <v>14.16</v>
      </c>
      <c r="L460" s="29">
        <f t="shared" si="49"/>
        <v>708</v>
      </c>
      <c r="M460" s="29">
        <f t="shared" si="50"/>
        <v>3540</v>
      </c>
      <c r="N460" s="36">
        <f t="shared" si="51"/>
        <v>12.5</v>
      </c>
      <c r="O460" s="37">
        <f t="shared" si="52"/>
        <v>177</v>
      </c>
      <c r="P460" s="36">
        <f t="shared" si="53"/>
        <v>62.5</v>
      </c>
      <c r="Q460" s="37">
        <f t="shared" si="54"/>
        <v>885</v>
      </c>
    </row>
    <row r="461" spans="1:17" x14ac:dyDescent="0.25">
      <c r="A461" s="6">
        <f t="shared" si="55"/>
        <v>457</v>
      </c>
      <c r="B461" s="7" t="s">
        <v>1434</v>
      </c>
      <c r="C461" s="7" t="s">
        <v>1440</v>
      </c>
      <c r="D461" s="8" t="s">
        <v>1443</v>
      </c>
      <c r="E461" s="18" t="s">
        <v>345</v>
      </c>
      <c r="F461" s="7" t="s">
        <v>36</v>
      </c>
      <c r="G461" s="7" t="s">
        <v>18</v>
      </c>
      <c r="H461" s="7" t="s">
        <v>1510</v>
      </c>
      <c r="I461" s="26">
        <v>3000</v>
      </c>
      <c r="J461" s="26">
        <v>18000</v>
      </c>
      <c r="K461" s="27">
        <v>0.78900000000000003</v>
      </c>
      <c r="L461" s="29">
        <f t="shared" si="49"/>
        <v>2367</v>
      </c>
      <c r="M461" s="29">
        <f t="shared" si="50"/>
        <v>14202</v>
      </c>
      <c r="N461" s="36">
        <f t="shared" si="51"/>
        <v>750</v>
      </c>
      <c r="O461" s="37">
        <f t="shared" si="52"/>
        <v>591.75</v>
      </c>
      <c r="P461" s="36">
        <f t="shared" si="53"/>
        <v>4500</v>
      </c>
      <c r="Q461" s="37">
        <f t="shared" si="54"/>
        <v>3550.5</v>
      </c>
    </row>
    <row r="462" spans="1:17" x14ac:dyDescent="0.25">
      <c r="A462" s="6">
        <f t="shared" si="55"/>
        <v>458</v>
      </c>
      <c r="B462" s="7" t="s">
        <v>1434</v>
      </c>
      <c r="C462" s="7" t="s">
        <v>1444</v>
      </c>
      <c r="D462" s="8" t="s">
        <v>1445</v>
      </c>
      <c r="E462" s="18" t="s">
        <v>1446</v>
      </c>
      <c r="F462" s="7" t="s">
        <v>18</v>
      </c>
      <c r="G462" s="7" t="s">
        <v>18</v>
      </c>
      <c r="H462" s="7" t="s">
        <v>1510</v>
      </c>
      <c r="I462" s="26">
        <v>2000</v>
      </c>
      <c r="J462" s="26">
        <v>8000</v>
      </c>
      <c r="K462" s="27">
        <v>1.327</v>
      </c>
      <c r="L462" s="29">
        <f t="shared" si="49"/>
        <v>2654</v>
      </c>
      <c r="M462" s="29">
        <f t="shared" si="50"/>
        <v>10616</v>
      </c>
      <c r="N462" s="36">
        <f t="shared" si="51"/>
        <v>500</v>
      </c>
      <c r="O462" s="37">
        <f t="shared" si="52"/>
        <v>663.5</v>
      </c>
      <c r="P462" s="36">
        <f t="shared" si="53"/>
        <v>2000</v>
      </c>
      <c r="Q462" s="37">
        <f t="shared" si="54"/>
        <v>2654</v>
      </c>
    </row>
    <row r="463" spans="1:17" x14ac:dyDescent="0.25">
      <c r="A463" s="6">
        <f t="shared" si="55"/>
        <v>459</v>
      </c>
      <c r="B463" s="7" t="s">
        <v>1434</v>
      </c>
      <c r="C463" s="7" t="s">
        <v>1447</v>
      </c>
      <c r="D463" s="8" t="s">
        <v>1448</v>
      </c>
      <c r="E463" s="18" t="s">
        <v>31</v>
      </c>
      <c r="F463" s="7" t="s">
        <v>18</v>
      </c>
      <c r="G463" s="7" t="s">
        <v>18</v>
      </c>
      <c r="H463" s="7" t="s">
        <v>1510</v>
      </c>
      <c r="I463" s="26">
        <v>3000</v>
      </c>
      <c r="J463" s="26">
        <v>12000</v>
      </c>
      <c r="K463" s="27">
        <v>1.45</v>
      </c>
      <c r="L463" s="29">
        <f t="shared" si="49"/>
        <v>4350</v>
      </c>
      <c r="M463" s="29">
        <f t="shared" si="50"/>
        <v>17400</v>
      </c>
      <c r="N463" s="36">
        <f t="shared" si="51"/>
        <v>750</v>
      </c>
      <c r="O463" s="37">
        <f t="shared" si="52"/>
        <v>1087.5</v>
      </c>
      <c r="P463" s="36">
        <f t="shared" si="53"/>
        <v>3000</v>
      </c>
      <c r="Q463" s="37">
        <f t="shared" si="54"/>
        <v>4350</v>
      </c>
    </row>
    <row r="464" spans="1:17" ht="24" customHeight="1" x14ac:dyDescent="0.25">
      <c r="A464" s="6">
        <f t="shared" si="55"/>
        <v>460</v>
      </c>
      <c r="B464" s="7" t="s">
        <v>1449</v>
      </c>
      <c r="C464" s="7" t="s">
        <v>1450</v>
      </c>
      <c r="D464" s="8" t="s">
        <v>1451</v>
      </c>
      <c r="E464" s="18" t="s">
        <v>1452</v>
      </c>
      <c r="F464" s="7" t="s">
        <v>1411</v>
      </c>
      <c r="G464" s="7" t="s">
        <v>68</v>
      </c>
      <c r="H464" s="7" t="s">
        <v>1400</v>
      </c>
      <c r="I464" s="26">
        <v>300</v>
      </c>
      <c r="J464" s="26">
        <v>1500</v>
      </c>
      <c r="K464" s="27">
        <v>17</v>
      </c>
      <c r="L464" s="29">
        <f t="shared" si="49"/>
        <v>5100</v>
      </c>
      <c r="M464" s="29">
        <f t="shared" si="50"/>
        <v>25500</v>
      </c>
      <c r="N464" s="36">
        <f t="shared" si="51"/>
        <v>75</v>
      </c>
      <c r="O464" s="37">
        <f t="shared" si="52"/>
        <v>1275</v>
      </c>
      <c r="P464" s="36">
        <f t="shared" si="53"/>
        <v>375</v>
      </c>
      <c r="Q464" s="37">
        <f t="shared" si="54"/>
        <v>6375</v>
      </c>
    </row>
    <row r="465" spans="1:17" ht="25.5" x14ac:dyDescent="0.25">
      <c r="A465" s="6">
        <f t="shared" si="55"/>
        <v>461</v>
      </c>
      <c r="B465" s="7" t="s">
        <v>297</v>
      </c>
      <c r="C465" s="7" t="s">
        <v>1453</v>
      </c>
      <c r="D465" s="8" t="s">
        <v>1454</v>
      </c>
      <c r="E465" s="18" t="s">
        <v>1428</v>
      </c>
      <c r="F465" s="7" t="s">
        <v>1455</v>
      </c>
      <c r="G465" s="7" t="s">
        <v>33</v>
      </c>
      <c r="H465" s="7" t="s">
        <v>1510</v>
      </c>
      <c r="I465" s="26">
        <v>100</v>
      </c>
      <c r="J465" s="26">
        <v>300</v>
      </c>
      <c r="K465" s="27">
        <v>40</v>
      </c>
      <c r="L465" s="29">
        <f t="shared" si="49"/>
        <v>4000</v>
      </c>
      <c r="M465" s="29">
        <f t="shared" si="50"/>
        <v>12000</v>
      </c>
      <c r="N465" s="36">
        <f t="shared" si="51"/>
        <v>25</v>
      </c>
      <c r="O465" s="37">
        <f t="shared" si="52"/>
        <v>1000</v>
      </c>
      <c r="P465" s="36">
        <f t="shared" si="53"/>
        <v>75</v>
      </c>
      <c r="Q465" s="37">
        <f t="shared" si="54"/>
        <v>3000</v>
      </c>
    </row>
    <row r="466" spans="1:17" ht="25.5" x14ac:dyDescent="0.25">
      <c r="A466" s="6">
        <f t="shared" si="55"/>
        <v>462</v>
      </c>
      <c r="B466" s="7" t="s">
        <v>297</v>
      </c>
      <c r="C466" s="7" t="s">
        <v>1456</v>
      </c>
      <c r="D466" s="8" t="s">
        <v>1457</v>
      </c>
      <c r="E466" s="18">
        <v>1.5E-3</v>
      </c>
      <c r="F466" s="7" t="s">
        <v>1458</v>
      </c>
      <c r="G466" s="7" t="s">
        <v>68</v>
      </c>
      <c r="H466" s="7" t="s">
        <v>1459</v>
      </c>
      <c r="I466" s="26">
        <v>200</v>
      </c>
      <c r="J466" s="26">
        <v>600</v>
      </c>
      <c r="K466" s="27">
        <v>45</v>
      </c>
      <c r="L466" s="29">
        <f t="shared" si="49"/>
        <v>9000</v>
      </c>
      <c r="M466" s="29">
        <f t="shared" si="50"/>
        <v>27000</v>
      </c>
      <c r="N466" s="36">
        <f t="shared" si="51"/>
        <v>50</v>
      </c>
      <c r="O466" s="37">
        <f t="shared" si="52"/>
        <v>2250</v>
      </c>
      <c r="P466" s="36">
        <f t="shared" si="53"/>
        <v>150</v>
      </c>
      <c r="Q466" s="37">
        <f t="shared" si="54"/>
        <v>6750</v>
      </c>
    </row>
    <row r="467" spans="1:17" ht="25.5" x14ac:dyDescent="0.25">
      <c r="A467" s="6">
        <f t="shared" si="55"/>
        <v>463</v>
      </c>
      <c r="B467" s="7" t="s">
        <v>297</v>
      </c>
      <c r="C467" s="7" t="s">
        <v>1456</v>
      </c>
      <c r="D467" s="8" t="s">
        <v>1460</v>
      </c>
      <c r="E467" s="18">
        <v>3.0000000000000001E-3</v>
      </c>
      <c r="F467" s="7" t="s">
        <v>1461</v>
      </c>
      <c r="G467" s="7" t="s">
        <v>68</v>
      </c>
      <c r="H467" s="7" t="s">
        <v>1462</v>
      </c>
      <c r="I467" s="26">
        <v>100</v>
      </c>
      <c r="J467" s="26">
        <v>600</v>
      </c>
      <c r="K467" s="27">
        <v>50</v>
      </c>
      <c r="L467" s="29">
        <f t="shared" si="49"/>
        <v>5000</v>
      </c>
      <c r="M467" s="29">
        <f t="shared" si="50"/>
        <v>30000</v>
      </c>
      <c r="N467" s="36">
        <f t="shared" si="51"/>
        <v>25</v>
      </c>
      <c r="O467" s="37">
        <f t="shared" si="52"/>
        <v>1250</v>
      </c>
      <c r="P467" s="36">
        <f t="shared" si="53"/>
        <v>150</v>
      </c>
      <c r="Q467" s="37">
        <f t="shared" si="54"/>
        <v>7500</v>
      </c>
    </row>
    <row r="468" spans="1:17" ht="25.5" x14ac:dyDescent="0.25">
      <c r="A468" s="6">
        <f t="shared" si="55"/>
        <v>464</v>
      </c>
      <c r="B468" s="7" t="s">
        <v>297</v>
      </c>
      <c r="C468" s="7" t="s">
        <v>1456</v>
      </c>
      <c r="D468" s="8" t="s">
        <v>1463</v>
      </c>
      <c r="E468" s="18">
        <v>1.5E-3</v>
      </c>
      <c r="F468" s="7" t="s">
        <v>1464</v>
      </c>
      <c r="G468" s="7" t="s">
        <v>68</v>
      </c>
      <c r="H468" s="7" t="s">
        <v>1465</v>
      </c>
      <c r="I468" s="26">
        <v>50</v>
      </c>
      <c r="J468" s="26">
        <v>250</v>
      </c>
      <c r="K468" s="27">
        <v>60</v>
      </c>
      <c r="L468" s="29">
        <f t="shared" si="49"/>
        <v>3000</v>
      </c>
      <c r="M468" s="29">
        <f t="shared" si="50"/>
        <v>15000</v>
      </c>
      <c r="N468" s="36">
        <f t="shared" si="51"/>
        <v>12.5</v>
      </c>
      <c r="O468" s="37">
        <f t="shared" si="52"/>
        <v>750</v>
      </c>
      <c r="P468" s="36">
        <f t="shared" si="53"/>
        <v>62.5</v>
      </c>
      <c r="Q468" s="37">
        <f t="shared" si="54"/>
        <v>3750</v>
      </c>
    </row>
    <row r="469" spans="1:17" ht="39" x14ac:dyDescent="0.25">
      <c r="A469" s="6">
        <f t="shared" si="55"/>
        <v>465</v>
      </c>
      <c r="B469" s="7" t="s">
        <v>297</v>
      </c>
      <c r="C469" s="7" t="s">
        <v>1466</v>
      </c>
      <c r="D469" s="8" t="s">
        <v>1467</v>
      </c>
      <c r="E469" s="18" t="s">
        <v>1468</v>
      </c>
      <c r="F469" s="7" t="s">
        <v>1469</v>
      </c>
      <c r="G469" s="7" t="s">
        <v>68</v>
      </c>
      <c r="H469" s="7" t="s">
        <v>1470</v>
      </c>
      <c r="I469" s="26">
        <v>30</v>
      </c>
      <c r="J469" s="26">
        <v>100</v>
      </c>
      <c r="K469" s="27">
        <v>30</v>
      </c>
      <c r="L469" s="29">
        <f t="shared" si="49"/>
        <v>900</v>
      </c>
      <c r="M469" s="29">
        <f t="shared" si="50"/>
        <v>3000</v>
      </c>
      <c r="N469" s="36">
        <f t="shared" si="51"/>
        <v>7.5</v>
      </c>
      <c r="O469" s="37">
        <f t="shared" si="52"/>
        <v>225</v>
      </c>
      <c r="P469" s="36">
        <f t="shared" si="53"/>
        <v>25</v>
      </c>
      <c r="Q469" s="37">
        <f t="shared" si="54"/>
        <v>750</v>
      </c>
    </row>
    <row r="470" spans="1:17" ht="51.75" x14ac:dyDescent="0.25">
      <c r="A470" s="6">
        <f t="shared" si="55"/>
        <v>466</v>
      </c>
      <c r="B470" s="7" t="s">
        <v>1471</v>
      </c>
      <c r="C470" s="7" t="s">
        <v>1472</v>
      </c>
      <c r="D470" s="8" t="s">
        <v>1473</v>
      </c>
      <c r="E470" s="18" t="s">
        <v>1474</v>
      </c>
      <c r="F470" s="7" t="s">
        <v>1475</v>
      </c>
      <c r="G470" s="7" t="s">
        <v>33</v>
      </c>
      <c r="H470" s="7" t="s">
        <v>1476</v>
      </c>
      <c r="I470" s="26">
        <v>9000</v>
      </c>
      <c r="J470" s="26">
        <v>50000</v>
      </c>
      <c r="K470" s="27">
        <v>7</v>
      </c>
      <c r="L470" s="29">
        <f t="shared" si="49"/>
        <v>63000</v>
      </c>
      <c r="M470" s="29">
        <f t="shared" si="50"/>
        <v>350000</v>
      </c>
      <c r="N470" s="36">
        <f t="shared" si="51"/>
        <v>2250</v>
      </c>
      <c r="O470" s="37">
        <f t="shared" si="52"/>
        <v>15750</v>
      </c>
      <c r="P470" s="36">
        <f t="shared" si="53"/>
        <v>12500</v>
      </c>
      <c r="Q470" s="37">
        <f t="shared" si="54"/>
        <v>87500</v>
      </c>
    </row>
    <row r="471" spans="1:17" ht="39" x14ac:dyDescent="0.25">
      <c r="A471" s="6">
        <f t="shared" si="55"/>
        <v>467</v>
      </c>
      <c r="B471" s="7" t="s">
        <v>1471</v>
      </c>
      <c r="C471" s="7" t="s">
        <v>1477</v>
      </c>
      <c r="D471" s="8" t="s">
        <v>1478</v>
      </c>
      <c r="E471" s="18" t="s">
        <v>1479</v>
      </c>
      <c r="F471" s="7" t="s">
        <v>36</v>
      </c>
      <c r="G471" s="7" t="s">
        <v>18</v>
      </c>
      <c r="H471" s="7" t="s">
        <v>1510</v>
      </c>
      <c r="I471" s="26">
        <v>4800</v>
      </c>
      <c r="J471" s="26">
        <v>36000</v>
      </c>
      <c r="K471" s="27">
        <v>4.04</v>
      </c>
      <c r="L471" s="29">
        <f t="shared" si="49"/>
        <v>19392</v>
      </c>
      <c r="M471" s="29">
        <f t="shared" si="50"/>
        <v>145440</v>
      </c>
      <c r="N471" s="36">
        <f t="shared" si="51"/>
        <v>1200</v>
      </c>
      <c r="O471" s="37">
        <f t="shared" si="52"/>
        <v>4848</v>
      </c>
      <c r="P471" s="36">
        <f t="shared" si="53"/>
        <v>9000</v>
      </c>
      <c r="Q471" s="37">
        <f t="shared" si="54"/>
        <v>36360</v>
      </c>
    </row>
    <row r="472" spans="1:17" ht="39" x14ac:dyDescent="0.25">
      <c r="A472" s="6">
        <f t="shared" si="55"/>
        <v>468</v>
      </c>
      <c r="B472" s="7" t="s">
        <v>1471</v>
      </c>
      <c r="C472" s="7" t="s">
        <v>1477</v>
      </c>
      <c r="D472" s="8" t="s">
        <v>1480</v>
      </c>
      <c r="E472" s="18" t="s">
        <v>1481</v>
      </c>
      <c r="F472" s="7" t="s">
        <v>96</v>
      </c>
      <c r="G472" s="7" t="s">
        <v>97</v>
      </c>
      <c r="H472" s="7" t="s">
        <v>121</v>
      </c>
      <c r="I472" s="26">
        <v>400</v>
      </c>
      <c r="J472" s="26">
        <v>5000</v>
      </c>
      <c r="K472" s="27">
        <v>10.43</v>
      </c>
      <c r="L472" s="29">
        <f t="shared" si="49"/>
        <v>4172</v>
      </c>
      <c r="M472" s="29">
        <f t="shared" si="50"/>
        <v>52150</v>
      </c>
      <c r="N472" s="36">
        <f t="shared" si="51"/>
        <v>100</v>
      </c>
      <c r="O472" s="37">
        <f t="shared" si="52"/>
        <v>1043</v>
      </c>
      <c r="P472" s="36">
        <f t="shared" si="53"/>
        <v>1250</v>
      </c>
      <c r="Q472" s="37">
        <f t="shared" si="54"/>
        <v>13037.5</v>
      </c>
    </row>
    <row r="473" spans="1:17" x14ac:dyDescent="0.25">
      <c r="A473" s="6">
        <f t="shared" si="55"/>
        <v>469</v>
      </c>
      <c r="B473" s="7" t="s">
        <v>1471</v>
      </c>
      <c r="C473" s="7" t="s">
        <v>1482</v>
      </c>
      <c r="D473" s="8" t="s">
        <v>1483</v>
      </c>
      <c r="E473" s="18" t="s">
        <v>79</v>
      </c>
      <c r="F473" s="7" t="s">
        <v>1484</v>
      </c>
      <c r="G473" s="7" t="s">
        <v>1484</v>
      </c>
      <c r="H473" s="7" t="s">
        <v>1510</v>
      </c>
      <c r="I473" s="26">
        <v>12000</v>
      </c>
      <c r="J473" s="26">
        <v>60000</v>
      </c>
      <c r="K473" s="27">
        <v>3.3260000000000001</v>
      </c>
      <c r="L473" s="29">
        <f t="shared" si="49"/>
        <v>39912</v>
      </c>
      <c r="M473" s="29">
        <f t="shared" si="50"/>
        <v>199560</v>
      </c>
      <c r="N473" s="36">
        <f t="shared" si="51"/>
        <v>3000</v>
      </c>
      <c r="O473" s="37">
        <f t="shared" si="52"/>
        <v>9978</v>
      </c>
      <c r="P473" s="36">
        <f t="shared" si="53"/>
        <v>15000</v>
      </c>
      <c r="Q473" s="37">
        <f t="shared" si="54"/>
        <v>49890</v>
      </c>
    </row>
    <row r="474" spans="1:17" ht="25.5" x14ac:dyDescent="0.25">
      <c r="A474" s="6">
        <f t="shared" si="55"/>
        <v>470</v>
      </c>
      <c r="B474" s="7" t="s">
        <v>1485</v>
      </c>
      <c r="C474" s="7" t="s">
        <v>1486</v>
      </c>
      <c r="D474" s="8" t="s">
        <v>1487</v>
      </c>
      <c r="E474" s="18" t="s">
        <v>1488</v>
      </c>
      <c r="F474" s="7" t="s">
        <v>1489</v>
      </c>
      <c r="G474" s="7" t="s">
        <v>97</v>
      </c>
      <c r="H474" s="7" t="s">
        <v>1490</v>
      </c>
      <c r="I474" s="26">
        <v>100</v>
      </c>
      <c r="J474" s="26">
        <v>2500</v>
      </c>
      <c r="K474" s="27">
        <v>4.5</v>
      </c>
      <c r="L474" s="29">
        <f t="shared" si="49"/>
        <v>450</v>
      </c>
      <c r="M474" s="29">
        <f t="shared" si="50"/>
        <v>11250</v>
      </c>
      <c r="N474" s="36">
        <f t="shared" si="51"/>
        <v>25</v>
      </c>
      <c r="O474" s="37">
        <f t="shared" si="52"/>
        <v>112.5</v>
      </c>
      <c r="P474" s="36">
        <f t="shared" si="53"/>
        <v>625</v>
      </c>
      <c r="Q474" s="37">
        <f t="shared" si="54"/>
        <v>2812.5</v>
      </c>
    </row>
    <row r="475" spans="1:17" x14ac:dyDescent="0.25">
      <c r="A475" s="6">
        <f t="shared" si="55"/>
        <v>471</v>
      </c>
      <c r="B475" s="7" t="s">
        <v>1485</v>
      </c>
      <c r="C475" s="7" t="s">
        <v>1491</v>
      </c>
      <c r="D475" s="8" t="s">
        <v>1492</v>
      </c>
      <c r="E475" s="18" t="s">
        <v>1493</v>
      </c>
      <c r="F475" s="7" t="s">
        <v>1494</v>
      </c>
      <c r="G475" s="7" t="s">
        <v>33</v>
      </c>
      <c r="H475" s="7" t="s">
        <v>1510</v>
      </c>
      <c r="I475" s="26">
        <v>20</v>
      </c>
      <c r="J475" s="26">
        <v>200</v>
      </c>
      <c r="K475" s="27">
        <v>331.88</v>
      </c>
      <c r="L475" s="29">
        <f t="shared" si="49"/>
        <v>6637.6</v>
      </c>
      <c r="M475" s="29">
        <f t="shared" si="50"/>
        <v>66376</v>
      </c>
      <c r="N475" s="36">
        <f t="shared" si="51"/>
        <v>5</v>
      </c>
      <c r="O475" s="37">
        <f t="shared" si="52"/>
        <v>1659.4</v>
      </c>
      <c r="P475" s="36">
        <f t="shared" si="53"/>
        <v>50</v>
      </c>
      <c r="Q475" s="37">
        <f t="shared" si="54"/>
        <v>16594</v>
      </c>
    </row>
    <row r="476" spans="1:17" x14ac:dyDescent="0.25">
      <c r="A476" s="6">
        <f t="shared" si="55"/>
        <v>472</v>
      </c>
      <c r="B476" s="7" t="s">
        <v>1471</v>
      </c>
      <c r="C476" s="7" t="s">
        <v>1495</v>
      </c>
      <c r="D476" s="8" t="s">
        <v>1496</v>
      </c>
      <c r="E476" s="18" t="s">
        <v>1497</v>
      </c>
      <c r="F476" s="7" t="s">
        <v>1498</v>
      </c>
      <c r="G476" s="7" t="s">
        <v>68</v>
      </c>
      <c r="H476" s="7" t="s">
        <v>1499</v>
      </c>
      <c r="I476" s="26">
        <v>20</v>
      </c>
      <c r="J476" s="26">
        <v>100</v>
      </c>
      <c r="K476" s="27">
        <v>20</v>
      </c>
      <c r="L476" s="29">
        <f t="shared" si="49"/>
        <v>400</v>
      </c>
      <c r="M476" s="29">
        <f t="shared" si="50"/>
        <v>2000</v>
      </c>
      <c r="N476" s="36">
        <f t="shared" si="51"/>
        <v>5</v>
      </c>
      <c r="O476" s="37">
        <f t="shared" si="52"/>
        <v>100</v>
      </c>
      <c r="P476" s="36">
        <f t="shared" si="53"/>
        <v>25</v>
      </c>
      <c r="Q476" s="37">
        <f t="shared" si="54"/>
        <v>500</v>
      </c>
    </row>
    <row r="477" spans="1:17" ht="25.5" customHeight="1" x14ac:dyDescent="0.25">
      <c r="A477" s="10"/>
      <c r="B477" s="11"/>
      <c r="C477" s="33"/>
      <c r="D477" s="39" t="s">
        <v>1509</v>
      </c>
      <c r="E477" s="39"/>
      <c r="F477" s="39"/>
      <c r="G477" s="39"/>
      <c r="H477" s="39"/>
      <c r="I477" s="39"/>
      <c r="J477" s="39"/>
      <c r="K477" s="39"/>
      <c r="L477" s="32">
        <f>SUM(L5:L476)</f>
        <v>4246873.4799999986</v>
      </c>
      <c r="M477" s="32">
        <f>SUM(M5:M476)</f>
        <v>27262893.649999991</v>
      </c>
    </row>
    <row r="478" spans="1:17" x14ac:dyDescent="0.25">
      <c r="A478" s="17"/>
      <c r="B478" s="13"/>
      <c r="C478" s="13"/>
      <c r="D478" s="14"/>
      <c r="E478" s="25"/>
      <c r="F478" s="13"/>
      <c r="G478" s="13"/>
      <c r="H478" s="13"/>
      <c r="I478" s="13"/>
      <c r="J478" s="13"/>
      <c r="K478" s="12"/>
      <c r="L478" s="12"/>
      <c r="M478" s="12"/>
    </row>
    <row r="479" spans="1:17" x14ac:dyDescent="0.25">
      <c r="A479" s="17"/>
      <c r="B479" s="13"/>
      <c r="C479" s="13"/>
      <c r="D479" s="14"/>
      <c r="E479" s="25"/>
      <c r="F479" s="13"/>
      <c r="G479" s="13"/>
      <c r="H479" s="13"/>
      <c r="I479" s="13"/>
      <c r="J479" s="13"/>
      <c r="K479" s="12"/>
      <c r="L479" s="12"/>
      <c r="M479" s="12"/>
    </row>
  </sheetData>
  <autoFilter ref="A3:Q3" xr:uid="{00000000-0001-0000-0000-000000000000}">
    <filterColumn colId="13" showButton="0"/>
    <filterColumn colId="15" showButton="0"/>
  </autoFilter>
  <mergeCells count="17">
    <mergeCell ref="L3:L4"/>
    <mergeCell ref="M3:M4"/>
    <mergeCell ref="D477:K477"/>
    <mergeCell ref="A1:O1"/>
    <mergeCell ref="N3:O3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2026-06-03T06:11:04Z</dcterms:modified>
</cp:coreProperties>
</file>