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Andrei\Hotel Diana\Structura\PT\Liste de Cantitati\Suplimentare\"/>
    </mc:Choice>
  </mc:AlternateContent>
  <xr:revisionPtr revIDLastSave="0" documentId="13_ncr:1_{5CDEDAF9-E815-4173-9F4F-0922E263A535}" xr6:coauthVersionLast="47" xr6:coauthVersionMax="47" xr10:uidLastSave="{00000000-0000-0000-0000-000000000000}"/>
  <bookViews>
    <workbookView xWindow="-120" yWindow="-120" windowWidth="29040" windowHeight="15840" tabRatio="874" xr2:uid="{00000000-000D-0000-FFFF-FFFF00000000}"/>
  </bookViews>
  <sheets>
    <sheet name="Parter" sheetId="2" r:id="rId1"/>
  </sheets>
  <definedNames>
    <definedName name="_xlnm.Print_Area" localSheetId="0">Parter!$A$1:$J$86</definedName>
    <definedName name="_xlnm.Print_Titles" localSheetId="0">Parter!$9:$11</definedName>
  </definedNames>
  <calcPr calcId="181029"/>
</workbook>
</file>

<file path=xl/calcChain.xml><?xml version="1.0" encoding="utf-8"?>
<calcChain xmlns="http://schemas.openxmlformats.org/spreadsheetml/2006/main">
  <c r="L15" i="2" l="1"/>
  <c r="L27" i="2"/>
  <c r="L32" i="2"/>
  <c r="L37" i="2"/>
  <c r="L42" i="2"/>
  <c r="L47" i="2"/>
  <c r="J71" i="2"/>
  <c r="H71" i="2"/>
  <c r="H74" i="2" s="1"/>
  <c r="I71" i="2"/>
  <c r="I74" i="2" s="1"/>
  <c r="F71" i="2"/>
  <c r="F74" i="2" s="1"/>
  <c r="G71" i="2"/>
  <c r="G72" i="2" l="1"/>
  <c r="J72" i="2" s="1"/>
  <c r="J74" i="2" s="1"/>
  <c r="J75" i="2" s="1"/>
  <c r="J76" i="2" s="1"/>
  <c r="H77" i="2" s="1"/>
  <c r="G74" i="2" l="1"/>
</calcChain>
</file>

<file path=xl/sharedStrings.xml><?xml version="1.0" encoding="utf-8"?>
<sst xmlns="http://schemas.openxmlformats.org/spreadsheetml/2006/main" count="90" uniqueCount="82">
  <si>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</si>
  <si>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</si>
  <si>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</si>
  <si>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</si>
  <si>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</si>
  <si>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</si>
  <si>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</si>
  <si>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</si>
  <si>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</si>
  <si>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</si>
  <si>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</si>
  <si>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</si>
  <si>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</si>
  <si>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</si>
  <si>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t>
  </si>
  <si>
    <t>M</t>
  </si>
  <si>
    <t>MC</t>
  </si>
  <si>
    <t>MP</t>
  </si>
  <si>
    <t>KG</t>
  </si>
  <si>
    <t>PROIECTANT</t>
  </si>
  <si>
    <t>Cheltuieli directe</t>
  </si>
  <si>
    <t>u</t>
  </si>
  <si>
    <t>t</t>
  </si>
  <si>
    <t>T</t>
  </si>
  <si>
    <t>Alte cheltuieli directe: CAS, şomaj, fond risc, alte cheltuieli conform prevederilor legale nominalizate</t>
  </si>
  <si>
    <t>TOTAL CHELTUIELI DIRECTE</t>
  </si>
  <si>
    <t>EURO</t>
  </si>
  <si>
    <t xml:space="preserve">1 EURO= </t>
  </si>
  <si>
    <t>M
Materiale
(3 x 4a)</t>
  </si>
  <si>
    <t>m
Manoperă
(3 x 4b)</t>
  </si>
  <si>
    <t>u
Utilaj
(3 x 4c)</t>
  </si>
  <si>
    <t>t
Transport
(3 x 4d)</t>
  </si>
  <si>
    <t>SC NEO STRUCTURAL ENGINEERING SRL</t>
  </si>
  <si>
    <t>2.1.1</t>
  </si>
  <si>
    <t>2.1.3</t>
  </si>
  <si>
    <t xml:space="preserve">Intocmit </t>
  </si>
  <si>
    <t>2.1.4</t>
  </si>
  <si>
    <r>
      <t>M</t>
    </r>
    <r>
      <rPr>
        <b/>
        <vertAlign val="subscript"/>
        <sz val="8"/>
        <rFont val="Arial"/>
        <family val="2"/>
        <charset val="238"/>
      </rPr>
      <t>0</t>
    </r>
  </si>
  <si>
    <r>
      <t>m</t>
    </r>
    <r>
      <rPr>
        <b/>
        <vertAlign val="subscript"/>
        <sz val="8"/>
        <rFont val="Arial"/>
        <family val="2"/>
        <charset val="238"/>
      </rPr>
      <t>0</t>
    </r>
  </si>
  <si>
    <r>
      <t>u</t>
    </r>
    <r>
      <rPr>
        <b/>
        <vertAlign val="subscript"/>
        <sz val="8"/>
        <rFont val="Arial"/>
        <family val="2"/>
        <charset val="238"/>
      </rPr>
      <t>0</t>
    </r>
  </si>
  <si>
    <r>
      <t>t</t>
    </r>
    <r>
      <rPr>
        <b/>
        <vertAlign val="subscript"/>
        <sz val="8"/>
        <rFont val="Arial"/>
        <family val="2"/>
        <charset val="238"/>
      </rPr>
      <t>0</t>
    </r>
  </si>
  <si>
    <r>
      <t>T</t>
    </r>
    <r>
      <rPr>
        <b/>
        <vertAlign val="subscript"/>
        <sz val="8"/>
        <rFont val="Arial"/>
        <family val="2"/>
        <charset val="238"/>
      </rPr>
      <t>0</t>
    </r>
  </si>
  <si>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</si>
  <si>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</si>
  <si>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</si>
  <si>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</si>
  <si>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</si>
  <si>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</si>
  <si>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LUCRARI DE STRUCTURA -INFRASTRUCTURA</t>
  </si>
  <si>
    <t>2.1.2</t>
  </si>
  <si>
    <t>Ing. Andrei Neniu</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</si>
  <si>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</si>
  <si>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</si>
  <si>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BETON EGALIZARE
Beton C12/15</t>
  </si>
  <si>
    <t>ARMATURA BST500C</t>
  </si>
  <si>
    <t xml:space="preserve">COFRAJ </t>
  </si>
  <si>
    <t xml:space="preserve">BETON ARMAT-C35/45
</t>
  </si>
  <si>
    <t>2.1.5</t>
  </si>
  <si>
    <t>2.1.6</t>
  </si>
  <si>
    <t>ARMATURA BST500C-PLASA SUDATA SPPB</t>
  </si>
  <si>
    <t>BUC</t>
  </si>
  <si>
    <t>2.1.7</t>
  </si>
  <si>
    <t>Ing. Stefan Burciu</t>
  </si>
  <si>
    <t>Ing. Cezar Georgescu</t>
  </si>
  <si>
    <t>Ing. Adrian Ardelean</t>
  </si>
  <si>
    <t>LISTA cu cantitati de lucrari pe categorii de lucrari</t>
  </si>
  <si>
    <t>Corp C2.Restaurant si piscina Sp+D+P-REZISTENTA Zona Restaurant</t>
  </si>
  <si>
    <t>LUCRARI DE SAPATURA, TAIERI, SPARGERI SI DEMOLARI</t>
  </si>
  <si>
    <t>2.1.8</t>
  </si>
  <si>
    <t>NOTE</t>
  </si>
  <si>
    <t> </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</si>
  <si>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</si>
  <si>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</si>
  <si>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</si>
  <si>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</si>
  <si>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DEMOLARI, TAIERI, SPARGERI BETOANE AFERENTE PREGATIRII TERENULUI INAINTE DE TURNAREA FUNDATILOR</t>
  </si>
  <si>
    <t>SAPATURA ZONA FOYER-
FARA COEFICIENT DE AFANARE</t>
  </si>
  <si>
    <t>UMPLUTURA-PIATRA SPARTA COMPACTATA-15CM</t>
  </si>
  <si>
    <t>POLISTIREN EXTRUDAT LA ROST SI SUB PARDOSEALA</t>
  </si>
  <si>
    <t>ZONA FOYER</t>
  </si>
  <si>
    <t>BETON SIMPLU
Beton C16/20</t>
  </si>
  <si>
    <t>ANCORE CHIMICE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</si>
</sst>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8"/>
      <name val="Arial"/>
      <family val="2"/>
      <charset val="238"/>
    </font>
    <font>
      <b/>
      <i/>
      <sz val="10"/>
      <name val="Arial"/>
      <family val="2"/>
      <charset val="238"/>
    </font>
    <font>
      <b/>
      <sz val="12"/>
      <name val="Arial"/>
      <family val="2"/>
      <charset val="238"/>
    </font>
    <font>
      <b/>
      <sz val="7.5"/>
      <name val="Arial"/>
      <family val="2"/>
      <charset val="238"/>
    </font>
    <font>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sz val="8"/>
      <name val="Calibri"/>
      <family val="2"/>
      <scheme val="minor"/>
    </font>
    <font>
      <b/>
      <sz val="11"/>
      <color theme="1"/>
      <name val="Calibri"/>
      <family val="2"/>
      <scheme val="minor"/>
    </font>
    <font>
      <b/>
      <sz val="10"/>
      <name val="Arial"/>
      <family val="2"/>
    </font>
    <font>
      <sz val="11"/>
      <name val="Calibri"/>
      <family val="2"/>
    </font>
  </fonts>
  <fills count="4">
    <fill>
      <patternFill patternType="none"/>
    </fill>
    <fill>
      <patternFill patternType="gray125"/>
    </fill>
    <fill>
      <patternFill patternType="solid">
        <fgColor indexed="42"/>
        <bgColor indexed="64"/>
      </patternFill>
    </fill>
    <fill>
      <patternFill patternType="solid">
        <fgColor rgb="FF92D050"/>
        <bgColor indexed="64"/>
      </patternFill>
    </fill>
  </fills>
  <borders count="4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51">
    <xf numFmtId="0" fontId="0" fillId="0" borderId="0" xfId="0"/>
    <xf numFmtId="0" fontId="1" fillId="0" borderId="0" xfId="1"/>
    <xf numFmtId="0" fontId="2" fillId="0" borderId="0" xfId="1" applyFont="1" applyAlignment="1">
      <alignment horizontal="center"/>
    </xf>
    <xf numFmtId="0" fontId="8" fillId="0" borderId="6" xfId="1" applyFont="1" applyBorder="1" applyAlignment="1">
      <alignment horizontal="center" vertical="center"/>
    </xf>
    <xf numFmtId="0" fontId="8" fillId="0" borderId="2" xfId="1" applyFont="1" applyBorder="1" applyAlignment="1">
      <alignment horizontal="center" vertical="center" wrapText="1" shrinkToFit="1"/>
    </xf>
    <xf numFmtId="0" fontId="8" fillId="0" borderId="2" xfId="1" applyFont="1" applyBorder="1" applyAlignment="1">
      <alignment horizontal="center" vertical="center"/>
    </xf>
    <xf numFmtId="4" fontId="8" fillId="0" borderId="2" xfId="1" applyNumberFormat="1" applyFont="1" applyBorder="1" applyAlignment="1">
      <alignment horizontal="center" vertical="center" wrapText="1"/>
    </xf>
    <xf numFmtId="4" fontId="8" fillId="0" borderId="3" xfId="1" applyNumberFormat="1" applyFont="1" applyBorder="1" applyAlignment="1">
      <alignment horizontal="center" vertical="center" wrapText="1"/>
    </xf>
    <xf numFmtId="0" fontId="8" fillId="0" borderId="7" xfId="1" applyFont="1" applyBorder="1" applyAlignment="1">
      <alignment horizontal="center"/>
    </xf>
    <xf numFmtId="0" fontId="8" fillId="0" borderId="1" xfId="1" applyFont="1" applyBorder="1" applyAlignment="1">
      <alignment horizontal="center" wrapText="1" shrinkToFit="1"/>
    </xf>
    <xf numFmtId="0" fontId="8" fillId="0" borderId="1" xfId="1" applyFont="1" applyBorder="1" applyAlignment="1">
      <alignment horizontal="center"/>
    </xf>
    <xf numFmtId="49" fontId="8" fillId="0" borderId="1" xfId="1" applyNumberFormat="1" applyFont="1" applyBorder="1" applyAlignment="1">
      <alignment horizontal="center"/>
    </xf>
    <xf numFmtId="49" fontId="8" fillId="0" borderId="4" xfId="1" applyNumberFormat="1" applyFont="1" applyBorder="1" applyAlignment="1">
      <alignment horizontal="center"/>
    </xf>
    <xf numFmtId="4" fontId="4" fillId="0" borderId="2" xfId="1" applyNumberFormat="1" applyFont="1" applyBorder="1" applyAlignment="1">
      <alignment vertical="center"/>
    </xf>
    <xf numFmtId="4" fontId="4" fillId="0" borderId="8" xfId="1" applyNumberFormat="1" applyFont="1" applyBorder="1" applyAlignment="1">
      <alignment vertical="center"/>
    </xf>
    <xf numFmtId="4" fontId="5" fillId="0" borderId="1" xfId="1" applyNumberFormat="1" applyFont="1" applyBorder="1" applyAlignment="1">
      <alignment vertical="center"/>
    </xf>
    <xf numFmtId="4" fontId="4" fillId="0" borderId="1" xfId="1" applyNumberFormat="1" applyFont="1" applyBorder="1" applyAlignment="1">
      <alignment vertical="center"/>
    </xf>
    <xf numFmtId="4" fontId="4" fillId="2" borderId="2" xfId="1" applyNumberFormat="1" applyFont="1" applyFill="1" applyBorder="1" applyAlignment="1">
      <alignment vertical="center"/>
    </xf>
    <xf numFmtId="4" fontId="4" fillId="2" borderId="8" xfId="1" applyNumberFormat="1" applyFont="1" applyFill="1" applyBorder="1" applyAlignment="1">
      <alignment vertical="center"/>
    </xf>
    <xf numFmtId="164" fontId="0" fillId="0" borderId="0" xfId="0" applyNumberFormat="1"/>
    <xf numFmtId="1" fontId="0" fillId="0" borderId="25" xfId="0" applyNumberFormat="1" applyBorder="1"/>
    <xf numFmtId="0" fontId="2" fillId="0" borderId="12" xfId="1" applyFont="1" applyBorder="1" applyAlignment="1">
      <alignment horizontal="center"/>
    </xf>
    <xf numFmtId="0" fontId="2" fillId="0" borderId="30" xfId="1" applyFont="1" applyBorder="1" applyAlignment="1">
      <alignment horizontal="center"/>
    </xf>
    <xf numFmtId="3" fontId="1" fillId="0" borderId="0" xfId="1" applyNumberFormat="1"/>
    <xf numFmtId="3" fontId="10" fillId="0" borderId="0" xfId="0" applyNumberFormat="1" applyFont="1"/>
    <xf numFmtId="3" fontId="2" fillId="0" borderId="0" xfId="1" applyNumberFormat="1" applyFont="1" applyAlignment="1">
      <alignment horizontal="center"/>
    </xf>
    <xf numFmtId="3" fontId="8" fillId="0" borderId="2" xfId="1" applyNumberFormat="1" applyFont="1" applyBorder="1" applyAlignment="1">
      <alignment horizontal="center" vertical="center" textRotation="90"/>
    </xf>
    <xf numFmtId="3" fontId="8" fillId="0" borderId="1" xfId="1" applyNumberFormat="1" applyFont="1" applyBorder="1" applyAlignment="1">
      <alignment horizontal="center"/>
    </xf>
    <xf numFmtId="4" fontId="3" fillId="0" borderId="2" xfId="0" applyNumberFormat="1" applyFont="1" applyBorder="1" applyAlignment="1">
      <alignment horizontal="center" vertical="top"/>
    </xf>
    <xf numFmtId="4" fontId="3" fillId="0" borderId="3" xfId="0" applyNumberFormat="1" applyFont="1" applyBorder="1" applyAlignment="1">
      <alignment horizontal="center" vertical="top"/>
    </xf>
    <xf numFmtId="4" fontId="4" fillId="0" borderId="1" xfId="0" applyNumberFormat="1" applyFont="1" applyBorder="1" applyAlignment="1">
      <alignment vertical="top"/>
    </xf>
    <xf numFmtId="4" fontId="4" fillId="2" borderId="8" xfId="0" applyNumberFormat="1" applyFont="1" applyFill="1" applyBorder="1" applyAlignment="1" applyProtection="1">
      <alignment vertical="top"/>
      <protection locked="0"/>
    </xf>
    <xf numFmtId="4" fontId="4" fillId="2" borderId="9" xfId="0" applyNumberFormat="1" applyFont="1" applyFill="1" applyBorder="1" applyAlignment="1" applyProtection="1">
      <alignment vertical="top"/>
      <protection locked="0"/>
    </xf>
    <xf numFmtId="4" fontId="3" fillId="0" borderId="1" xfId="0" applyNumberFormat="1" applyFont="1" applyBorder="1" applyAlignment="1">
      <alignment horizontal="center" vertical="top"/>
    </xf>
    <xf numFmtId="4" fontId="3" fillId="0" borderId="4" xfId="0" applyNumberFormat="1" applyFont="1" applyBorder="1" applyAlignment="1">
      <alignment horizontal="center" vertical="top"/>
    </xf>
    <xf numFmtId="9" fontId="4" fillId="2" borderId="23" xfId="2" applyFont="1" applyFill="1" applyBorder="1" applyAlignment="1" applyProtection="1">
      <alignment vertical="center"/>
      <protection locked="0"/>
    </xf>
    <xf numFmtId="4" fontId="4" fillId="0" borderId="5" xfId="0" applyNumberFormat="1" applyFont="1" applyBorder="1" applyAlignment="1">
      <alignment vertical="top"/>
    </xf>
    <xf numFmtId="9" fontId="4" fillId="2" borderId="10" xfId="2" applyFont="1" applyFill="1" applyBorder="1" applyAlignment="1" applyProtection="1">
      <alignment vertical="center"/>
      <protection locked="0"/>
    </xf>
    <xf numFmtId="4" fontId="4" fillId="0" borderId="24" xfId="0" applyNumberFormat="1" applyFont="1" applyBorder="1" applyAlignment="1">
      <alignment vertical="top"/>
    </xf>
    <xf numFmtId="0" fontId="13" fillId="0" borderId="0" xfId="0" applyFont="1"/>
    <xf numFmtId="4" fontId="17" fillId="2" borderId="2" xfId="1" applyNumberFormat="1" applyFont="1" applyFill="1" applyBorder="1" applyAlignment="1">
      <alignment vertical="center"/>
    </xf>
    <xf numFmtId="4" fontId="17" fillId="0" borderId="2" xfId="1" applyNumberFormat="1" applyFont="1" applyBorder="1" applyAlignment="1">
      <alignment vertical="center"/>
    </xf>
    <xf numFmtId="4" fontId="17" fillId="2" borderId="8" xfId="1" applyNumberFormat="1" applyFont="1" applyFill="1" applyBorder="1" applyAlignment="1">
      <alignment vertical="center"/>
    </xf>
    <xf numFmtId="4" fontId="17" fillId="0" borderId="8" xfId="1" applyNumberFormat="1" applyFont="1" applyBorder="1" applyAlignment="1">
      <alignment vertical="center"/>
    </xf>
    <xf numFmtId="4" fontId="18" fillId="0" borderId="1" xfId="1" applyNumberFormat="1" applyFont="1" applyBorder="1" applyAlignment="1">
      <alignment vertical="center"/>
    </xf>
    <xf numFmtId="4" fontId="17" fillId="0" borderId="1" xfId="1" applyNumberFormat="1" applyFont="1" applyBorder="1" applyAlignment="1">
      <alignment vertical="center"/>
    </xf>
    <xf numFmtId="3" fontId="3" fillId="0" borderId="0" xfId="1" applyNumberFormat="1" applyFont="1" applyAlignment="1">
      <alignment vertical="center"/>
    </xf>
    <xf numFmtId="0" fontId="21" fillId="0" borderId="0" xfId="0" applyFont="1"/>
    <xf numFmtId="0" fontId="1" fillId="0" borderId="0" xfId="0" applyFont="1" applyAlignment="1">
      <alignment horizontal="center"/>
    </xf>
    <xf numFmtId="4" fontId="4" fillId="0" borderId="40" xfId="1" applyNumberFormat="1" applyFont="1" applyBorder="1" applyAlignment="1">
      <alignment vertical="center"/>
    </xf>
    <xf numFmtId="4" fontId="4" fillId="0" borderId="42" xfId="1" applyNumberFormat="1" applyFont="1" applyBorder="1" applyAlignment="1">
      <alignment vertical="center"/>
    </xf>
    <xf numFmtId="4" fontId="4" fillId="0" borderId="41" xfId="1" applyNumberFormat="1" applyFont="1" applyBorder="1" applyAlignment="1">
      <alignment vertical="center"/>
    </xf>
    <xf numFmtId="4" fontId="17" fillId="0" borderId="40" xfId="1" applyNumberFormat="1" applyFont="1" applyBorder="1" applyAlignment="1">
      <alignment vertical="center"/>
    </xf>
    <xf numFmtId="4" fontId="17" fillId="0" borderId="42" xfId="1" applyNumberFormat="1" applyFont="1" applyBorder="1" applyAlignment="1">
      <alignment vertical="center"/>
    </xf>
    <xf numFmtId="4" fontId="17" fillId="0" borderId="41" xfId="1" applyNumberFormat="1" applyFont="1" applyBorder="1" applyAlignment="1">
      <alignment vertical="center"/>
    </xf>
    <xf numFmtId="0" fontId="15" fillId="0" borderId="23"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34" xfId="1" applyFont="1" applyBorder="1" applyAlignment="1">
      <alignment horizontal="left" vertical="center" wrapText="1" shrinkToFit="1"/>
    </xf>
    <xf numFmtId="0" fontId="16" fillId="0" borderId="23"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4" fontId="3" fillId="0" borderId="23" xfId="1" applyNumberFormat="1" applyFont="1" applyBorder="1" applyAlignment="1">
      <alignment horizontal="center" vertical="center"/>
    </xf>
    <xf numFmtId="4" fontId="3" fillId="0" borderId="33" xfId="1" applyNumberFormat="1" applyFont="1" applyBorder="1" applyAlignment="1">
      <alignment horizontal="center" vertical="center"/>
    </xf>
    <xf numFmtId="4" fontId="3" fillId="0" borderId="34" xfId="1" applyNumberFormat="1" applyFont="1" applyBorder="1" applyAlignment="1">
      <alignment horizontal="center" vertical="center"/>
    </xf>
    <xf numFmtId="4" fontId="16" fillId="0" borderId="46" xfId="1" applyNumberFormat="1" applyFont="1" applyBorder="1" applyAlignment="1">
      <alignment horizontal="center" vertical="center"/>
    </xf>
    <xf numFmtId="4" fontId="16" fillId="0" borderId="47" xfId="1" applyNumberFormat="1" applyFont="1" applyBorder="1" applyAlignment="1">
      <alignment horizontal="center" vertical="center"/>
    </xf>
    <xf numFmtId="4" fontId="16" fillId="0" borderId="48" xfId="1" applyNumberFormat="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2"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1" xfId="1" applyFont="1" applyBorder="1" applyAlignment="1">
      <alignment horizontal="left" vertical="center" wrapText="1" shrinkToFit="1"/>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3" fontId="3" fillId="0" borderId="2" xfId="1" applyNumberFormat="1" applyFont="1" applyBorder="1" applyAlignment="1">
      <alignment horizontal="center" vertical="center"/>
    </xf>
    <xf numFmtId="3" fontId="3" fillId="0" borderId="8" xfId="1" applyNumberFormat="1" applyFont="1" applyBorder="1" applyAlignment="1">
      <alignment horizontal="center" vertical="center"/>
    </xf>
    <xf numFmtId="3" fontId="3" fillId="0" borderId="1" xfId="1" applyNumberFormat="1" applyFont="1" applyBorder="1" applyAlignment="1">
      <alignment horizontal="center" vertical="center"/>
    </xf>
    <xf numFmtId="4" fontId="3" fillId="0" borderId="43" xfId="1" applyNumberFormat="1" applyFont="1" applyBorder="1" applyAlignment="1">
      <alignment horizontal="center" vertical="center"/>
    </xf>
    <xf numFmtId="4" fontId="3" fillId="0" borderId="44" xfId="1" applyNumberFormat="1" applyFont="1" applyBorder="1" applyAlignment="1">
      <alignment horizontal="center" vertical="center"/>
    </xf>
    <xf numFmtId="4" fontId="3" fillId="0" borderId="45" xfId="1" applyNumberFormat="1" applyFont="1" applyBorder="1" applyAlignment="1">
      <alignment horizontal="center" vertical="center"/>
    </xf>
    <xf numFmtId="0" fontId="1" fillId="0" borderId="0" xfId="0" applyFont="1" applyAlignment="1">
      <alignment horizontal="center"/>
    </xf>
    <xf numFmtId="0" fontId="0" fillId="0" borderId="0" xfId="0"/>
    <xf numFmtId="0" fontId="1" fillId="0" borderId="38" xfId="0" applyFont="1" applyBorder="1" applyAlignment="1">
      <alignment horizontal="left" vertical="top" wrapText="1"/>
    </xf>
    <xf numFmtId="0" fontId="22" fillId="0" borderId="39" xfId="0" applyFont="1" applyBorder="1"/>
    <xf numFmtId="0" fontId="1" fillId="0" borderId="38" xfId="0" applyFont="1" applyBorder="1" applyAlignment="1">
      <alignment horizontal="left" wrapTex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32" xfId="0" applyFont="1" applyBorder="1" applyAlignment="1">
      <alignment horizontal="center" vertical="top"/>
    </xf>
    <xf numFmtId="3" fontId="2" fillId="0" borderId="26" xfId="0" applyNumberFormat="1" applyFont="1" applyBorder="1" applyAlignment="1">
      <alignment horizontal="right" vertical="top"/>
    </xf>
    <xf numFmtId="3" fontId="2" fillId="0" borderId="27" xfId="0" applyNumberFormat="1" applyFont="1" applyBorder="1" applyAlignment="1">
      <alignment horizontal="right" vertical="top"/>
    </xf>
    <xf numFmtId="3" fontId="2" fillId="0" borderId="28" xfId="0" applyNumberFormat="1" applyFont="1" applyBorder="1" applyAlignment="1">
      <alignment horizontal="right" vertical="top"/>
    </xf>
    <xf numFmtId="0" fontId="4" fillId="0" borderId="14" xfId="0" applyFont="1" applyBorder="1" applyAlignment="1">
      <alignment horizontal="left" vertical="top" wrapText="1" shrinkToFit="1"/>
    </xf>
    <xf numFmtId="0" fontId="4" fillId="0" borderId="15" xfId="0" applyFont="1" applyBorder="1" applyAlignment="1">
      <alignment horizontal="left" vertical="top" wrapText="1" shrinkToFit="1"/>
    </xf>
    <xf numFmtId="0" fontId="4" fillId="0" borderId="16" xfId="0" applyFont="1" applyBorder="1" applyAlignment="1">
      <alignment horizontal="left" vertical="top" wrapText="1"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 fontId="3" fillId="0" borderId="10" xfId="0" applyNumberFormat="1" applyFont="1" applyBorder="1" applyAlignment="1">
      <alignment horizontal="right" vertical="top"/>
    </xf>
    <xf numFmtId="4" fontId="3" fillId="0" borderId="23" xfId="0" applyNumberFormat="1" applyFont="1" applyBorder="1" applyAlignment="1">
      <alignment horizontal="righ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7" fillId="0" borderId="0" xfId="1" applyFont="1" applyAlignment="1">
      <alignment horizontal="center"/>
    </xf>
    <xf numFmtId="0" fontId="20" fillId="3" borderId="26" xfId="0" applyFont="1" applyFill="1" applyBorder="1" applyAlignment="1">
      <alignment horizontal="left"/>
    </xf>
    <xf numFmtId="0" fontId="20" fillId="3" borderId="27" xfId="0" applyFont="1" applyFill="1" applyBorder="1" applyAlignment="1">
      <alignment horizontal="left"/>
    </xf>
    <xf numFmtId="0" fontId="20" fillId="3" borderId="28" xfId="0" applyFont="1" applyFill="1" applyBorder="1" applyAlignment="1">
      <alignment horizontal="left"/>
    </xf>
    <xf numFmtId="0" fontId="2" fillId="0" borderId="29" xfId="1" applyFont="1" applyBorder="1" applyAlignment="1">
      <alignment horizontal="center" wrapText="1" shrinkToFit="1"/>
    </xf>
    <xf numFmtId="0" fontId="2" fillId="0" borderId="15" xfId="1" applyFont="1" applyBorder="1" applyAlignment="1">
      <alignment horizontal="center" wrapText="1" shrinkToFit="1"/>
    </xf>
    <xf numFmtId="0" fontId="2" fillId="0" borderId="31" xfId="1" applyFont="1" applyBorder="1" applyAlignment="1">
      <alignment horizontal="center" wrapText="1" shrinkToFit="1"/>
    </xf>
    <xf numFmtId="0" fontId="14" fillId="0" borderId="14" xfId="1" applyFont="1" applyBorder="1" applyAlignment="1">
      <alignment horizontal="center" wrapText="1" shrinkToFit="1"/>
    </xf>
    <xf numFmtId="0" fontId="14" fillId="0" borderId="15" xfId="1" applyFont="1" applyBorder="1" applyAlignment="1">
      <alignment horizontal="center" wrapText="1" shrinkToFit="1"/>
    </xf>
    <xf numFmtId="0" fontId="14" fillId="0" borderId="31" xfId="1" applyFont="1" applyBorder="1" applyAlignment="1">
      <alignment horizontal="center" wrapText="1" shrinkToFit="1"/>
    </xf>
    <xf numFmtId="0" fontId="4" fillId="0" borderId="23" xfId="1" applyFont="1" applyBorder="1" applyAlignment="1">
      <alignment horizontal="left" vertical="center" wrapText="1" shrinkToFit="1"/>
    </xf>
    <xf numFmtId="0" fontId="4" fillId="0" borderId="33" xfId="1" applyFont="1" applyBorder="1" applyAlignment="1">
      <alignment horizontal="left" vertical="center" wrapText="1" shrinkToFit="1"/>
    </xf>
    <xf numFmtId="0" fontId="4" fillId="0" borderId="34" xfId="1" applyFont="1" applyBorder="1" applyAlignment="1">
      <alignment horizontal="left" vertical="center" wrapText="1" shrinkToFit="1"/>
    </xf>
    <xf numFmtId="0" fontId="3" fillId="0" borderId="23"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4" fontId="3" fillId="0" borderId="35" xfId="1" applyNumberFormat="1" applyFont="1" applyBorder="1" applyAlignment="1">
      <alignment horizontal="center" vertical="center"/>
    </xf>
    <xf numFmtId="4" fontId="3" fillId="0" borderId="36" xfId="1" applyNumberFormat="1" applyFont="1" applyBorder="1" applyAlignment="1">
      <alignment horizontal="center" vertical="center"/>
    </xf>
    <xf numFmtId="4" fontId="3" fillId="0" borderId="37" xfId="1" applyNumberFormat="1" applyFont="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4" fontId="1" fillId="0" borderId="10" xfId="1" applyNumberFormat="1" applyBorder="1" applyAlignment="1">
      <alignment horizontal="center" vertical="center"/>
    </xf>
    <xf numFmtId="4" fontId="1" fillId="0" borderId="5" xfId="1" applyNumberFormat="1" applyBorder="1" applyAlignment="1">
      <alignment horizontal="center" vertical="center"/>
    </xf>
    <xf numFmtId="0" fontId="1" fillId="0" borderId="0" xfId="1" applyAlignment="1">
      <alignment horizontal="left" vertical="center"/>
    </xf>
    <xf numFmtId="0" fontId="6" fillId="0" borderId="0" xfId="1" applyFont="1" applyAlignment="1">
      <alignment horizontal="left" vertical="center" wrapText="1"/>
    </xf>
    <xf numFmtId="0" fontId="1" fillId="0" borderId="0" xfId="1" applyAlignment="1">
      <alignment horizontal="left" vertical="top"/>
    </xf>
    <xf numFmtId="0" fontId="6" fillId="2" borderId="0" xfId="1" applyFont="1" applyFill="1" applyAlignment="1">
      <alignment horizontal="left"/>
    </xf>
    <xf numFmtId="0" fontId="6" fillId="0" borderId="0" xfId="1" applyFont="1" applyAlignment="1">
      <alignment horizontal="left" wrapText="1"/>
    </xf>
    <xf numFmtId="4" fontId="16" fillId="0" borderId="35" xfId="1" applyNumberFormat="1" applyFont="1" applyBorder="1" applyAlignment="1">
      <alignment horizontal="center" vertical="center"/>
    </xf>
    <xf numFmtId="4" fontId="16" fillId="0" borderId="36" xfId="1" applyNumberFormat="1" applyFont="1" applyBorder="1" applyAlignment="1">
      <alignment horizontal="center" vertical="center"/>
    </xf>
    <xf numFmtId="4" fontId="16" fillId="0" borderId="37" xfId="1" applyNumberFormat="1" applyFont="1" applyBorder="1" applyAlignment="1">
      <alignment horizontal="center" vertical="center"/>
    </xf>
    <xf numFmtId="0" fontId="14" fillId="0" borderId="14" xfId="1" applyFont="1" applyBorder="1" applyAlignment="1">
      <alignment horizontal="left" wrapText="1" shrinkToFit="1"/>
    </xf>
    <xf numFmtId="0" fontId="14" fillId="0" borderId="15" xfId="1" applyFont="1" applyBorder="1" applyAlignment="1">
      <alignment horizontal="left" wrapText="1" shrinkToFit="1"/>
    </xf>
    <xf numFmtId="0" fontId="14" fillId="0" borderId="31" xfId="1" applyFont="1" applyBorder="1" applyAlignment="1">
      <alignment horizontal="left" wrapText="1" shrinkToFit="1"/>
    </xf>
    <xf numFmtId="3" fontId="3" fillId="0" borderId="23" xfId="1" applyNumberFormat="1" applyFont="1" applyBorder="1" applyAlignment="1">
      <alignment horizontal="center" vertical="center"/>
    </xf>
    <xf numFmtId="3" fontId="3" fillId="0" borderId="33" xfId="1" applyNumberFormat="1" applyFont="1" applyBorder="1" applyAlignment="1">
      <alignment horizontal="center" vertical="center"/>
    </xf>
    <xf numFmtId="3" fontId="3" fillId="0" borderId="34" xfId="1" applyNumberFormat="1" applyFont="1" applyBorder="1" applyAlignment="1">
      <alignment horizontal="center" vertical="center"/>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89"/>
  <sheetViews>
    <sheetView tabSelected="1" view="pageBreakPreview" zoomScaleNormal="100" zoomScaleSheetLayoutView="100" workbookViewId="0">
      <selection activeCell="Q10" sqref="Q10"/>
    </sheetView>
  </sheetViews>
  <sheetFormatPr defaultRowHeight="15" x14ac:dyDescent="0.25"/>
  <cols>
    <col min="1" max="1" width="6.5703125" customWidth="1"/>
    <col min="2" max="2" width="21.7109375" customWidth="1"/>
    <col min="4" max="4" width="9.5703125" style="24" bestFit="1" customWidth="1"/>
    <col min="10" max="10" width="7.42578125" customWidth="1"/>
  </cols>
  <sheetData>
    <row r="1" spans="1:13" ht="35.25" customHeight="1" x14ac:dyDescent="0.25">
      <c r="A1" s="137" t="s">
        <v>0</v>
      </c>
      <c r="B1" s="137"/>
      <c r="C1" s="138" t="s">
        <v>51</v>
      </c>
      <c r="D1" s="138"/>
      <c r="E1" s="138"/>
      <c r="F1" s="138"/>
      <c r="G1" s="138"/>
      <c r="H1" s="138"/>
      <c r="I1" s="138"/>
      <c r="J1" s="138"/>
    </row>
    <row r="2" spans="1:13" ht="29.25" customHeight="1" x14ac:dyDescent="0.25">
      <c r="A2" s="139" t="s">
        <v>47</v>
      </c>
      <c r="B2" s="139"/>
      <c r="C2" s="141" t="s">
        <v>52</v>
      </c>
      <c r="D2" s="141"/>
      <c r="E2" s="141"/>
      <c r="F2" s="141"/>
      <c r="G2" s="141"/>
      <c r="H2" s="141"/>
      <c r="I2" s="141"/>
      <c r="J2" s="141"/>
    </row>
    <row r="3" spans="1:13" ht="15" customHeight="1" x14ac:dyDescent="0.25">
      <c r="A3" s="139" t="s">
        <v>19</v>
      </c>
      <c r="B3" s="139"/>
      <c r="C3" s="140" t="s">
        <v>32</v>
      </c>
      <c r="D3" s="140"/>
      <c r="E3" s="140"/>
      <c r="F3" s="140"/>
      <c r="G3" s="140"/>
      <c r="H3" s="140"/>
      <c r="I3" s="140"/>
      <c r="J3" s="140"/>
    </row>
    <row r="4" spans="1:13" ht="15" customHeight="1" x14ac:dyDescent="0.25">
      <c r="A4" s="1"/>
      <c r="B4" s="1"/>
      <c r="C4" s="1"/>
      <c r="D4" s="23"/>
      <c r="E4" s="1"/>
      <c r="F4" s="1"/>
      <c r="G4" s="1"/>
      <c r="H4" s="1"/>
      <c r="I4" s="1"/>
      <c r="J4" s="1"/>
    </row>
    <row r="5" spans="1:13" ht="15" customHeight="1" x14ac:dyDescent="0.25">
      <c r="A5" s="113" t="s">
        <v>65</v>
      </c>
      <c r="B5" s="113"/>
      <c r="C5" s="113"/>
      <c r="D5" s="113"/>
      <c r="E5" s="113"/>
      <c r="F5" s="113"/>
      <c r="G5" s="113"/>
      <c r="H5" s="113"/>
      <c r="I5" s="113"/>
      <c r="J5" s="113"/>
    </row>
    <row r="6" spans="1:13" ht="15" customHeight="1" thickBot="1" x14ac:dyDescent="0.3"/>
    <row r="7" spans="1:13" ht="15" customHeight="1" thickBot="1" x14ac:dyDescent="0.3">
      <c r="A7" s="114" t="s">
        <v>66</v>
      </c>
      <c r="B7" s="115"/>
      <c r="C7" s="115"/>
      <c r="D7" s="115"/>
      <c r="E7" s="115"/>
      <c r="F7" s="115"/>
      <c r="G7" s="115"/>
      <c r="H7" s="115"/>
      <c r="I7" s="115"/>
      <c r="J7" s="116"/>
    </row>
    <row r="8" spans="1:13" ht="15" customHeight="1" x14ac:dyDescent="0.25">
      <c r="A8" s="2"/>
      <c r="B8" s="2"/>
      <c r="C8" s="2"/>
      <c r="D8" s="25"/>
      <c r="E8" s="2"/>
      <c r="F8" s="2"/>
      <c r="G8" s="2"/>
      <c r="H8" s="2"/>
      <c r="I8" s="2"/>
      <c r="J8" s="2"/>
    </row>
    <row r="9" spans="1:13" ht="15" customHeight="1" x14ac:dyDescent="0.25">
      <c r="A9" s="132" t="s">
        <v>1</v>
      </c>
      <c r="B9" s="133"/>
      <c r="C9" s="133"/>
      <c r="D9" s="134"/>
      <c r="E9" s="135" t="s">
        <v>2</v>
      </c>
      <c r="F9" s="135"/>
      <c r="G9" s="135"/>
      <c r="H9" s="135"/>
      <c r="I9" s="135"/>
      <c r="J9" s="136"/>
    </row>
    <row r="10" spans="1:13" ht="104.25" customHeight="1" x14ac:dyDescent="0.25">
      <c r="A10" s="3" t="s">
        <v>3</v>
      </c>
      <c r="B10" s="4" t="s">
        <v>4</v>
      </c>
      <c r="C10" s="5" t="s">
        <v>5</v>
      </c>
      <c r="D10" s="26" t="s">
        <v>6</v>
      </c>
      <c r="E10" s="6" t="s">
        <v>7</v>
      </c>
      <c r="F10" s="6" t="s">
        <v>28</v>
      </c>
      <c r="G10" s="6" t="s">
        <v>29</v>
      </c>
      <c r="H10" s="6" t="s">
        <v>30</v>
      </c>
      <c r="I10" s="6" t="s">
        <v>31</v>
      </c>
      <c r="J10" s="7" t="s">
        <v>8</v>
      </c>
    </row>
    <row r="11" spans="1:13" ht="15" customHeight="1" x14ac:dyDescent="0.25">
      <c r="A11" s="8">
        <v>0</v>
      </c>
      <c r="B11" s="9">
        <v>1</v>
      </c>
      <c r="C11" s="10">
        <v>2</v>
      </c>
      <c r="D11" s="27">
        <v>3</v>
      </c>
      <c r="E11" s="11">
        <v>4</v>
      </c>
      <c r="F11" s="11" t="s">
        <v>9</v>
      </c>
      <c r="G11" s="11" t="s">
        <v>10</v>
      </c>
      <c r="H11" s="11" t="s">
        <v>11</v>
      </c>
      <c r="I11" s="11" t="s">
        <v>12</v>
      </c>
      <c r="J11" s="12" t="s">
        <v>13</v>
      </c>
    </row>
    <row r="12" spans="1:13" ht="15" customHeight="1" x14ac:dyDescent="0.25">
      <c r="A12" s="21">
        <v>1</v>
      </c>
      <c r="B12" s="117" t="s">
        <v>67</v>
      </c>
      <c r="C12" s="118"/>
      <c r="D12" s="118"/>
      <c r="E12" s="118"/>
      <c r="F12" s="118"/>
      <c r="G12" s="118"/>
      <c r="H12" s="118"/>
      <c r="I12" s="118"/>
      <c r="J12" s="119"/>
      <c r="M12" s="46"/>
    </row>
    <row r="13" spans="1:13" ht="15" customHeight="1" x14ac:dyDescent="0.25">
      <c r="A13" s="67">
        <v>1.1000000000000001</v>
      </c>
      <c r="B13" s="123" t="s">
        <v>76</v>
      </c>
      <c r="C13" s="126" t="s">
        <v>16</v>
      </c>
      <c r="D13" s="61">
        <v>6</v>
      </c>
      <c r="E13" s="17"/>
      <c r="F13" s="13"/>
      <c r="G13" s="13"/>
      <c r="H13" s="13"/>
      <c r="I13" s="13"/>
      <c r="J13" s="129"/>
      <c r="M13" s="46"/>
    </row>
    <row r="14" spans="1:13" ht="15" customHeight="1" x14ac:dyDescent="0.25">
      <c r="A14" s="68"/>
      <c r="B14" s="124"/>
      <c r="C14" s="127"/>
      <c r="D14" s="62"/>
      <c r="E14" s="18"/>
      <c r="F14" s="14"/>
      <c r="G14" s="14"/>
      <c r="H14" s="14"/>
      <c r="I14" s="14"/>
      <c r="J14" s="130"/>
      <c r="M14" s="46"/>
    </row>
    <row r="15" spans="1:13" ht="15" customHeight="1" x14ac:dyDescent="0.25">
      <c r="A15" s="68"/>
      <c r="B15" s="124"/>
      <c r="C15" s="127"/>
      <c r="D15" s="62"/>
      <c r="E15" s="18"/>
      <c r="F15" s="14"/>
      <c r="G15" s="14"/>
      <c r="H15" s="14"/>
      <c r="I15" s="14"/>
      <c r="J15" s="130"/>
      <c r="L15">
        <f>2.4*1.02+3.56*0.62</f>
        <v>4.6551999999999998</v>
      </c>
      <c r="M15" s="46"/>
    </row>
    <row r="16" spans="1:13" ht="15" customHeight="1" x14ac:dyDescent="0.25">
      <c r="A16" s="68"/>
      <c r="B16" s="124"/>
      <c r="C16" s="127"/>
      <c r="D16" s="62"/>
      <c r="E16" s="18"/>
      <c r="F16" s="14"/>
      <c r="G16" s="14"/>
      <c r="H16" s="14"/>
      <c r="I16" s="14"/>
      <c r="J16" s="130"/>
      <c r="M16" s="46"/>
    </row>
    <row r="17" spans="1:13" ht="15" customHeight="1" x14ac:dyDescent="0.25">
      <c r="A17" s="69"/>
      <c r="B17" s="125"/>
      <c r="C17" s="128"/>
      <c r="D17" s="63"/>
      <c r="E17" s="15"/>
      <c r="F17" s="16"/>
      <c r="G17" s="16"/>
      <c r="H17" s="16"/>
      <c r="I17" s="16"/>
      <c r="J17" s="131"/>
      <c r="M17" s="46"/>
    </row>
    <row r="18" spans="1:13" ht="15" customHeight="1" x14ac:dyDescent="0.25">
      <c r="A18" s="67">
        <v>1.2</v>
      </c>
      <c r="B18" s="123" t="s">
        <v>75</v>
      </c>
      <c r="C18" s="126" t="s">
        <v>16</v>
      </c>
      <c r="D18" s="148">
        <v>2</v>
      </c>
      <c r="E18" s="17"/>
      <c r="F18" s="13"/>
      <c r="G18" s="13"/>
      <c r="H18" s="13"/>
      <c r="I18" s="13"/>
      <c r="J18" s="129"/>
      <c r="M18" s="46"/>
    </row>
    <row r="19" spans="1:13" ht="15" customHeight="1" x14ac:dyDescent="0.25">
      <c r="A19" s="68"/>
      <c r="B19" s="124"/>
      <c r="C19" s="127"/>
      <c r="D19" s="149"/>
      <c r="E19" s="18"/>
      <c r="F19" s="14"/>
      <c r="G19" s="14"/>
      <c r="H19" s="14"/>
      <c r="I19" s="14"/>
      <c r="J19" s="130"/>
      <c r="M19" s="46"/>
    </row>
    <row r="20" spans="1:13" ht="15" customHeight="1" x14ac:dyDescent="0.25">
      <c r="A20" s="68"/>
      <c r="B20" s="124"/>
      <c r="C20" s="127"/>
      <c r="D20" s="149"/>
      <c r="E20" s="18"/>
      <c r="F20" s="14"/>
      <c r="G20" s="14"/>
      <c r="H20" s="14"/>
      <c r="I20" s="14"/>
      <c r="J20" s="130"/>
      <c r="M20" s="46"/>
    </row>
    <row r="21" spans="1:13" ht="15" customHeight="1" x14ac:dyDescent="0.25">
      <c r="A21" s="68"/>
      <c r="B21" s="124"/>
      <c r="C21" s="127"/>
      <c r="D21" s="149"/>
      <c r="E21" s="18"/>
      <c r="F21" s="14"/>
      <c r="G21" s="14"/>
      <c r="H21" s="14"/>
      <c r="I21" s="14"/>
      <c r="J21" s="130"/>
      <c r="M21" s="46"/>
    </row>
    <row r="22" spans="1:13" ht="57.75" customHeight="1" x14ac:dyDescent="0.25">
      <c r="A22" s="69"/>
      <c r="B22" s="125"/>
      <c r="C22" s="128"/>
      <c r="D22" s="150"/>
      <c r="E22" s="15"/>
      <c r="F22" s="16"/>
      <c r="G22" s="16"/>
      <c r="H22" s="16"/>
      <c r="I22" s="16"/>
      <c r="J22" s="131"/>
      <c r="M22" s="46"/>
    </row>
    <row r="23" spans="1:13" ht="15" customHeight="1" x14ac:dyDescent="0.25">
      <c r="A23" s="22">
        <v>2</v>
      </c>
      <c r="B23" s="120" t="s">
        <v>48</v>
      </c>
      <c r="C23" s="121"/>
      <c r="D23" s="121"/>
      <c r="E23" s="121"/>
      <c r="F23" s="121"/>
      <c r="G23" s="121"/>
      <c r="H23" s="121"/>
      <c r="I23" s="121"/>
      <c r="J23" s="122"/>
      <c r="M23" s="46"/>
    </row>
    <row r="24" spans="1:13" ht="15" customHeight="1" x14ac:dyDescent="0.25">
      <c r="A24" s="22">
        <v>2.1</v>
      </c>
      <c r="B24" s="145" t="s">
        <v>79</v>
      </c>
      <c r="C24" s="146"/>
      <c r="D24" s="146"/>
      <c r="E24" s="146"/>
      <c r="F24" s="146"/>
      <c r="G24" s="146"/>
      <c r="H24" s="146"/>
      <c r="I24" s="146"/>
      <c r="J24" s="147"/>
      <c r="M24" s="46"/>
    </row>
    <row r="25" spans="1:13" ht="15" customHeight="1" x14ac:dyDescent="0.25">
      <c r="A25" s="67" t="s">
        <v>33</v>
      </c>
      <c r="B25" s="55" t="s">
        <v>55</v>
      </c>
      <c r="C25" s="58" t="s">
        <v>17</v>
      </c>
      <c r="D25" s="61">
        <v>35</v>
      </c>
      <c r="E25" s="40"/>
      <c r="F25" s="41"/>
      <c r="G25" s="41"/>
      <c r="H25" s="41"/>
      <c r="I25" s="41"/>
      <c r="J25" s="142"/>
      <c r="M25" s="46"/>
    </row>
    <row r="26" spans="1:13" ht="15" customHeight="1" x14ac:dyDescent="0.25">
      <c r="A26" s="68"/>
      <c r="B26" s="56"/>
      <c r="C26" s="59"/>
      <c r="D26" s="62"/>
      <c r="E26" s="42"/>
      <c r="F26" s="43"/>
      <c r="G26" s="43"/>
      <c r="H26" s="43"/>
      <c r="I26" s="43"/>
      <c r="J26" s="143"/>
      <c r="M26" s="46"/>
    </row>
    <row r="27" spans="1:13" ht="15" customHeight="1" x14ac:dyDescent="0.25">
      <c r="A27" s="68"/>
      <c r="B27" s="56"/>
      <c r="C27" s="59"/>
      <c r="D27" s="62"/>
      <c r="E27" s="42"/>
      <c r="F27" s="43"/>
      <c r="G27" s="43"/>
      <c r="H27" s="43"/>
      <c r="I27" s="43"/>
      <c r="J27" s="143"/>
      <c r="L27">
        <f>37*0.8+16*0.15</f>
        <v>32</v>
      </c>
      <c r="M27" s="46"/>
    </row>
    <row r="28" spans="1:13" ht="15" customHeight="1" x14ac:dyDescent="0.25">
      <c r="A28" s="68"/>
      <c r="B28" s="56"/>
      <c r="C28" s="59"/>
      <c r="D28" s="62"/>
      <c r="E28" s="42"/>
      <c r="F28" s="43"/>
      <c r="G28" s="43"/>
      <c r="H28" s="43"/>
      <c r="I28" s="43"/>
      <c r="J28" s="143"/>
      <c r="M28" s="46"/>
    </row>
    <row r="29" spans="1:13" ht="15" customHeight="1" x14ac:dyDescent="0.25">
      <c r="A29" s="69"/>
      <c r="B29" s="57"/>
      <c r="C29" s="60"/>
      <c r="D29" s="63"/>
      <c r="E29" s="44"/>
      <c r="F29" s="45"/>
      <c r="G29" s="45"/>
      <c r="H29" s="45"/>
      <c r="I29" s="45"/>
      <c r="J29" s="144"/>
      <c r="M29" s="46"/>
    </row>
    <row r="30" spans="1:13" ht="15" customHeight="1" x14ac:dyDescent="0.25">
      <c r="A30" s="67" t="s">
        <v>49</v>
      </c>
      <c r="B30" s="55" t="s">
        <v>53</v>
      </c>
      <c r="C30" s="58" t="s">
        <v>16</v>
      </c>
      <c r="D30" s="61">
        <v>1</v>
      </c>
      <c r="E30" s="40"/>
      <c r="F30" s="41"/>
      <c r="G30" s="41"/>
      <c r="H30" s="41"/>
      <c r="I30" s="52"/>
      <c r="J30" s="64"/>
    </row>
    <row r="31" spans="1:13" ht="15" customHeight="1" x14ac:dyDescent="0.25">
      <c r="A31" s="68"/>
      <c r="B31" s="56"/>
      <c r="C31" s="59"/>
      <c r="D31" s="62"/>
      <c r="E31" s="42"/>
      <c r="F31" s="43"/>
      <c r="G31" s="43"/>
      <c r="H31" s="43"/>
      <c r="I31" s="53"/>
      <c r="J31" s="65"/>
      <c r="M31" s="46"/>
    </row>
    <row r="32" spans="1:13" ht="15" customHeight="1" x14ac:dyDescent="0.25">
      <c r="A32" s="68"/>
      <c r="B32" s="56"/>
      <c r="C32" s="59"/>
      <c r="D32" s="62"/>
      <c r="E32" s="42"/>
      <c r="F32" s="43"/>
      <c r="G32" s="43"/>
      <c r="H32" s="43"/>
      <c r="I32" s="53"/>
      <c r="J32" s="65"/>
      <c r="L32">
        <f>3.56*0.1</f>
        <v>0.35600000000000004</v>
      </c>
      <c r="M32" s="46"/>
    </row>
    <row r="33" spans="1:13" ht="15" customHeight="1" x14ac:dyDescent="0.25">
      <c r="A33" s="68"/>
      <c r="B33" s="56"/>
      <c r="C33" s="59"/>
      <c r="D33" s="62"/>
      <c r="E33" s="42"/>
      <c r="F33" s="43"/>
      <c r="G33" s="43"/>
      <c r="H33" s="43"/>
      <c r="I33" s="53"/>
      <c r="J33" s="65"/>
      <c r="M33" s="46"/>
    </row>
    <row r="34" spans="1:13" ht="15" customHeight="1" x14ac:dyDescent="0.25">
      <c r="A34" s="69"/>
      <c r="B34" s="57"/>
      <c r="C34" s="60"/>
      <c r="D34" s="63"/>
      <c r="E34" s="44"/>
      <c r="F34" s="45"/>
      <c r="G34" s="45"/>
      <c r="H34" s="45"/>
      <c r="I34" s="54"/>
      <c r="J34" s="66"/>
      <c r="M34" s="46"/>
    </row>
    <row r="35" spans="1:13" ht="15" customHeight="1" x14ac:dyDescent="0.25">
      <c r="A35" s="67" t="s">
        <v>49</v>
      </c>
      <c r="B35" s="55" t="s">
        <v>80</v>
      </c>
      <c r="C35" s="58" t="s">
        <v>16</v>
      </c>
      <c r="D35" s="61">
        <v>2</v>
      </c>
      <c r="E35" s="40"/>
      <c r="F35" s="41"/>
      <c r="G35" s="41"/>
      <c r="H35" s="41"/>
      <c r="I35" s="52"/>
      <c r="J35" s="64"/>
    </row>
    <row r="36" spans="1:13" ht="15" customHeight="1" x14ac:dyDescent="0.25">
      <c r="A36" s="68"/>
      <c r="B36" s="56"/>
      <c r="C36" s="59"/>
      <c r="D36" s="62"/>
      <c r="E36" s="42"/>
      <c r="F36" s="43"/>
      <c r="G36" s="43"/>
      <c r="H36" s="43"/>
      <c r="I36" s="53"/>
      <c r="J36" s="65"/>
      <c r="M36" s="46"/>
    </row>
    <row r="37" spans="1:13" ht="15" customHeight="1" x14ac:dyDescent="0.25">
      <c r="A37" s="68"/>
      <c r="B37" s="56"/>
      <c r="C37" s="59"/>
      <c r="D37" s="62"/>
      <c r="E37" s="42"/>
      <c r="F37" s="43"/>
      <c r="G37" s="43"/>
      <c r="H37" s="43"/>
      <c r="I37" s="53"/>
      <c r="J37" s="65"/>
      <c r="L37">
        <f>2.4*0.5</f>
        <v>1.2</v>
      </c>
      <c r="M37" s="46"/>
    </row>
    <row r="38" spans="1:13" ht="15" customHeight="1" x14ac:dyDescent="0.25">
      <c r="A38" s="68"/>
      <c r="B38" s="56"/>
      <c r="C38" s="59"/>
      <c r="D38" s="62"/>
      <c r="E38" s="42"/>
      <c r="F38" s="43"/>
      <c r="G38" s="43"/>
      <c r="H38" s="43"/>
      <c r="I38" s="53"/>
      <c r="J38" s="65"/>
      <c r="M38" s="46"/>
    </row>
    <row r="39" spans="1:13" ht="15" customHeight="1" x14ac:dyDescent="0.25">
      <c r="A39" s="69"/>
      <c r="B39" s="57"/>
      <c r="C39" s="60"/>
      <c r="D39" s="63"/>
      <c r="E39" s="44"/>
      <c r="F39" s="45"/>
      <c r="G39" s="45"/>
      <c r="H39" s="45"/>
      <c r="I39" s="54"/>
      <c r="J39" s="66"/>
      <c r="M39" s="46"/>
    </row>
    <row r="40" spans="1:13" ht="15" customHeight="1" x14ac:dyDescent="0.25">
      <c r="A40" s="67" t="s">
        <v>34</v>
      </c>
      <c r="B40" s="55" t="s">
        <v>56</v>
      </c>
      <c r="C40" s="58" t="s">
        <v>16</v>
      </c>
      <c r="D40" s="61">
        <v>7</v>
      </c>
      <c r="E40" s="40"/>
      <c r="F40" s="41"/>
      <c r="G40" s="41"/>
      <c r="H40" s="41"/>
      <c r="I40" s="52"/>
      <c r="J40" s="64"/>
      <c r="M40" s="46"/>
    </row>
    <row r="41" spans="1:13" ht="15" customHeight="1" x14ac:dyDescent="0.25">
      <c r="A41" s="68"/>
      <c r="B41" s="56"/>
      <c r="C41" s="59"/>
      <c r="D41" s="62"/>
      <c r="E41" s="42"/>
      <c r="F41" s="43"/>
      <c r="G41" s="43"/>
      <c r="H41" s="43"/>
      <c r="I41" s="53"/>
      <c r="J41" s="65"/>
      <c r="M41" s="46"/>
    </row>
    <row r="42" spans="1:13" ht="15" customHeight="1" x14ac:dyDescent="0.25">
      <c r="A42" s="68"/>
      <c r="B42" s="56"/>
      <c r="C42" s="59"/>
      <c r="D42" s="62"/>
      <c r="E42" s="42"/>
      <c r="F42" s="43"/>
      <c r="G42" s="43"/>
      <c r="H42" s="43"/>
      <c r="I42" s="53"/>
      <c r="J42" s="65"/>
      <c r="L42">
        <f>2*0.8+3.56*0.8+16*0.15</f>
        <v>6.8480000000000008</v>
      </c>
      <c r="M42" s="46"/>
    </row>
    <row r="43" spans="1:13" ht="15" customHeight="1" x14ac:dyDescent="0.25">
      <c r="A43" s="68"/>
      <c r="B43" s="56"/>
      <c r="C43" s="59"/>
      <c r="D43" s="62"/>
      <c r="E43" s="42"/>
      <c r="F43" s="43"/>
      <c r="G43" s="43"/>
      <c r="H43" s="43"/>
      <c r="I43" s="53"/>
      <c r="J43" s="65"/>
      <c r="M43" s="46"/>
    </row>
    <row r="44" spans="1:13" ht="15" customHeight="1" x14ac:dyDescent="0.25">
      <c r="A44" s="69"/>
      <c r="B44" s="57"/>
      <c r="C44" s="60"/>
      <c r="D44" s="63"/>
      <c r="E44" s="44"/>
      <c r="F44" s="45"/>
      <c r="G44" s="45"/>
      <c r="H44" s="45"/>
      <c r="I44" s="54"/>
      <c r="J44" s="66"/>
      <c r="M44" s="46"/>
    </row>
    <row r="45" spans="1:13" ht="15" customHeight="1" x14ac:dyDescent="0.25">
      <c r="A45" s="67" t="s">
        <v>36</v>
      </c>
      <c r="B45" s="70" t="s">
        <v>54</v>
      </c>
      <c r="C45" s="73" t="s">
        <v>18</v>
      </c>
      <c r="D45" s="76">
        <v>590</v>
      </c>
      <c r="E45" s="17"/>
      <c r="F45" s="13"/>
      <c r="G45" s="13"/>
      <c r="H45" s="13"/>
      <c r="I45" s="49"/>
      <c r="J45" s="79"/>
      <c r="M45" s="46"/>
    </row>
    <row r="46" spans="1:13" ht="15" customHeight="1" x14ac:dyDescent="0.25">
      <c r="A46" s="68"/>
      <c r="B46" s="71"/>
      <c r="C46" s="74"/>
      <c r="D46" s="77"/>
      <c r="E46" s="18"/>
      <c r="F46" s="14"/>
      <c r="G46" s="14"/>
      <c r="H46" s="14"/>
      <c r="I46" s="50"/>
      <c r="J46" s="80"/>
      <c r="M46" s="46"/>
    </row>
    <row r="47" spans="1:13" ht="15" customHeight="1" x14ac:dyDescent="0.25">
      <c r="A47" s="68"/>
      <c r="B47" s="71"/>
      <c r="C47" s="74"/>
      <c r="D47" s="77"/>
      <c r="E47" s="18"/>
      <c r="F47" s="14"/>
      <c r="G47" s="14"/>
      <c r="H47" s="14"/>
      <c r="I47" s="50"/>
      <c r="J47" s="80"/>
      <c r="L47">
        <f>105.5*2+90+285</f>
        <v>586</v>
      </c>
      <c r="M47" s="46"/>
    </row>
    <row r="48" spans="1:13" ht="15" customHeight="1" x14ac:dyDescent="0.25">
      <c r="A48" s="68"/>
      <c r="B48" s="71"/>
      <c r="C48" s="74"/>
      <c r="D48" s="77"/>
      <c r="E48" s="18"/>
      <c r="F48" s="14"/>
      <c r="G48" s="14"/>
      <c r="H48" s="14"/>
      <c r="I48" s="50"/>
      <c r="J48" s="80"/>
      <c r="M48" s="46"/>
    </row>
    <row r="49" spans="1:13" ht="15" customHeight="1" x14ac:dyDescent="0.25">
      <c r="A49" s="69"/>
      <c r="B49" s="72"/>
      <c r="C49" s="75"/>
      <c r="D49" s="78"/>
      <c r="E49" s="15"/>
      <c r="F49" s="16"/>
      <c r="G49" s="16"/>
      <c r="H49" s="16"/>
      <c r="I49" s="51"/>
      <c r="J49" s="81"/>
      <c r="M49" s="46"/>
    </row>
    <row r="50" spans="1:13" ht="15" customHeight="1" x14ac:dyDescent="0.25">
      <c r="A50" s="67" t="s">
        <v>57</v>
      </c>
      <c r="B50" s="70" t="s">
        <v>59</v>
      </c>
      <c r="C50" s="73" t="s">
        <v>18</v>
      </c>
      <c r="D50" s="76">
        <v>195</v>
      </c>
      <c r="E50" s="17"/>
      <c r="F50" s="13"/>
      <c r="G50" s="13"/>
      <c r="H50" s="13"/>
      <c r="I50" s="49"/>
      <c r="J50" s="79"/>
      <c r="M50" s="46"/>
    </row>
    <row r="51" spans="1:13" ht="15" customHeight="1" x14ac:dyDescent="0.25">
      <c r="A51" s="68"/>
      <c r="B51" s="71"/>
      <c r="C51" s="74"/>
      <c r="D51" s="77"/>
      <c r="E51" s="18"/>
      <c r="F51" s="14"/>
      <c r="G51" s="14"/>
      <c r="H51" s="14"/>
      <c r="I51" s="50"/>
      <c r="J51" s="80"/>
      <c r="M51" s="46"/>
    </row>
    <row r="52" spans="1:13" ht="15" customHeight="1" x14ac:dyDescent="0.25">
      <c r="A52" s="68"/>
      <c r="B52" s="71"/>
      <c r="C52" s="74"/>
      <c r="D52" s="77"/>
      <c r="E52" s="18"/>
      <c r="F52" s="14"/>
      <c r="G52" s="14"/>
      <c r="H52" s="14"/>
      <c r="I52" s="50"/>
      <c r="J52" s="80"/>
      <c r="M52" s="46"/>
    </row>
    <row r="53" spans="1:13" ht="15" customHeight="1" x14ac:dyDescent="0.25">
      <c r="A53" s="68"/>
      <c r="B53" s="71"/>
      <c r="C53" s="74"/>
      <c r="D53" s="77"/>
      <c r="E53" s="18"/>
      <c r="F53" s="14"/>
      <c r="G53" s="14"/>
      <c r="H53" s="14"/>
      <c r="I53" s="50"/>
      <c r="J53" s="80"/>
      <c r="M53" s="46"/>
    </row>
    <row r="54" spans="1:13" ht="15" customHeight="1" x14ac:dyDescent="0.25">
      <c r="A54" s="69"/>
      <c r="B54" s="72"/>
      <c r="C54" s="75"/>
      <c r="D54" s="78"/>
      <c r="E54" s="15"/>
      <c r="F54" s="16"/>
      <c r="G54" s="16"/>
      <c r="H54" s="16"/>
      <c r="I54" s="51"/>
      <c r="J54" s="81"/>
      <c r="M54" s="46"/>
    </row>
    <row r="55" spans="1:13" ht="15" customHeight="1" x14ac:dyDescent="0.25">
      <c r="A55" s="67" t="s">
        <v>58</v>
      </c>
      <c r="B55" s="70" t="s">
        <v>81</v>
      </c>
      <c r="C55" s="73" t="s">
        <v>60</v>
      </c>
      <c r="D55" s="76">
        <v>30</v>
      </c>
      <c r="E55" s="17"/>
      <c r="F55" s="13"/>
      <c r="G55" s="13"/>
      <c r="H55" s="13"/>
      <c r="I55" s="49"/>
      <c r="J55" s="79"/>
      <c r="M55" s="46"/>
    </row>
    <row r="56" spans="1:13" ht="15" customHeight="1" x14ac:dyDescent="0.25">
      <c r="A56" s="68"/>
      <c r="B56" s="71"/>
      <c r="C56" s="74"/>
      <c r="D56" s="77"/>
      <c r="E56" s="18"/>
      <c r="F56" s="14"/>
      <c r="G56" s="14"/>
      <c r="H56" s="14"/>
      <c r="I56" s="50"/>
      <c r="J56" s="80"/>
      <c r="M56" s="46"/>
    </row>
    <row r="57" spans="1:13" ht="15" customHeight="1" x14ac:dyDescent="0.25">
      <c r="A57" s="68"/>
      <c r="B57" s="71"/>
      <c r="C57" s="74"/>
      <c r="D57" s="77"/>
      <c r="E57" s="18"/>
      <c r="F57" s="14"/>
      <c r="G57" s="14"/>
      <c r="H57" s="14"/>
      <c r="I57" s="50"/>
      <c r="J57" s="80"/>
      <c r="M57" s="46"/>
    </row>
    <row r="58" spans="1:13" ht="15" customHeight="1" x14ac:dyDescent="0.25">
      <c r="A58" s="68"/>
      <c r="B58" s="71"/>
      <c r="C58" s="74"/>
      <c r="D58" s="77"/>
      <c r="E58" s="18"/>
      <c r="F58" s="14"/>
      <c r="G58" s="14"/>
      <c r="H58" s="14"/>
      <c r="I58" s="50"/>
      <c r="J58" s="80"/>
      <c r="M58" s="46"/>
    </row>
    <row r="59" spans="1:13" ht="15" customHeight="1" x14ac:dyDescent="0.25">
      <c r="A59" s="69"/>
      <c r="B59" s="72"/>
      <c r="C59" s="75"/>
      <c r="D59" s="78"/>
      <c r="E59" s="15"/>
      <c r="F59" s="16"/>
      <c r="G59" s="16"/>
      <c r="H59" s="16"/>
      <c r="I59" s="51"/>
      <c r="J59" s="81"/>
      <c r="M59" s="46"/>
    </row>
    <row r="60" spans="1:13" ht="15" customHeight="1" x14ac:dyDescent="0.25">
      <c r="A60" s="67" t="s">
        <v>61</v>
      </c>
      <c r="B60" s="70" t="s">
        <v>77</v>
      </c>
      <c r="C60" s="73" t="s">
        <v>16</v>
      </c>
      <c r="D60" s="61">
        <v>2</v>
      </c>
      <c r="E60" s="17"/>
      <c r="F60" s="13"/>
      <c r="G60" s="13"/>
      <c r="H60" s="13"/>
      <c r="I60" s="49"/>
      <c r="J60" s="79"/>
      <c r="M60" s="46"/>
    </row>
    <row r="61" spans="1:13" ht="15" customHeight="1" x14ac:dyDescent="0.25">
      <c r="A61" s="68"/>
      <c r="B61" s="71"/>
      <c r="C61" s="74"/>
      <c r="D61" s="62"/>
      <c r="E61" s="18"/>
      <c r="F61" s="14"/>
      <c r="G61" s="14"/>
      <c r="H61" s="14"/>
      <c r="I61" s="50"/>
      <c r="J61" s="80"/>
      <c r="M61" s="46"/>
    </row>
    <row r="62" spans="1:13" ht="15" customHeight="1" x14ac:dyDescent="0.25">
      <c r="A62" s="68"/>
      <c r="B62" s="71"/>
      <c r="C62" s="74"/>
      <c r="D62" s="62"/>
      <c r="E62" s="18"/>
      <c r="F62" s="14"/>
      <c r="G62" s="14"/>
      <c r="H62" s="14"/>
      <c r="I62" s="50"/>
      <c r="J62" s="80"/>
      <c r="M62" s="46"/>
    </row>
    <row r="63" spans="1:13" ht="15" customHeight="1" x14ac:dyDescent="0.25">
      <c r="A63" s="68"/>
      <c r="B63" s="71"/>
      <c r="C63" s="74"/>
      <c r="D63" s="62"/>
      <c r="E63" s="18"/>
      <c r="F63" s="14"/>
      <c r="G63" s="14"/>
      <c r="H63" s="14"/>
      <c r="I63" s="50"/>
      <c r="J63" s="80"/>
      <c r="M63" s="46"/>
    </row>
    <row r="64" spans="1:13" ht="15" customHeight="1" x14ac:dyDescent="0.25">
      <c r="A64" s="69"/>
      <c r="B64" s="72"/>
      <c r="C64" s="75"/>
      <c r="D64" s="63"/>
      <c r="E64" s="15"/>
      <c r="F64" s="16"/>
      <c r="G64" s="16"/>
      <c r="H64" s="16"/>
      <c r="I64" s="51"/>
      <c r="J64" s="81"/>
      <c r="M64" s="46"/>
    </row>
    <row r="65" spans="1:13" ht="15" customHeight="1" x14ac:dyDescent="0.25">
      <c r="A65" s="67" t="s">
        <v>68</v>
      </c>
      <c r="B65" s="70" t="s">
        <v>78</v>
      </c>
      <c r="C65" s="73" t="s">
        <v>17</v>
      </c>
      <c r="D65" s="61">
        <v>22</v>
      </c>
      <c r="E65" s="17"/>
      <c r="F65" s="13"/>
      <c r="G65" s="13"/>
      <c r="H65" s="13"/>
      <c r="I65" s="49"/>
      <c r="J65" s="79"/>
      <c r="M65" s="46"/>
    </row>
    <row r="66" spans="1:13" ht="15" customHeight="1" x14ac:dyDescent="0.25">
      <c r="A66" s="68"/>
      <c r="B66" s="71"/>
      <c r="C66" s="74"/>
      <c r="D66" s="62"/>
      <c r="E66" s="18"/>
      <c r="F66" s="14"/>
      <c r="G66" s="14"/>
      <c r="H66" s="14"/>
      <c r="I66" s="50"/>
      <c r="J66" s="80"/>
      <c r="M66" s="46"/>
    </row>
    <row r="67" spans="1:13" ht="15" customHeight="1" x14ac:dyDescent="0.25">
      <c r="A67" s="68"/>
      <c r="B67" s="71"/>
      <c r="C67" s="74"/>
      <c r="D67" s="62"/>
      <c r="E67" s="18"/>
      <c r="F67" s="14"/>
      <c r="G67" s="14"/>
      <c r="H67" s="14"/>
      <c r="I67" s="50"/>
      <c r="J67" s="80"/>
      <c r="M67" s="46"/>
    </row>
    <row r="68" spans="1:13" ht="15" customHeight="1" x14ac:dyDescent="0.25">
      <c r="A68" s="68"/>
      <c r="B68" s="71"/>
      <c r="C68" s="74"/>
      <c r="D68" s="62"/>
      <c r="E68" s="18"/>
      <c r="F68" s="14"/>
      <c r="G68" s="14"/>
      <c r="H68" s="14"/>
      <c r="I68" s="50"/>
      <c r="J68" s="80"/>
      <c r="M68" s="46"/>
    </row>
    <row r="69" spans="1:13" ht="15" customHeight="1" x14ac:dyDescent="0.25">
      <c r="A69" s="69"/>
      <c r="B69" s="72"/>
      <c r="C69" s="75"/>
      <c r="D69" s="63"/>
      <c r="E69" s="15"/>
      <c r="F69" s="16"/>
      <c r="G69" s="16"/>
      <c r="H69" s="16"/>
      <c r="I69" s="51"/>
      <c r="J69" s="81"/>
      <c r="M69" s="46"/>
    </row>
    <row r="70" spans="1:13" x14ac:dyDescent="0.25">
      <c r="A70" s="107" t="s">
        <v>20</v>
      </c>
      <c r="B70" s="108"/>
      <c r="C70" s="108"/>
      <c r="D70" s="108"/>
      <c r="E70" s="109"/>
      <c r="F70" s="28" t="s">
        <v>15</v>
      </c>
      <c r="G70" s="28" t="s">
        <v>14</v>
      </c>
      <c r="H70" s="28" t="s">
        <v>21</v>
      </c>
      <c r="I70" s="28" t="s">
        <v>22</v>
      </c>
      <c r="J70" s="29" t="s">
        <v>23</v>
      </c>
    </row>
    <row r="71" spans="1:13" x14ac:dyDescent="0.25">
      <c r="A71" s="110"/>
      <c r="B71" s="111"/>
      <c r="C71" s="111"/>
      <c r="D71" s="111"/>
      <c r="E71" s="112"/>
      <c r="F71" s="30">
        <f>SUM(F30:F64)</f>
        <v>0</v>
      </c>
      <c r="G71" s="30">
        <f>SUM(G30:G64)</f>
        <v>0</v>
      </c>
      <c r="H71" s="30">
        <f>SUM(H30:H64)</f>
        <v>0</v>
      </c>
      <c r="I71" s="30">
        <f>SUM(I30:I64)</f>
        <v>0</v>
      </c>
      <c r="J71" s="30">
        <f>SUM(J13:J64)</f>
        <v>0</v>
      </c>
    </row>
    <row r="72" spans="1:13" ht="27" customHeight="1" x14ac:dyDescent="0.25">
      <c r="A72" s="93" t="s">
        <v>24</v>
      </c>
      <c r="B72" s="94"/>
      <c r="C72" s="94"/>
      <c r="D72" s="94"/>
      <c r="E72" s="95"/>
      <c r="F72" s="31">
        <v>0</v>
      </c>
      <c r="G72" s="31">
        <f>0.4*G71</f>
        <v>0</v>
      </c>
      <c r="H72" s="31">
        <v>0</v>
      </c>
      <c r="I72" s="31">
        <v>0</v>
      </c>
      <c r="J72" s="32">
        <f>G72</f>
        <v>0</v>
      </c>
    </row>
    <row r="73" spans="1:13" x14ac:dyDescent="0.25">
      <c r="A73" s="96" t="s">
        <v>25</v>
      </c>
      <c r="B73" s="97"/>
      <c r="C73" s="97"/>
      <c r="D73" s="97"/>
      <c r="E73" s="98"/>
      <c r="F73" s="28" t="s">
        <v>37</v>
      </c>
      <c r="G73" s="28" t="s">
        <v>38</v>
      </c>
      <c r="H73" s="28" t="s">
        <v>39</v>
      </c>
      <c r="I73" s="28" t="s">
        <v>40</v>
      </c>
      <c r="J73" s="29" t="s">
        <v>41</v>
      </c>
    </row>
    <row r="74" spans="1:13" x14ac:dyDescent="0.25">
      <c r="A74" s="99"/>
      <c r="B74" s="100"/>
      <c r="C74" s="100"/>
      <c r="D74" s="100"/>
      <c r="E74" s="101"/>
      <c r="F74" s="33">
        <f t="shared" ref="F74:J74" si="0">F71+F72</f>
        <v>0</v>
      </c>
      <c r="G74" s="33">
        <f t="shared" si="0"/>
        <v>0</v>
      </c>
      <c r="H74" s="33">
        <f t="shared" si="0"/>
        <v>0</v>
      </c>
      <c r="I74" s="33">
        <f t="shared" si="0"/>
        <v>0</v>
      </c>
      <c r="J74" s="34">
        <f t="shared" si="0"/>
        <v>0</v>
      </c>
    </row>
    <row r="75" spans="1:13" x14ac:dyDescent="0.25">
      <c r="A75" s="102" t="s">
        <v>42</v>
      </c>
      <c r="B75" s="103"/>
      <c r="C75" s="103"/>
      <c r="D75" s="104"/>
      <c r="E75" s="35">
        <v>0</v>
      </c>
      <c r="F75" s="105" t="s">
        <v>43</v>
      </c>
      <c r="G75" s="105"/>
      <c r="H75" s="105"/>
      <c r="I75" s="105"/>
      <c r="J75" s="36">
        <f>E75*J74</f>
        <v>0</v>
      </c>
    </row>
    <row r="76" spans="1:13" x14ac:dyDescent="0.25">
      <c r="A76" s="102" t="s">
        <v>44</v>
      </c>
      <c r="B76" s="103"/>
      <c r="C76" s="103"/>
      <c r="D76" s="104"/>
      <c r="E76" s="37">
        <v>0</v>
      </c>
      <c r="F76" s="105" t="s">
        <v>45</v>
      </c>
      <c r="G76" s="105"/>
      <c r="H76" s="106"/>
      <c r="I76" s="106"/>
      <c r="J76" s="38">
        <f>E76*(J74+J75)</f>
        <v>0</v>
      </c>
    </row>
    <row r="77" spans="1:13" ht="15.75" thickBot="1" x14ac:dyDescent="0.3">
      <c r="A77" s="87" t="s">
        <v>46</v>
      </c>
      <c r="B77" s="88"/>
      <c r="C77" s="88"/>
      <c r="D77" s="88"/>
      <c r="E77" s="88"/>
      <c r="F77" s="88"/>
      <c r="G77" s="89"/>
      <c r="H77" s="90">
        <f>J74+J75+J76</f>
        <v>0</v>
      </c>
      <c r="I77" s="91"/>
      <c r="J77" s="92"/>
    </row>
    <row r="78" spans="1:13" ht="15.75" thickBot="1" x14ac:dyDescent="0.3">
      <c r="F78" t="s">
        <v>27</v>
      </c>
      <c r="G78" s="19"/>
      <c r="I78" t="s">
        <v>26</v>
      </c>
      <c r="J78" s="20"/>
    </row>
    <row r="79" spans="1:13" x14ac:dyDescent="0.25">
      <c r="A79" s="47" t="s">
        <v>69</v>
      </c>
      <c r="B79" s="82" t="s">
        <v>70</v>
      </c>
      <c r="C79" s="83"/>
      <c r="D79" s="83"/>
      <c r="E79" s="48"/>
      <c r="F79" s="48"/>
      <c r="G79" s="48"/>
      <c r="H79" s="48"/>
    </row>
    <row r="80" spans="1:13" ht="46.5" customHeight="1" x14ac:dyDescent="0.25">
      <c r="A80" s="84" t="s">
        <v>71</v>
      </c>
      <c r="B80" s="85"/>
      <c r="C80" s="85"/>
      <c r="D80" s="85"/>
      <c r="E80" s="85"/>
      <c r="F80" s="85"/>
      <c r="G80" s="85"/>
      <c r="H80" s="85"/>
      <c r="I80" s="85"/>
      <c r="J80" s="85"/>
    </row>
    <row r="81" spans="1:10" ht="37.5" customHeight="1" x14ac:dyDescent="0.25">
      <c r="A81" s="86" t="s">
        <v>72</v>
      </c>
      <c r="B81" s="85"/>
      <c r="C81" s="85"/>
      <c r="D81" s="85"/>
      <c r="E81" s="85"/>
      <c r="F81" s="85"/>
      <c r="G81" s="85"/>
      <c r="H81" s="85"/>
      <c r="I81" s="85"/>
      <c r="J81" s="85"/>
    </row>
    <row r="82" spans="1:10" ht="54" customHeight="1" x14ac:dyDescent="0.25">
      <c r="A82" s="84" t="s">
        <v>73</v>
      </c>
      <c r="B82" s="85"/>
      <c r="C82" s="85"/>
      <c r="D82" s="85"/>
      <c r="E82" s="85"/>
      <c r="F82" s="85"/>
      <c r="G82" s="85"/>
      <c r="H82" s="85"/>
      <c r="I82" s="85"/>
      <c r="J82" s="85"/>
    </row>
    <row r="83" spans="1:10" ht="35.25" customHeight="1" x14ac:dyDescent="0.25">
      <c r="A83" s="84" t="s">
        <v>74</v>
      </c>
      <c r="B83" s="85"/>
      <c r="C83" s="85"/>
      <c r="D83" s="85"/>
      <c r="E83" s="85"/>
      <c r="F83" s="85"/>
      <c r="G83" s="85"/>
      <c r="H83" s="85"/>
      <c r="I83" s="85"/>
      <c r="J83" s="85"/>
    </row>
    <row r="85" spans="1:10" x14ac:dyDescent="0.25">
      <c r="B85" s="39" t="s">
        <v>35</v>
      </c>
    </row>
    <row r="86" spans="1:10" x14ac:dyDescent="0.25">
      <c r="B86" s="39" t="s">
        <v>62</v>
      </c>
    </row>
    <row r="87" spans="1:10" x14ac:dyDescent="0.25">
      <c r="B87" s="39" t="s">
        <v>50</v>
      </c>
    </row>
    <row r="88" spans="1:10" x14ac:dyDescent="0.25">
      <c r="B88" s="39" t="s">
        <v>63</v>
      </c>
    </row>
    <row r="89" spans="1:10" x14ac:dyDescent="0.25">
      <c r="B89" s="39" t="s">
        <v>64</v>
      </c>
    </row>
  </sheetData>
  <mergeCells count="82">
    <mergeCell ref="J18:J22"/>
    <mergeCell ref="J60:J64"/>
    <mergeCell ref="A1:B1"/>
    <mergeCell ref="C1:J1"/>
    <mergeCell ref="A2:B2"/>
    <mergeCell ref="A3:B3"/>
    <mergeCell ref="C3:J3"/>
    <mergeCell ref="C2:J2"/>
    <mergeCell ref="A25:A29"/>
    <mergeCell ref="B25:B29"/>
    <mergeCell ref="C25:C29"/>
    <mergeCell ref="D25:D29"/>
    <mergeCell ref="J25:J29"/>
    <mergeCell ref="B24:J24"/>
    <mergeCell ref="B18:B22"/>
    <mergeCell ref="C18:C22"/>
    <mergeCell ref="D18:D22"/>
    <mergeCell ref="D30:D34"/>
    <mergeCell ref="A35:A39"/>
    <mergeCell ref="A60:A64"/>
    <mergeCell ref="B60:B64"/>
    <mergeCell ref="C60:C64"/>
    <mergeCell ref="D60:D64"/>
    <mergeCell ref="A9:D9"/>
    <mergeCell ref="E9:J9"/>
    <mergeCell ref="J30:J34"/>
    <mergeCell ref="A45:A49"/>
    <mergeCell ref="B45:B49"/>
    <mergeCell ref="C45:C49"/>
    <mergeCell ref="D45:D49"/>
    <mergeCell ref="J45:J49"/>
    <mergeCell ref="A40:A44"/>
    <mergeCell ref="D40:D44"/>
    <mergeCell ref="J40:J44"/>
    <mergeCell ref="B40:B44"/>
    <mergeCell ref="C40:C44"/>
    <mergeCell ref="A30:A34"/>
    <mergeCell ref="B30:B34"/>
    <mergeCell ref="C30:C34"/>
    <mergeCell ref="A70:E71"/>
    <mergeCell ref="A5:J5"/>
    <mergeCell ref="A50:A54"/>
    <mergeCell ref="B50:B54"/>
    <mergeCell ref="C50:C54"/>
    <mergeCell ref="D50:D54"/>
    <mergeCell ref="J50:J54"/>
    <mergeCell ref="A7:J7"/>
    <mergeCell ref="B12:J12"/>
    <mergeCell ref="B23:J23"/>
    <mergeCell ref="A13:A17"/>
    <mergeCell ref="B13:B17"/>
    <mergeCell ref="C13:C17"/>
    <mergeCell ref="D13:D17"/>
    <mergeCell ref="J13:J17"/>
    <mergeCell ref="A18:A22"/>
    <mergeCell ref="A77:G77"/>
    <mergeCell ref="H77:J77"/>
    <mergeCell ref="A72:E72"/>
    <mergeCell ref="A73:E74"/>
    <mergeCell ref="A75:D75"/>
    <mergeCell ref="F75:I75"/>
    <mergeCell ref="A76:D76"/>
    <mergeCell ref="F76:I76"/>
    <mergeCell ref="B79:D79"/>
    <mergeCell ref="A80:J80"/>
    <mergeCell ref="A81:J81"/>
    <mergeCell ref="A82:J82"/>
    <mergeCell ref="A83:J83"/>
    <mergeCell ref="A65:A69"/>
    <mergeCell ref="B65:B69"/>
    <mergeCell ref="C65:C69"/>
    <mergeCell ref="D65:D69"/>
    <mergeCell ref="J65:J69"/>
    <mergeCell ref="B35:B39"/>
    <mergeCell ref="C35:C39"/>
    <mergeCell ref="D35:D39"/>
    <mergeCell ref="J35:J39"/>
    <mergeCell ref="A55:A59"/>
    <mergeCell ref="B55:B59"/>
    <mergeCell ref="C55:C59"/>
    <mergeCell ref="D55:D59"/>
    <mergeCell ref="J55:J59"/>
  </mergeCells>
  <phoneticPr fontId="19" type="noConversion"/>
  <pageMargins left="0.31" right="0.114583333333333" top="0.42708333333333331" bottom="1.0729166666666667" header="0.3" footer="0.3"/>
  <pageSetup paperSize="9" scale="99" fitToHeight="0" orientation="portrait" horizont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Parter</vt:lpstr>
      <vt:lpstr>Parter!Print_Area</vt:lpstr>
      <vt:lpstr>Parter!Print_Titles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Andrei Neniu</cp:lastModifiedBy>
  <cp:lastPrinted>2025-10-02T14:26:22Z</cp:lastPrinted>
  <dcterms:created xsi:type="dcterms:W3CDTF">2013-07-11T18:00:30Z</dcterms:created>
  <dcterms:modified xsi:type="dcterms:W3CDTF">2026-03-03T09:28:27Z</dcterms:modified>
</cp:coreProperties>
</file>