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W:\share\S2\000. MEDICALE\2026\LICITATII DESCHISE\8 PRODUSE FARMACEUTICE 1\1 Planificare\2 DA\"/>
    </mc:Choice>
  </mc:AlternateContent>
  <xr:revisionPtr revIDLastSave="0" documentId="13_ncr:1_{BDE6571A-0F33-4038-BA17-8528A02FB446}" xr6:coauthVersionLast="36" xr6:coauthVersionMax="36" xr10:uidLastSave="{00000000-0000-0000-0000-000000000000}"/>
  <bookViews>
    <workbookView xWindow="0" yWindow="0" windowWidth="28800" windowHeight="11925" firstSheet="1" activeTab="1" xr2:uid="{00000000-000D-0000-FFFF-FFFF00000000}"/>
  </bookViews>
  <sheets>
    <sheet name="2018-2019" sheetId="2" state="hidden" r:id="rId1"/>
    <sheet name="LICITATIE" sheetId="7" r:id="rId2"/>
  </sheets>
  <definedNames>
    <definedName name="_xlnm._FilterDatabase" localSheetId="0" hidden="1">'2018-2019'!$A$6:$T$1033</definedName>
    <definedName name="_xlnm._FilterDatabase" localSheetId="1" hidden="1">LICITATIE!$A$4:$AB$174</definedName>
    <definedName name="_xlnm.Print_Area" localSheetId="0">'2018-2019'!$B$1:$T$1040</definedName>
    <definedName name="_xlnm.Print_Area" localSheetId="1">LICITATIE!$A$1:$AB$174</definedName>
  </definedNames>
  <calcPr calcId="191029"/>
</workbook>
</file>

<file path=xl/calcChain.xml><?xml version="1.0" encoding="utf-8"?>
<calcChain xmlns="http://schemas.openxmlformats.org/spreadsheetml/2006/main">
  <c r="AB6" i="7" l="1"/>
  <c r="AB7" i="7"/>
  <c r="AB8" i="7"/>
  <c r="AB9" i="7"/>
  <c r="AB10" i="7"/>
  <c r="AB11" i="7"/>
  <c r="AB12" i="7"/>
  <c r="AB13" i="7"/>
  <c r="AB14" i="7"/>
  <c r="AB15" i="7"/>
  <c r="AB16" i="7"/>
  <c r="AB17" i="7"/>
  <c r="AB18" i="7"/>
  <c r="AB19" i="7"/>
  <c r="AB20" i="7"/>
  <c r="AB21" i="7"/>
  <c r="AB22" i="7"/>
  <c r="AB23" i="7"/>
  <c r="AB24"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B72" i="7"/>
  <c r="AB73" i="7"/>
  <c r="AB74" i="7"/>
  <c r="AB75" i="7"/>
  <c r="AB76" i="7"/>
  <c r="AB77" i="7"/>
  <c r="AB78" i="7"/>
  <c r="AB79" i="7"/>
  <c r="AB80" i="7"/>
  <c r="AB81" i="7"/>
  <c r="AB82" i="7"/>
  <c r="AB83" i="7"/>
  <c r="AB84" i="7"/>
  <c r="AB85" i="7"/>
  <c r="AB86" i="7"/>
  <c r="AB87" i="7"/>
  <c r="AB88" i="7"/>
  <c r="AB89" i="7"/>
  <c r="AB90" i="7"/>
  <c r="AB91" i="7"/>
  <c r="AB92" i="7"/>
  <c r="AB93" i="7"/>
  <c r="AB94" i="7"/>
  <c r="AB95" i="7"/>
  <c r="AB96" i="7"/>
  <c r="AB97" i="7"/>
  <c r="AB98" i="7"/>
  <c r="AB99" i="7"/>
  <c r="AB100" i="7"/>
  <c r="AB101" i="7"/>
  <c r="AB102" i="7"/>
  <c r="AB103" i="7"/>
  <c r="AB104" i="7"/>
  <c r="AB105" i="7"/>
  <c r="AB106" i="7"/>
  <c r="AB107" i="7"/>
  <c r="AB108" i="7"/>
  <c r="AB109" i="7"/>
  <c r="AB110" i="7"/>
  <c r="AB111" i="7"/>
  <c r="AB112" i="7"/>
  <c r="AB113" i="7"/>
  <c r="AB114" i="7"/>
  <c r="AB115" i="7"/>
  <c r="AB116" i="7"/>
  <c r="AB117" i="7"/>
  <c r="AB118" i="7"/>
  <c r="AB119" i="7"/>
  <c r="AB120" i="7"/>
  <c r="AB121" i="7"/>
  <c r="AB122" i="7"/>
  <c r="AB123" i="7"/>
  <c r="AB124" i="7"/>
  <c r="AB125" i="7"/>
  <c r="AB126" i="7"/>
  <c r="AB127" i="7"/>
  <c r="AB128" i="7"/>
  <c r="AB129" i="7"/>
  <c r="AB130" i="7"/>
  <c r="AB131" i="7"/>
  <c r="AB132" i="7"/>
  <c r="AB133" i="7"/>
  <c r="AB134" i="7"/>
  <c r="AB135" i="7"/>
  <c r="AB136" i="7"/>
  <c r="AB137" i="7"/>
  <c r="AB138" i="7"/>
  <c r="AB139" i="7"/>
  <c r="AB140" i="7"/>
  <c r="AB141" i="7"/>
  <c r="AB142" i="7"/>
  <c r="AB143" i="7"/>
  <c r="AB144" i="7"/>
  <c r="AB145" i="7"/>
  <c r="AB146" i="7"/>
  <c r="AB147" i="7"/>
  <c r="AB148" i="7"/>
  <c r="AB149" i="7"/>
  <c r="AB150" i="7"/>
  <c r="AB151" i="7"/>
  <c r="AB152" i="7"/>
  <c r="AB153" i="7"/>
  <c r="AB154" i="7"/>
  <c r="AB155" i="7"/>
  <c r="AB156" i="7"/>
  <c r="AB157" i="7"/>
  <c r="AB158" i="7"/>
  <c r="AB159" i="7"/>
  <c r="AB160" i="7"/>
  <c r="AB161" i="7"/>
  <c r="AB162" i="7"/>
  <c r="AB163" i="7"/>
  <c r="AB164" i="7"/>
  <c r="AB165" i="7"/>
  <c r="AB166" i="7"/>
  <c r="AB167" i="7"/>
  <c r="AB168" i="7"/>
  <c r="AB169" i="7"/>
  <c r="AB170" i="7"/>
  <c r="AB171" i="7"/>
  <c r="AB172" i="7"/>
  <c r="AB173"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A108" i="7"/>
  <c r="AA109" i="7"/>
  <c r="AA110" i="7"/>
  <c r="AA111" i="7"/>
  <c r="AA112" i="7"/>
  <c r="AA113" i="7"/>
  <c r="AA114" i="7"/>
  <c r="AA115" i="7"/>
  <c r="AA116" i="7"/>
  <c r="AA117" i="7"/>
  <c r="AA118" i="7"/>
  <c r="AA119" i="7"/>
  <c r="AA120" i="7"/>
  <c r="AA121" i="7"/>
  <c r="AA122" i="7"/>
  <c r="AA123" i="7"/>
  <c r="AA124" i="7"/>
  <c r="AA125" i="7"/>
  <c r="AA126" i="7"/>
  <c r="AA127" i="7"/>
  <c r="AA128" i="7"/>
  <c r="AA129" i="7"/>
  <c r="AA130" i="7"/>
  <c r="AA131" i="7"/>
  <c r="AA132" i="7"/>
  <c r="AA133" i="7"/>
  <c r="AA134" i="7"/>
  <c r="AA135" i="7"/>
  <c r="AA136" i="7"/>
  <c r="AA137" i="7"/>
  <c r="AA138" i="7"/>
  <c r="AA139" i="7"/>
  <c r="AA140" i="7"/>
  <c r="AA141" i="7"/>
  <c r="AA142" i="7"/>
  <c r="AA143" i="7"/>
  <c r="AA144" i="7"/>
  <c r="AA145" i="7"/>
  <c r="AA146" i="7"/>
  <c r="AA147" i="7"/>
  <c r="AA148" i="7"/>
  <c r="AA149" i="7"/>
  <c r="AA150" i="7"/>
  <c r="AA151" i="7"/>
  <c r="AA152" i="7"/>
  <c r="AA153" i="7"/>
  <c r="AA154" i="7"/>
  <c r="AA155" i="7"/>
  <c r="AA156" i="7"/>
  <c r="AA157" i="7"/>
  <c r="AA158" i="7"/>
  <c r="AA159" i="7"/>
  <c r="AA160" i="7"/>
  <c r="AA161" i="7"/>
  <c r="AA162" i="7"/>
  <c r="AA163" i="7"/>
  <c r="AA164" i="7"/>
  <c r="AA165" i="7"/>
  <c r="AA166" i="7"/>
  <c r="AA167" i="7"/>
  <c r="AA168" i="7"/>
  <c r="AA169" i="7"/>
  <c r="AA170" i="7"/>
  <c r="AA171" i="7"/>
  <c r="AA172" i="7"/>
  <c r="AA173" i="7"/>
  <c r="Z6" i="7"/>
  <c r="Z7" i="7"/>
  <c r="Z8" i="7"/>
  <c r="Z9" i="7"/>
  <c r="Z10" i="7"/>
  <c r="Z11" i="7"/>
  <c r="Z12" i="7"/>
  <c r="Z13" i="7"/>
  <c r="Z14" i="7"/>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Z72" i="7"/>
  <c r="Z73" i="7"/>
  <c r="Z74" i="7"/>
  <c r="Z75" i="7"/>
  <c r="Z76" i="7"/>
  <c r="Z77" i="7"/>
  <c r="Z78" i="7"/>
  <c r="Z79" i="7"/>
  <c r="Z80" i="7"/>
  <c r="Z81" i="7"/>
  <c r="Z82" i="7"/>
  <c r="Z83" i="7"/>
  <c r="Z84" i="7"/>
  <c r="Z85" i="7"/>
  <c r="Z86" i="7"/>
  <c r="Z87" i="7"/>
  <c r="Z88" i="7"/>
  <c r="Z89" i="7"/>
  <c r="Z90" i="7"/>
  <c r="Z91" i="7"/>
  <c r="Z92" i="7"/>
  <c r="Z93" i="7"/>
  <c r="Z94" i="7"/>
  <c r="Z95" i="7"/>
  <c r="Z96" i="7"/>
  <c r="Z97" i="7"/>
  <c r="Z98" i="7"/>
  <c r="Z99" i="7"/>
  <c r="Z100" i="7"/>
  <c r="Z101" i="7"/>
  <c r="Z102" i="7"/>
  <c r="Z103" i="7"/>
  <c r="Z104" i="7"/>
  <c r="Z105" i="7"/>
  <c r="Z106" i="7"/>
  <c r="Z107" i="7"/>
  <c r="Z108" i="7"/>
  <c r="Z109" i="7"/>
  <c r="Z110" i="7"/>
  <c r="Z111" i="7"/>
  <c r="Z112" i="7"/>
  <c r="Z113" i="7"/>
  <c r="Z114" i="7"/>
  <c r="Z115" i="7"/>
  <c r="Z116" i="7"/>
  <c r="Z117" i="7"/>
  <c r="Z118" i="7"/>
  <c r="Z119" i="7"/>
  <c r="Z120" i="7"/>
  <c r="Z121" i="7"/>
  <c r="Z122" i="7"/>
  <c r="Z123" i="7"/>
  <c r="Z124" i="7"/>
  <c r="Z125" i="7"/>
  <c r="Z126" i="7"/>
  <c r="Z127" i="7"/>
  <c r="Z128" i="7"/>
  <c r="Z129" i="7"/>
  <c r="Z130" i="7"/>
  <c r="Z131" i="7"/>
  <c r="Z132" i="7"/>
  <c r="Z133" i="7"/>
  <c r="Z134" i="7"/>
  <c r="Z135" i="7"/>
  <c r="Z136" i="7"/>
  <c r="Z137" i="7"/>
  <c r="Z138" i="7"/>
  <c r="Z139" i="7"/>
  <c r="Z140" i="7"/>
  <c r="Z141" i="7"/>
  <c r="Z142" i="7"/>
  <c r="Z143" i="7"/>
  <c r="Z144" i="7"/>
  <c r="Z145" i="7"/>
  <c r="Z146" i="7"/>
  <c r="Z147" i="7"/>
  <c r="Z148" i="7"/>
  <c r="Z149" i="7"/>
  <c r="Z150" i="7"/>
  <c r="Z151" i="7"/>
  <c r="Z152" i="7"/>
  <c r="Z153" i="7"/>
  <c r="Z154" i="7"/>
  <c r="Z155" i="7"/>
  <c r="Z156" i="7"/>
  <c r="Z157" i="7"/>
  <c r="Z158" i="7"/>
  <c r="Z159" i="7"/>
  <c r="Z160" i="7"/>
  <c r="Z161" i="7"/>
  <c r="Z162" i="7"/>
  <c r="Z163" i="7"/>
  <c r="Z164" i="7"/>
  <c r="Z165" i="7"/>
  <c r="Z166" i="7"/>
  <c r="Z167" i="7"/>
  <c r="Z168" i="7"/>
  <c r="Z169" i="7"/>
  <c r="Z170" i="7"/>
  <c r="Z171" i="7"/>
  <c r="Z172" i="7"/>
  <c r="Z173" i="7"/>
  <c r="AB5" i="7"/>
  <c r="AA5" i="7"/>
  <c r="Z5" i="7" l="1"/>
  <c r="K6" i="7" l="1"/>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5" i="7"/>
  <c r="S161" i="7" l="1"/>
  <c r="S162" i="7"/>
  <c r="S163" i="7"/>
  <c r="Q161" i="7"/>
  <c r="Q162" i="7"/>
  <c r="N161" i="7"/>
  <c r="M161" i="7" s="1"/>
  <c r="O162" i="7"/>
  <c r="I161" i="7"/>
  <c r="J161" i="7" s="1"/>
  <c r="I162" i="7"/>
  <c r="J162" i="7" s="1"/>
  <c r="U161" i="7" l="1"/>
  <c r="O161" i="7"/>
  <c r="V162" i="7"/>
  <c r="U162" i="7"/>
  <c r="V161" i="7"/>
  <c r="P162" i="7"/>
  <c r="P161" i="7"/>
  <c r="S160" i="7" l="1"/>
  <c r="S159" i="7"/>
  <c r="Q159" i="7"/>
  <c r="Q160" i="7"/>
  <c r="N159" i="7"/>
  <c r="M159" i="7" s="1"/>
  <c r="N160" i="7"/>
  <c r="M160" i="7" s="1"/>
  <c r="I159" i="7"/>
  <c r="J159" i="7" s="1"/>
  <c r="I160" i="7"/>
  <c r="J160" i="7" s="1"/>
  <c r="S157" i="7"/>
  <c r="S158" i="7"/>
  <c r="S156" i="7"/>
  <c r="S155" i="7"/>
  <c r="Q154" i="7"/>
  <c r="Q155" i="7"/>
  <c r="Q156" i="7"/>
  <c r="Q157" i="7"/>
  <c r="Q158" i="7"/>
  <c r="N155" i="7"/>
  <c r="M155" i="7" s="1"/>
  <c r="N156" i="7"/>
  <c r="N157" i="7"/>
  <c r="M157" i="7" s="1"/>
  <c r="N158" i="7"/>
  <c r="M158" i="7" s="1"/>
  <c r="I155" i="7"/>
  <c r="U155" i="7" s="1"/>
  <c r="I156" i="7"/>
  <c r="J156" i="7" s="1"/>
  <c r="I157" i="7"/>
  <c r="I158" i="7"/>
  <c r="J158" i="7" s="1"/>
  <c r="O160" i="7" l="1"/>
  <c r="V159" i="7"/>
  <c r="O159" i="7"/>
  <c r="V160" i="7"/>
  <c r="J155" i="7"/>
  <c r="P155" i="7" s="1"/>
  <c r="O155" i="7"/>
  <c r="U156" i="7"/>
  <c r="V156" i="7"/>
  <c r="U160" i="7"/>
  <c r="V157" i="7"/>
  <c r="O158" i="7"/>
  <c r="V158" i="7"/>
  <c r="U159" i="7"/>
  <c r="P156" i="7"/>
  <c r="U157" i="7"/>
  <c r="V155" i="7"/>
  <c r="P160" i="7"/>
  <c r="P159" i="7"/>
  <c r="P158" i="7"/>
  <c r="U158" i="7"/>
  <c r="J157" i="7"/>
  <c r="P157" i="7" s="1"/>
  <c r="O157" i="7"/>
  <c r="M156" i="7"/>
  <c r="O156" i="7" s="1"/>
  <c r="S154" i="7" l="1"/>
  <c r="N154" i="7"/>
  <c r="M154" i="7" s="1"/>
  <c r="N163" i="7"/>
  <c r="M163" i="7" s="1"/>
  <c r="I154" i="7"/>
  <c r="U154" i="7" s="1"/>
  <c r="I163" i="7"/>
  <c r="O163" i="7" l="1"/>
  <c r="J154" i="7"/>
  <c r="V154" i="7"/>
  <c r="J163" i="7"/>
  <c r="P163" i="7" s="1"/>
  <c r="V163" i="7"/>
  <c r="O154" i="7"/>
  <c r="P154" i="7"/>
  <c r="Q153" i="7" l="1"/>
  <c r="Q152" i="7"/>
  <c r="Q151" i="7"/>
  <c r="Q150" i="7"/>
  <c r="Q149" i="7"/>
  <c r="Q148" i="7"/>
  <c r="Q147" i="7"/>
  <c r="Q146" i="7"/>
  <c r="Q145" i="7"/>
  <c r="Q144" i="7"/>
  <c r="Q143" i="7"/>
  <c r="Q142" i="7"/>
  <c r="I142" i="7"/>
  <c r="J142" i="7" s="1"/>
  <c r="I143" i="7"/>
  <c r="I144" i="7"/>
  <c r="I145" i="7"/>
  <c r="J145" i="7" s="1"/>
  <c r="I146" i="7"/>
  <c r="J146" i="7" s="1"/>
  <c r="I147" i="7"/>
  <c r="I148" i="7"/>
  <c r="J148" i="7" s="1"/>
  <c r="I149" i="7"/>
  <c r="J149" i="7" s="1"/>
  <c r="I150" i="7"/>
  <c r="J150" i="7" s="1"/>
  <c r="I151" i="7"/>
  <c r="I152" i="7"/>
  <c r="I153" i="7"/>
  <c r="J153" i="7" s="1"/>
  <c r="N153" i="7"/>
  <c r="M153" i="7" s="1"/>
  <c r="S153" i="7"/>
  <c r="N152" i="7"/>
  <c r="M152" i="7" s="1"/>
  <c r="S152" i="7"/>
  <c r="N151" i="7"/>
  <c r="M151" i="7" s="1"/>
  <c r="O151" i="7" s="1"/>
  <c r="S151" i="7"/>
  <c r="N150" i="7"/>
  <c r="M150" i="7" s="1"/>
  <c r="S150" i="7"/>
  <c r="V150" i="7" s="1"/>
  <c r="N149" i="7"/>
  <c r="M149" i="7" s="1"/>
  <c r="S149" i="7"/>
  <c r="N148" i="7"/>
  <c r="M148" i="7" s="1"/>
  <c r="S148" i="7"/>
  <c r="N147" i="7"/>
  <c r="M147" i="7" s="1"/>
  <c r="O147" i="7" s="1"/>
  <c r="S147" i="7"/>
  <c r="N146" i="7"/>
  <c r="M146" i="7" s="1"/>
  <c r="S146" i="7"/>
  <c r="V146" i="7" s="1"/>
  <c r="N145" i="7"/>
  <c r="M145" i="7" s="1"/>
  <c r="S145" i="7"/>
  <c r="N144" i="7"/>
  <c r="M144" i="7" s="1"/>
  <c r="S144" i="7"/>
  <c r="N143" i="7"/>
  <c r="M143" i="7" s="1"/>
  <c r="O143" i="7" s="1"/>
  <c r="S143" i="7"/>
  <c r="N142" i="7"/>
  <c r="M142" i="7" s="1"/>
  <c r="S142" i="7"/>
  <c r="V142" i="7" s="1"/>
  <c r="O142" i="7" l="1"/>
  <c r="O146" i="7"/>
  <c r="O150" i="7"/>
  <c r="P153" i="7"/>
  <c r="U142" i="7"/>
  <c r="U146" i="7"/>
  <c r="U150" i="7"/>
  <c r="P148" i="7"/>
  <c r="O149" i="7"/>
  <c r="O153" i="7"/>
  <c r="V145" i="7"/>
  <c r="V149" i="7"/>
  <c r="V153" i="7"/>
  <c r="O144" i="7"/>
  <c r="O145" i="7"/>
  <c r="V152" i="7"/>
  <c r="V151" i="7"/>
  <c r="V147" i="7"/>
  <c r="V143" i="7"/>
  <c r="J152" i="7"/>
  <c r="P152" i="7" s="1"/>
  <c r="J144" i="7"/>
  <c r="P144" i="7" s="1"/>
  <c r="O152" i="7"/>
  <c r="O148" i="7"/>
  <c r="P149" i="7"/>
  <c r="V148" i="7"/>
  <c r="V144" i="7"/>
  <c r="J151" i="7"/>
  <c r="P151" i="7" s="1"/>
  <c r="J147" i="7"/>
  <c r="P147" i="7" s="1"/>
  <c r="U143" i="7"/>
  <c r="U151" i="7"/>
  <c r="U144" i="7"/>
  <c r="U148" i="7"/>
  <c r="U152" i="7"/>
  <c r="P145" i="7"/>
  <c r="J143" i="7"/>
  <c r="P143" i="7" s="1"/>
  <c r="U147" i="7"/>
  <c r="P150" i="7"/>
  <c r="P146" i="7"/>
  <c r="P142" i="7"/>
  <c r="U145" i="7"/>
  <c r="U149" i="7"/>
  <c r="U153" i="7"/>
  <c r="S141" i="7" l="1"/>
  <c r="Q141" i="7"/>
  <c r="N141" i="7"/>
  <c r="M141" i="7" s="1"/>
  <c r="I141" i="7"/>
  <c r="J141" i="7" s="1"/>
  <c r="U141" i="7" l="1"/>
  <c r="V141" i="7"/>
  <c r="O141" i="7"/>
  <c r="P141" i="7"/>
  <c r="N170" i="7"/>
  <c r="N171" i="7"/>
  <c r="N172" i="7"/>
  <c r="N173" i="7"/>
  <c r="I170" i="7"/>
  <c r="I171" i="7"/>
  <c r="I172" i="7"/>
  <c r="J172" i="7" s="1"/>
  <c r="I173" i="7"/>
  <c r="J173" i="7" s="1"/>
  <c r="P172" i="7" l="1"/>
  <c r="P173" i="7"/>
  <c r="J171" i="7"/>
  <c r="P171" i="7" s="1"/>
  <c r="J170" i="7"/>
  <c r="P170" i="7" s="1"/>
  <c r="I169" i="7"/>
  <c r="J169" i="7" s="1"/>
  <c r="N169" i="7"/>
  <c r="M169" i="7" s="1"/>
  <c r="M170" i="7"/>
  <c r="O170" i="7" s="1"/>
  <c r="M171" i="7"/>
  <c r="O171" i="7" s="1"/>
  <c r="M172" i="7"/>
  <c r="O172" i="7" s="1"/>
  <c r="M173" i="7"/>
  <c r="O173" i="7" s="1"/>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64" i="7"/>
  <c r="S165" i="7"/>
  <c r="S166" i="7"/>
  <c r="S167" i="7"/>
  <c r="S168" i="7"/>
  <c r="S169" i="7"/>
  <c r="S170" i="7"/>
  <c r="V170" i="7" s="1"/>
  <c r="S171" i="7"/>
  <c r="V171" i="7" s="1"/>
  <c r="S172" i="7"/>
  <c r="V172" i="7" s="1"/>
  <c r="S173" i="7"/>
  <c r="V173" i="7" s="1"/>
  <c r="S13" i="7"/>
  <c r="S12" i="7"/>
  <c r="S11" i="7"/>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Q134" i="7"/>
  <c r="Q135" i="7"/>
  <c r="Q136" i="7"/>
  <c r="Q137" i="7"/>
  <c r="Q138" i="7"/>
  <c r="Q139" i="7"/>
  <c r="Q140" i="7"/>
  <c r="Q163" i="7"/>
  <c r="U163" i="7" s="1"/>
  <c r="Q164" i="7"/>
  <c r="Q165" i="7"/>
  <c r="Q166" i="7"/>
  <c r="Q167" i="7"/>
  <c r="Q168" i="7"/>
  <c r="Q169" i="7"/>
  <c r="Q170" i="7"/>
  <c r="U170" i="7" s="1"/>
  <c r="Q171" i="7"/>
  <c r="U171" i="7" s="1"/>
  <c r="Q172" i="7"/>
  <c r="U172" i="7" s="1"/>
  <c r="Q173" i="7"/>
  <c r="U173" i="7" s="1"/>
  <c r="U169" i="7" l="1"/>
  <c r="V169" i="7"/>
  <c r="P169" i="7"/>
  <c r="O169" i="7"/>
  <c r="I166" i="7"/>
  <c r="J166" i="7" s="1"/>
  <c r="I167" i="7"/>
  <c r="J167" i="7" s="1"/>
  <c r="I168" i="7"/>
  <c r="J168" i="7" s="1"/>
  <c r="N89" i="7"/>
  <c r="M89" i="7" s="1"/>
  <c r="N90" i="7"/>
  <c r="M90" i="7" s="1"/>
  <c r="N91" i="7"/>
  <c r="M91" i="7" s="1"/>
  <c r="N92" i="7"/>
  <c r="M92" i="7" s="1"/>
  <c r="N93" i="7"/>
  <c r="M93" i="7" s="1"/>
  <c r="N94" i="7"/>
  <c r="M94" i="7" s="1"/>
  <c r="N95" i="7"/>
  <c r="M95" i="7" s="1"/>
  <c r="N96" i="7"/>
  <c r="M96" i="7" s="1"/>
  <c r="N97" i="7"/>
  <c r="M97" i="7" s="1"/>
  <c r="N98" i="7"/>
  <c r="M98" i="7" s="1"/>
  <c r="N99" i="7"/>
  <c r="M99" i="7" s="1"/>
  <c r="N100" i="7"/>
  <c r="M100" i="7" s="1"/>
  <c r="N101" i="7"/>
  <c r="M101" i="7" s="1"/>
  <c r="N102" i="7"/>
  <c r="M102" i="7" s="1"/>
  <c r="N103" i="7"/>
  <c r="M103" i="7" s="1"/>
  <c r="N104" i="7"/>
  <c r="M104" i="7" s="1"/>
  <c r="N105" i="7"/>
  <c r="M105" i="7" s="1"/>
  <c r="N106" i="7"/>
  <c r="M106" i="7" s="1"/>
  <c r="N107" i="7"/>
  <c r="M107" i="7" s="1"/>
  <c r="N108" i="7"/>
  <c r="M108" i="7" s="1"/>
  <c r="N109" i="7"/>
  <c r="M109" i="7" s="1"/>
  <c r="N110" i="7"/>
  <c r="M110" i="7" s="1"/>
  <c r="N111" i="7"/>
  <c r="M111" i="7" s="1"/>
  <c r="N112" i="7"/>
  <c r="M112" i="7" s="1"/>
  <c r="N113" i="7"/>
  <c r="M113" i="7" s="1"/>
  <c r="N114" i="7"/>
  <c r="M114" i="7" s="1"/>
  <c r="N115" i="7"/>
  <c r="M115" i="7" s="1"/>
  <c r="N116" i="7"/>
  <c r="M116" i="7" s="1"/>
  <c r="N117" i="7"/>
  <c r="M117" i="7" s="1"/>
  <c r="N118" i="7"/>
  <c r="M118" i="7" s="1"/>
  <c r="N119" i="7"/>
  <c r="M119" i="7" s="1"/>
  <c r="N120" i="7"/>
  <c r="M120" i="7" s="1"/>
  <c r="N121" i="7"/>
  <c r="M121" i="7" s="1"/>
  <c r="N122" i="7"/>
  <c r="M122" i="7" s="1"/>
  <c r="N123" i="7"/>
  <c r="M123" i="7" s="1"/>
  <c r="N124" i="7"/>
  <c r="M124" i="7" s="1"/>
  <c r="N125" i="7"/>
  <c r="M125" i="7" s="1"/>
  <c r="N126" i="7"/>
  <c r="M126" i="7" s="1"/>
  <c r="N127" i="7"/>
  <c r="M127" i="7" s="1"/>
  <c r="N128" i="7"/>
  <c r="M128" i="7" s="1"/>
  <c r="N129" i="7"/>
  <c r="M129" i="7" s="1"/>
  <c r="N130" i="7"/>
  <c r="M130" i="7" s="1"/>
  <c r="N131" i="7"/>
  <c r="M131" i="7" s="1"/>
  <c r="N132" i="7"/>
  <c r="M132" i="7" s="1"/>
  <c r="N133" i="7"/>
  <c r="M133" i="7" s="1"/>
  <c r="N134" i="7"/>
  <c r="M134" i="7" s="1"/>
  <c r="N135" i="7"/>
  <c r="M135" i="7" s="1"/>
  <c r="N136" i="7"/>
  <c r="M136" i="7" s="1"/>
  <c r="N137" i="7"/>
  <c r="M137" i="7" s="1"/>
  <c r="N138" i="7"/>
  <c r="M138" i="7" s="1"/>
  <c r="N139" i="7"/>
  <c r="M139" i="7" s="1"/>
  <c r="N140" i="7"/>
  <c r="M140" i="7" s="1"/>
  <c r="N164" i="7"/>
  <c r="M164" i="7" s="1"/>
  <c r="N165" i="7"/>
  <c r="M165" i="7" s="1"/>
  <c r="N166" i="7"/>
  <c r="M166" i="7" s="1"/>
  <c r="N167" i="7"/>
  <c r="M167" i="7" s="1"/>
  <c r="N168" i="7"/>
  <c r="M168" i="7" s="1"/>
  <c r="I133" i="7"/>
  <c r="J133" i="7" s="1"/>
  <c r="I134" i="7"/>
  <c r="I135" i="7"/>
  <c r="J135" i="7" s="1"/>
  <c r="I136" i="7"/>
  <c r="J136" i="7" s="1"/>
  <c r="I137" i="7"/>
  <c r="I138" i="7"/>
  <c r="I139" i="7"/>
  <c r="J139" i="7" s="1"/>
  <c r="I140" i="7"/>
  <c r="J140" i="7" s="1"/>
  <c r="I164" i="7"/>
  <c r="U164" i="7" s="1"/>
  <c r="I165" i="7"/>
  <c r="J165" i="7" s="1"/>
  <c r="O137" i="7" l="1"/>
  <c r="P135" i="7"/>
  <c r="V165" i="7"/>
  <c r="V139" i="7"/>
  <c r="V135" i="7"/>
  <c r="P165" i="7"/>
  <c r="O133" i="7"/>
  <c r="P139" i="7"/>
  <c r="U166" i="7"/>
  <c r="U140" i="7"/>
  <c r="U136" i="7"/>
  <c r="U165" i="7"/>
  <c r="U139" i="7"/>
  <c r="U135" i="7"/>
  <c r="V166" i="7"/>
  <c r="V140" i="7"/>
  <c r="V136" i="7"/>
  <c r="O167" i="7"/>
  <c r="O166" i="7"/>
  <c r="O140" i="7"/>
  <c r="O136" i="7"/>
  <c r="O165" i="7"/>
  <c r="O139" i="7"/>
  <c r="O135" i="7"/>
  <c r="J164" i="7"/>
  <c r="P164" i="7" s="1"/>
  <c r="V164" i="7"/>
  <c r="O168" i="7"/>
  <c r="P168" i="7"/>
  <c r="V168" i="7"/>
  <c r="U168" i="7"/>
  <c r="J138" i="7"/>
  <c r="P138" i="7" s="1"/>
  <c r="V138" i="7"/>
  <c r="J134" i="7"/>
  <c r="P134" i="7" s="1"/>
  <c r="U134" i="7"/>
  <c r="O164" i="7"/>
  <c r="O138" i="7"/>
  <c r="O134" i="7"/>
  <c r="U138" i="7"/>
  <c r="V134" i="7"/>
  <c r="P167" i="7"/>
  <c r="U167" i="7"/>
  <c r="J137" i="7"/>
  <c r="P137" i="7" s="1"/>
  <c r="U137" i="7"/>
  <c r="P133" i="7"/>
  <c r="U133" i="7"/>
  <c r="V167" i="7"/>
  <c r="V137" i="7"/>
  <c r="V133" i="7"/>
  <c r="P166" i="7"/>
  <c r="P140" i="7"/>
  <c r="P136" i="7"/>
  <c r="I84" i="7" l="1"/>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J128" i="7" s="1"/>
  <c r="P128" i="7" s="1"/>
  <c r="I129" i="7"/>
  <c r="I130" i="7"/>
  <c r="J130" i="7" s="1"/>
  <c r="P130" i="7" s="1"/>
  <c r="I131" i="7"/>
  <c r="J131" i="7" s="1"/>
  <c r="P131" i="7" s="1"/>
  <c r="I132" i="7"/>
  <c r="J132" i="7" s="1"/>
  <c r="P132" i="7" s="1"/>
  <c r="N76" i="7"/>
  <c r="M76" i="7" s="1"/>
  <c r="N77" i="7"/>
  <c r="M77" i="7" s="1"/>
  <c r="N78" i="7"/>
  <c r="M78" i="7" s="1"/>
  <c r="N79" i="7"/>
  <c r="M79" i="7" s="1"/>
  <c r="N80" i="7"/>
  <c r="M80" i="7" s="1"/>
  <c r="N81" i="7"/>
  <c r="M81" i="7" s="1"/>
  <c r="N82" i="7"/>
  <c r="M82" i="7" s="1"/>
  <c r="N83" i="7"/>
  <c r="M83" i="7" s="1"/>
  <c r="N84" i="7"/>
  <c r="N85" i="7"/>
  <c r="M85" i="7" s="1"/>
  <c r="N86" i="7"/>
  <c r="M86" i="7" s="1"/>
  <c r="N87" i="7"/>
  <c r="M87" i="7" s="1"/>
  <c r="N88" i="7"/>
  <c r="M88" i="7" s="1"/>
  <c r="I78" i="7"/>
  <c r="J78" i="7" s="1"/>
  <c r="I79" i="7"/>
  <c r="I80" i="7"/>
  <c r="I81" i="7"/>
  <c r="I82" i="7"/>
  <c r="I83" i="7"/>
  <c r="I77" i="7"/>
  <c r="J77" i="7" s="1"/>
  <c r="I76" i="7"/>
  <c r="V76" i="7" s="1"/>
  <c r="M84" i="7" l="1"/>
  <c r="O84" i="7" s="1"/>
  <c r="O80" i="7"/>
  <c r="O82" i="7"/>
  <c r="O78" i="7"/>
  <c r="O77" i="7"/>
  <c r="O88" i="7"/>
  <c r="J129" i="7"/>
  <c r="P129" i="7" s="1"/>
  <c r="U129" i="7"/>
  <c r="V129" i="7"/>
  <c r="O129" i="7"/>
  <c r="J125" i="7"/>
  <c r="P125" i="7" s="1"/>
  <c r="U125" i="7"/>
  <c r="V125" i="7"/>
  <c r="O125" i="7"/>
  <c r="J121" i="7"/>
  <c r="P121" i="7" s="1"/>
  <c r="U121" i="7"/>
  <c r="O121" i="7"/>
  <c r="V121" i="7"/>
  <c r="J117" i="7"/>
  <c r="P117" i="7" s="1"/>
  <c r="U117" i="7"/>
  <c r="O117" i="7"/>
  <c r="V117" i="7"/>
  <c r="J114" i="7"/>
  <c r="P114" i="7" s="1"/>
  <c r="U114" i="7"/>
  <c r="O114" i="7"/>
  <c r="V114" i="7"/>
  <c r="J107" i="7"/>
  <c r="P107" i="7" s="1"/>
  <c r="U107" i="7"/>
  <c r="O107" i="7"/>
  <c r="V107" i="7"/>
  <c r="J103" i="7"/>
  <c r="P103" i="7" s="1"/>
  <c r="U103" i="7"/>
  <c r="O103" i="7"/>
  <c r="V103" i="7"/>
  <c r="J99" i="7"/>
  <c r="P99" i="7" s="1"/>
  <c r="U99" i="7"/>
  <c r="V99" i="7"/>
  <c r="O99" i="7"/>
  <c r="J95" i="7"/>
  <c r="P95" i="7" s="1"/>
  <c r="U95" i="7"/>
  <c r="O95" i="7"/>
  <c r="V95" i="7"/>
  <c r="J91" i="7"/>
  <c r="P91" i="7" s="1"/>
  <c r="U91" i="7"/>
  <c r="O91" i="7"/>
  <c r="V91" i="7"/>
  <c r="J87" i="7"/>
  <c r="U87" i="7"/>
  <c r="V87" i="7"/>
  <c r="V77" i="7"/>
  <c r="U77" i="7"/>
  <c r="J80" i="7"/>
  <c r="P80" i="7" s="1"/>
  <c r="V80" i="7"/>
  <c r="U80" i="7"/>
  <c r="P87" i="7"/>
  <c r="O87" i="7"/>
  <c r="O83" i="7"/>
  <c r="O79" i="7"/>
  <c r="V132" i="7"/>
  <c r="U132" i="7"/>
  <c r="O132" i="7"/>
  <c r="O128" i="7"/>
  <c r="U128" i="7"/>
  <c r="V128" i="7"/>
  <c r="J124" i="7"/>
  <c r="P124" i="7" s="1"/>
  <c r="O124" i="7"/>
  <c r="V124" i="7"/>
  <c r="U124" i="7"/>
  <c r="J120" i="7"/>
  <c r="P120" i="7" s="1"/>
  <c r="U120" i="7"/>
  <c r="O120" i="7"/>
  <c r="V120" i="7"/>
  <c r="J116" i="7"/>
  <c r="P116" i="7" s="1"/>
  <c r="V116" i="7"/>
  <c r="U116" i="7"/>
  <c r="O116" i="7"/>
  <c r="J113" i="7"/>
  <c r="P113" i="7" s="1"/>
  <c r="O113" i="7"/>
  <c r="U113" i="7"/>
  <c r="V113" i="7"/>
  <c r="J110" i="7"/>
  <c r="P110" i="7" s="1"/>
  <c r="V110" i="7"/>
  <c r="U110" i="7"/>
  <c r="O110" i="7"/>
  <c r="J106" i="7"/>
  <c r="P106" i="7" s="1"/>
  <c r="U106" i="7"/>
  <c r="O106" i="7"/>
  <c r="V106" i="7"/>
  <c r="J102" i="7"/>
  <c r="P102" i="7" s="1"/>
  <c r="V102" i="7"/>
  <c r="O102" i="7"/>
  <c r="U102" i="7"/>
  <c r="J98" i="7"/>
  <c r="P98" i="7" s="1"/>
  <c r="O98" i="7"/>
  <c r="V98" i="7"/>
  <c r="U98" i="7"/>
  <c r="J94" i="7"/>
  <c r="P94" i="7" s="1"/>
  <c r="U94" i="7"/>
  <c r="O94" i="7"/>
  <c r="V94" i="7"/>
  <c r="J90" i="7"/>
  <c r="P90" i="7" s="1"/>
  <c r="U90" i="7"/>
  <c r="V90" i="7"/>
  <c r="O90" i="7"/>
  <c r="J86" i="7"/>
  <c r="U86" i="7"/>
  <c r="V86" i="7"/>
  <c r="P78" i="7"/>
  <c r="J127" i="7"/>
  <c r="P127" i="7" s="1"/>
  <c r="V127" i="7"/>
  <c r="U127" i="7"/>
  <c r="O127" i="7"/>
  <c r="J119" i="7"/>
  <c r="P119" i="7" s="1"/>
  <c r="V119" i="7"/>
  <c r="O119" i="7"/>
  <c r="U119" i="7"/>
  <c r="J115" i="7"/>
  <c r="P115" i="7" s="1"/>
  <c r="V115" i="7"/>
  <c r="O115" i="7"/>
  <c r="U115" i="7"/>
  <c r="J112" i="7"/>
  <c r="P112" i="7" s="1"/>
  <c r="V112" i="7"/>
  <c r="O112" i="7"/>
  <c r="U112" i="7"/>
  <c r="J109" i="7"/>
  <c r="P109" i="7" s="1"/>
  <c r="V109" i="7"/>
  <c r="O109" i="7"/>
  <c r="U109" i="7"/>
  <c r="J105" i="7"/>
  <c r="P105" i="7" s="1"/>
  <c r="V105" i="7"/>
  <c r="O105" i="7"/>
  <c r="U105" i="7"/>
  <c r="J101" i="7"/>
  <c r="P101" i="7" s="1"/>
  <c r="V101" i="7"/>
  <c r="O101" i="7"/>
  <c r="U101" i="7"/>
  <c r="J97" i="7"/>
  <c r="P97" i="7" s="1"/>
  <c r="V97" i="7"/>
  <c r="O97" i="7"/>
  <c r="U97" i="7"/>
  <c r="J93" i="7"/>
  <c r="P93" i="7" s="1"/>
  <c r="V93" i="7"/>
  <c r="O93" i="7"/>
  <c r="U93" i="7"/>
  <c r="J89" i="7"/>
  <c r="P89" i="7" s="1"/>
  <c r="V89" i="7"/>
  <c r="O89" i="7"/>
  <c r="U89" i="7"/>
  <c r="J85" i="7"/>
  <c r="P85" i="7" s="1"/>
  <c r="V85" i="7"/>
  <c r="U85" i="7"/>
  <c r="J81" i="7"/>
  <c r="P81" i="7" s="1"/>
  <c r="V81" i="7"/>
  <c r="U81" i="7"/>
  <c r="J83" i="7"/>
  <c r="P83" i="7" s="1"/>
  <c r="U83" i="7"/>
  <c r="V83" i="7"/>
  <c r="J79" i="7"/>
  <c r="P79" i="7" s="1"/>
  <c r="U79" i="7"/>
  <c r="V79" i="7"/>
  <c r="P86" i="7"/>
  <c r="O86" i="7"/>
  <c r="V131" i="7"/>
  <c r="O131" i="7"/>
  <c r="U131" i="7"/>
  <c r="J123" i="7"/>
  <c r="P123" i="7" s="1"/>
  <c r="V123" i="7"/>
  <c r="O123" i="7"/>
  <c r="U123" i="7"/>
  <c r="J76" i="7"/>
  <c r="P76" i="7" s="1"/>
  <c r="U76" i="7"/>
  <c r="J82" i="7"/>
  <c r="P82" i="7" s="1"/>
  <c r="U82" i="7"/>
  <c r="V82" i="7"/>
  <c r="U78" i="7"/>
  <c r="V78" i="7"/>
  <c r="O81" i="7"/>
  <c r="O76" i="7"/>
  <c r="O85" i="7"/>
  <c r="P77" i="7"/>
  <c r="V130" i="7"/>
  <c r="U130" i="7"/>
  <c r="O130" i="7"/>
  <c r="J126" i="7"/>
  <c r="P126" i="7" s="1"/>
  <c r="U126" i="7"/>
  <c r="V126" i="7"/>
  <c r="O126" i="7"/>
  <c r="J122" i="7"/>
  <c r="P122" i="7" s="1"/>
  <c r="V122" i="7"/>
  <c r="U122" i="7"/>
  <c r="O122" i="7"/>
  <c r="J118" i="7"/>
  <c r="P118" i="7" s="1"/>
  <c r="U118" i="7"/>
  <c r="V118" i="7"/>
  <c r="O118" i="7"/>
  <c r="J111" i="7"/>
  <c r="P111" i="7" s="1"/>
  <c r="V111" i="7"/>
  <c r="U111" i="7"/>
  <c r="O111" i="7"/>
  <c r="J108" i="7"/>
  <c r="P108" i="7" s="1"/>
  <c r="V108" i="7"/>
  <c r="U108" i="7"/>
  <c r="O108" i="7"/>
  <c r="J104" i="7"/>
  <c r="P104" i="7" s="1"/>
  <c r="V104" i="7"/>
  <c r="U104" i="7"/>
  <c r="O104" i="7"/>
  <c r="J100" i="7"/>
  <c r="P100" i="7" s="1"/>
  <c r="V100" i="7"/>
  <c r="U100" i="7"/>
  <c r="O100" i="7"/>
  <c r="J96" i="7"/>
  <c r="P96" i="7" s="1"/>
  <c r="V96" i="7"/>
  <c r="U96" i="7"/>
  <c r="O96" i="7"/>
  <c r="J92" i="7"/>
  <c r="P92" i="7" s="1"/>
  <c r="V92" i="7"/>
  <c r="U92" i="7"/>
  <c r="O92" i="7"/>
  <c r="J88" i="7"/>
  <c r="P88" i="7" s="1"/>
  <c r="U88" i="7"/>
  <c r="V88" i="7"/>
  <c r="J84" i="7"/>
  <c r="P84" i="7" s="1"/>
  <c r="V84" i="7"/>
  <c r="U84" i="7"/>
  <c r="I63" i="7"/>
  <c r="J63" i="7" s="1"/>
  <c r="I5" i="7"/>
  <c r="J5" i="7" s="1"/>
  <c r="I6" i="7"/>
  <c r="J6" i="7" s="1"/>
  <c r="I7" i="7"/>
  <c r="J7" i="7" s="1"/>
  <c r="I8" i="7"/>
  <c r="J8" i="7" s="1"/>
  <c r="I9" i="7"/>
  <c r="J9" i="7" s="1"/>
  <c r="I10" i="7"/>
  <c r="J10" i="7" s="1"/>
  <c r="I11" i="7"/>
  <c r="J11" i="7" s="1"/>
  <c r="I12" i="7"/>
  <c r="J12" i="7" s="1"/>
  <c r="I13" i="7"/>
  <c r="J13" i="7" s="1"/>
  <c r="I14" i="7"/>
  <c r="J14" i="7" s="1"/>
  <c r="I15" i="7"/>
  <c r="J15" i="7" s="1"/>
  <c r="I16" i="7"/>
  <c r="J16" i="7" s="1"/>
  <c r="I17" i="7"/>
  <c r="J17" i="7" s="1"/>
  <c r="I18" i="7"/>
  <c r="J18" i="7" s="1"/>
  <c r="I19" i="7"/>
  <c r="J19" i="7" s="1"/>
  <c r="I20" i="7"/>
  <c r="J20" i="7" s="1"/>
  <c r="I21" i="7"/>
  <c r="J21" i="7" s="1"/>
  <c r="I22" i="7"/>
  <c r="J22" i="7" s="1"/>
  <c r="I23" i="7"/>
  <c r="J23" i="7" s="1"/>
  <c r="I24" i="7"/>
  <c r="J24" i="7" s="1"/>
  <c r="I25" i="7"/>
  <c r="J25" i="7" s="1"/>
  <c r="I26" i="7"/>
  <c r="J26" i="7" s="1"/>
  <c r="I27" i="7"/>
  <c r="J27" i="7" s="1"/>
  <c r="I28" i="7"/>
  <c r="J28" i="7" s="1"/>
  <c r="I29" i="7"/>
  <c r="J29" i="7" s="1"/>
  <c r="I30" i="7"/>
  <c r="J30" i="7" s="1"/>
  <c r="I31" i="7"/>
  <c r="J31" i="7" s="1"/>
  <c r="I32" i="7"/>
  <c r="J32" i="7" s="1"/>
  <c r="I33" i="7"/>
  <c r="J33" i="7" s="1"/>
  <c r="I34" i="7"/>
  <c r="J34" i="7" s="1"/>
  <c r="I35" i="7"/>
  <c r="J35" i="7" s="1"/>
  <c r="I36" i="7"/>
  <c r="J36" i="7" s="1"/>
  <c r="I37" i="7"/>
  <c r="J37" i="7" s="1"/>
  <c r="I38" i="7"/>
  <c r="J38" i="7" s="1"/>
  <c r="I39" i="7"/>
  <c r="J39" i="7" s="1"/>
  <c r="I40" i="7"/>
  <c r="J40" i="7" s="1"/>
  <c r="I41" i="7"/>
  <c r="J41" i="7" s="1"/>
  <c r="I42" i="7"/>
  <c r="J42" i="7" s="1"/>
  <c r="I43" i="7"/>
  <c r="J43" i="7" s="1"/>
  <c r="I44" i="7"/>
  <c r="J44" i="7" s="1"/>
  <c r="I45" i="7"/>
  <c r="J45" i="7" s="1"/>
  <c r="I46" i="7"/>
  <c r="J46" i="7" s="1"/>
  <c r="I47" i="7"/>
  <c r="J47" i="7" s="1"/>
  <c r="I48" i="7"/>
  <c r="J48" i="7" s="1"/>
  <c r="I49" i="7"/>
  <c r="J49" i="7" s="1"/>
  <c r="I50" i="7"/>
  <c r="J50" i="7" s="1"/>
  <c r="I51" i="7"/>
  <c r="J51" i="7" s="1"/>
  <c r="I52" i="7"/>
  <c r="J52" i="7" s="1"/>
  <c r="I53" i="7"/>
  <c r="J53" i="7" s="1"/>
  <c r="I54" i="7"/>
  <c r="J54" i="7" s="1"/>
  <c r="I55" i="7"/>
  <c r="J55" i="7" s="1"/>
  <c r="I56" i="7"/>
  <c r="J56" i="7" s="1"/>
  <c r="I57" i="7"/>
  <c r="J57" i="7" s="1"/>
  <c r="I58" i="7"/>
  <c r="J58" i="7" s="1"/>
  <c r="I59" i="7"/>
  <c r="J59" i="7" s="1"/>
  <c r="I60" i="7"/>
  <c r="J60" i="7" s="1"/>
  <c r="I61" i="7"/>
  <c r="J61" i="7" s="1"/>
  <c r="I62" i="7"/>
  <c r="J62" i="7" s="1"/>
  <c r="N20" i="7" l="1"/>
  <c r="M20" i="7" s="1"/>
  <c r="N21" i="7"/>
  <c r="M21" i="7" s="1"/>
  <c r="N22" i="7"/>
  <c r="M22" i="7" s="1"/>
  <c r="N23" i="7"/>
  <c r="M23" i="7" s="1"/>
  <c r="N24" i="7"/>
  <c r="M24" i="7" s="1"/>
  <c r="N19" i="7"/>
  <c r="M19" i="7" s="1"/>
  <c r="S7" i="7" l="1"/>
  <c r="N5" i="7"/>
  <c r="N6" i="7"/>
  <c r="N7" i="7"/>
  <c r="M7" i="7" s="1"/>
  <c r="N8" i="7"/>
  <c r="M8" i="7" s="1"/>
  <c r="P21" i="7"/>
  <c r="U22" i="7"/>
  <c r="Q5" i="7"/>
  <c r="S5" i="7"/>
  <c r="S8" i="7"/>
  <c r="S9" i="7"/>
  <c r="S10" i="7"/>
  <c r="V16" i="7" l="1"/>
  <c r="V15" i="7"/>
  <c r="V14" i="7"/>
  <c r="V12" i="7"/>
  <c r="V11" i="7"/>
  <c r="V10" i="7"/>
  <c r="V9" i="7"/>
  <c r="V5" i="7"/>
  <c r="P24" i="7"/>
  <c r="U24" i="7"/>
  <c r="P20" i="7"/>
  <c r="U20" i="7"/>
  <c r="P5" i="7"/>
  <c r="V20" i="7"/>
  <c r="P23" i="7"/>
  <c r="U23" i="7"/>
  <c r="P19" i="7"/>
  <c r="U19" i="7"/>
  <c r="V21" i="7"/>
  <c r="U5" i="7"/>
  <c r="P22" i="7"/>
  <c r="V22" i="7"/>
  <c r="U8" i="7"/>
  <c r="V19" i="7"/>
  <c r="U21" i="7"/>
  <c r="U7" i="7"/>
  <c r="V23" i="7"/>
  <c r="V24" i="7"/>
  <c r="V13" i="7"/>
  <c r="M5" i="7"/>
  <c r="O5" i="7" s="1"/>
  <c r="V8" i="7"/>
  <c r="O19" i="7"/>
  <c r="O7" i="7"/>
  <c r="V17" i="7"/>
  <c r="O8" i="7"/>
  <c r="V7" i="7"/>
  <c r="O24" i="7"/>
  <c r="O23" i="7"/>
  <c r="O22" i="7"/>
  <c r="O21" i="7"/>
  <c r="O20" i="7"/>
  <c r="V18" i="7"/>
  <c r="U18" i="7"/>
  <c r="P8" i="7"/>
  <c r="M6" i="7"/>
  <c r="P7" i="7"/>
  <c r="U9" i="7" l="1"/>
  <c r="U10" i="7"/>
  <c r="U11" i="7"/>
  <c r="U12" i="7"/>
  <c r="U13" i="7"/>
  <c r="U14" i="7"/>
  <c r="U15" i="7"/>
  <c r="U16" i="7"/>
  <c r="U17" i="7"/>
  <c r="N9" i="7"/>
  <c r="N10" i="7"/>
  <c r="N11" i="7"/>
  <c r="N12" i="7"/>
  <c r="N13" i="7"/>
  <c r="M13" i="7" s="1"/>
  <c r="N14" i="7"/>
  <c r="N15" i="7"/>
  <c r="N16" i="7"/>
  <c r="N17" i="7"/>
  <c r="N18" i="7"/>
  <c r="M18" i="7" s="1"/>
  <c r="N69" i="7"/>
  <c r="M69" i="7" s="1"/>
  <c r="N70" i="7"/>
  <c r="M70" i="7" s="1"/>
  <c r="N71" i="7"/>
  <c r="M71" i="7" s="1"/>
  <c r="N72" i="7"/>
  <c r="M72" i="7" s="1"/>
  <c r="N73" i="7"/>
  <c r="M73" i="7" s="1"/>
  <c r="N74" i="7"/>
  <c r="M74" i="7" s="1"/>
  <c r="N75" i="7"/>
  <c r="M75" i="7" s="1"/>
  <c r="P12" i="7" l="1"/>
  <c r="M12" i="7"/>
  <c r="M15" i="7"/>
  <c r="O15" i="7" s="1"/>
  <c r="M11" i="7"/>
  <c r="O11" i="7" s="1"/>
  <c r="M14" i="7"/>
  <c r="O14" i="7" s="1"/>
  <c r="M10" i="7"/>
  <c r="O10" i="7" s="1"/>
  <c r="P9" i="7"/>
  <c r="M9" i="7"/>
  <c r="P17" i="7"/>
  <c r="M17" i="7"/>
  <c r="O17" i="7" s="1"/>
  <c r="P16" i="7"/>
  <c r="M16" i="7"/>
  <c r="O16" i="7" s="1"/>
  <c r="O18" i="7"/>
  <c r="O12" i="7"/>
  <c r="P11" i="7"/>
  <c r="P10" i="7"/>
  <c r="P18" i="7"/>
  <c r="P14" i="7"/>
  <c r="P15" i="7"/>
  <c r="O9" i="7"/>
  <c r="I75" i="7" l="1"/>
  <c r="V75" i="7" l="1"/>
  <c r="J75" i="7"/>
  <c r="P75" i="7" s="1"/>
  <c r="U75" i="7"/>
  <c r="O75" i="7"/>
  <c r="I72" i="7"/>
  <c r="I73" i="7"/>
  <c r="I74" i="7"/>
  <c r="V74" i="7" s="1"/>
  <c r="J74" i="7" l="1"/>
  <c r="P74" i="7" s="1"/>
  <c r="U72" i="7"/>
  <c r="O72" i="7"/>
  <c r="O74" i="7"/>
  <c r="U74" i="7"/>
  <c r="U73" i="7"/>
  <c r="O73" i="7"/>
  <c r="V73" i="7"/>
  <c r="V72" i="7"/>
  <c r="J72" i="7"/>
  <c r="P72" i="7" s="1"/>
  <c r="J73" i="7"/>
  <c r="P73" i="7" s="1"/>
  <c r="I69" i="7"/>
  <c r="I70" i="7"/>
  <c r="I71" i="7"/>
  <c r="U71" i="7" l="1"/>
  <c r="O71" i="7"/>
  <c r="V71" i="7"/>
  <c r="J70" i="7"/>
  <c r="P70" i="7" s="1"/>
  <c r="O70" i="7"/>
  <c r="U70" i="7"/>
  <c r="V70" i="7"/>
  <c r="J71" i="7"/>
  <c r="P71" i="7" s="1"/>
  <c r="U69" i="7"/>
  <c r="O69" i="7"/>
  <c r="V69" i="7"/>
  <c r="J69" i="7"/>
  <c r="P69" i="7" s="1"/>
  <c r="P13" i="7"/>
  <c r="O13" i="7"/>
  <c r="N25" i="7" l="1"/>
  <c r="M25" i="7" s="1"/>
  <c r="N26" i="7"/>
  <c r="M26" i="7" s="1"/>
  <c r="N27" i="7"/>
  <c r="M27" i="7" s="1"/>
  <c r="N28" i="7"/>
  <c r="M28" i="7" s="1"/>
  <c r="N29" i="7"/>
  <c r="M29" i="7" s="1"/>
  <c r="N30" i="7"/>
  <c r="M30" i="7" s="1"/>
  <c r="N31" i="7"/>
  <c r="M31" i="7" s="1"/>
  <c r="N32" i="7"/>
  <c r="M32" i="7" s="1"/>
  <c r="N33" i="7"/>
  <c r="M33" i="7" s="1"/>
  <c r="N34" i="7"/>
  <c r="M34" i="7" s="1"/>
  <c r="N35" i="7"/>
  <c r="M35" i="7" s="1"/>
  <c r="N36" i="7"/>
  <c r="M36" i="7" s="1"/>
  <c r="N37" i="7"/>
  <c r="M37" i="7" s="1"/>
  <c r="N38" i="7"/>
  <c r="M38" i="7" s="1"/>
  <c r="N39" i="7"/>
  <c r="M39" i="7" s="1"/>
  <c r="N40" i="7"/>
  <c r="M40" i="7" s="1"/>
  <c r="N41" i="7"/>
  <c r="M41" i="7" s="1"/>
  <c r="N42" i="7"/>
  <c r="M42" i="7" s="1"/>
  <c r="N43" i="7"/>
  <c r="M43" i="7" s="1"/>
  <c r="N44" i="7"/>
  <c r="M44" i="7" s="1"/>
  <c r="N45" i="7"/>
  <c r="M45" i="7" s="1"/>
  <c r="N46" i="7"/>
  <c r="M46" i="7" s="1"/>
  <c r="N47" i="7"/>
  <c r="M47" i="7" s="1"/>
  <c r="N48" i="7"/>
  <c r="M48" i="7" s="1"/>
  <c r="N49" i="7"/>
  <c r="M49" i="7" s="1"/>
  <c r="N50" i="7"/>
  <c r="M50" i="7" s="1"/>
  <c r="N51" i="7"/>
  <c r="M51" i="7" s="1"/>
  <c r="N52" i="7"/>
  <c r="M52" i="7" s="1"/>
  <c r="N53" i="7"/>
  <c r="M53" i="7" s="1"/>
  <c r="N54" i="7"/>
  <c r="M54" i="7" s="1"/>
  <c r="N55" i="7"/>
  <c r="M55" i="7" s="1"/>
  <c r="N56" i="7"/>
  <c r="M56" i="7" s="1"/>
  <c r="N57" i="7"/>
  <c r="M57" i="7" s="1"/>
  <c r="N58" i="7"/>
  <c r="M58" i="7" s="1"/>
  <c r="N59" i="7"/>
  <c r="M59" i="7" s="1"/>
  <c r="N60" i="7"/>
  <c r="M60" i="7" s="1"/>
  <c r="N61" i="7"/>
  <c r="M61" i="7" s="1"/>
  <c r="N62" i="7"/>
  <c r="M62" i="7" s="1"/>
  <c r="N63" i="7"/>
  <c r="M63" i="7" s="1"/>
  <c r="N64" i="7"/>
  <c r="M64" i="7" s="1"/>
  <c r="N65" i="7"/>
  <c r="M65" i="7" s="1"/>
  <c r="N66" i="7"/>
  <c r="M66" i="7" s="1"/>
  <c r="N67" i="7"/>
  <c r="M67" i="7" s="1"/>
  <c r="N68" i="7"/>
  <c r="M68" i="7" s="1"/>
  <c r="V31" i="7"/>
  <c r="P38" i="7"/>
  <c r="I64" i="7"/>
  <c r="J64" i="7" s="1"/>
  <c r="I65" i="7"/>
  <c r="J65" i="7" s="1"/>
  <c r="I66" i="7"/>
  <c r="J66" i="7" s="1"/>
  <c r="I67" i="7"/>
  <c r="J67" i="7" s="1"/>
  <c r="I68" i="7"/>
  <c r="J68" i="7" s="1"/>
  <c r="P33" i="7" l="1"/>
  <c r="P6" i="7"/>
  <c r="O6" i="7"/>
  <c r="O34" i="7"/>
  <c r="P27" i="7"/>
  <c r="O32" i="7"/>
  <c r="O53" i="7"/>
  <c r="O31" i="7"/>
  <c r="P31" i="7"/>
  <c r="O38" i="7"/>
  <c r="P51" i="7"/>
  <c r="O52" i="7"/>
  <c r="O35" i="7"/>
  <c r="O30" i="7"/>
  <c r="P35" i="7"/>
  <c r="O64" i="7"/>
  <c r="O51" i="7"/>
  <c r="O26" i="7"/>
  <c r="P39" i="7"/>
  <c r="O39" i="7"/>
  <c r="O33" i="7"/>
  <c r="O48" i="7"/>
  <c r="O44" i="7"/>
  <c r="P30" i="7"/>
  <c r="P26" i="7"/>
  <c r="P53" i="7"/>
  <c r="P60" i="7"/>
  <c r="P52" i="7"/>
  <c r="P40" i="7"/>
  <c r="P28" i="7"/>
  <c r="P64" i="7"/>
  <c r="P34" i="7"/>
  <c r="O60" i="7"/>
  <c r="O67" i="7"/>
  <c r="O63" i="7"/>
  <c r="P59" i="7"/>
  <c r="P55" i="7"/>
  <c r="O47" i="7"/>
  <c r="P43" i="7"/>
  <c r="O27" i="7"/>
  <c r="P37" i="7"/>
  <c r="P56" i="7"/>
  <c r="P36" i="7"/>
  <c r="O59" i="7"/>
  <c r="O40" i="7"/>
  <c r="O28" i="7"/>
  <c r="P66" i="7"/>
  <c r="P62" i="7"/>
  <c r="O58" i="7"/>
  <c r="P54" i="7"/>
  <c r="P50" i="7"/>
  <c r="P46" i="7"/>
  <c r="P42" i="7"/>
  <c r="P68" i="7"/>
  <c r="P32" i="7"/>
  <c r="P65" i="7"/>
  <c r="P61" i="7"/>
  <c r="O57" i="7"/>
  <c r="P49" i="7"/>
  <c r="P45" i="7"/>
  <c r="P41" i="7"/>
  <c r="O37" i="7"/>
  <c r="P29" i="7"/>
  <c r="P25" i="7"/>
  <c r="O68" i="7"/>
  <c r="P67" i="7"/>
  <c r="O66" i="7"/>
  <c r="O65" i="7"/>
  <c r="P63" i="7"/>
  <c r="O62" i="7"/>
  <c r="O61" i="7"/>
  <c r="P58" i="7"/>
  <c r="P57" i="7"/>
  <c r="O56" i="7"/>
  <c r="O55" i="7"/>
  <c r="O54" i="7"/>
  <c r="O50" i="7"/>
  <c r="O49" i="7"/>
  <c r="P48" i="7"/>
  <c r="P47" i="7"/>
  <c r="O46" i="7"/>
  <c r="O45" i="7"/>
  <c r="P44" i="7"/>
  <c r="O43" i="7"/>
  <c r="O42" i="7"/>
  <c r="O41" i="7"/>
  <c r="O36" i="7"/>
  <c r="O29" i="7"/>
  <c r="O25" i="7"/>
  <c r="V29" i="7"/>
  <c r="S6" i="7"/>
  <c r="V25" i="7"/>
  <c r="V26" i="7"/>
  <c r="V27" i="7"/>
  <c r="V28" i="7"/>
  <c r="V30"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 i="7" l="1"/>
  <c r="U174" i="7" s="1"/>
  <c r="V6" i="7" l="1"/>
  <c r="Q317" i="2" l="1"/>
  <c r="O317" i="2"/>
  <c r="M317" i="2"/>
  <c r="L317" i="2" s="1"/>
  <c r="K317" i="2" s="1"/>
  <c r="T317" i="2" s="1"/>
  <c r="Q115" i="2"/>
  <c r="Q46" i="2"/>
  <c r="O46" i="2"/>
  <c r="M46" i="2"/>
  <c r="L46" i="2" s="1"/>
  <c r="K46" i="2" s="1"/>
  <c r="T46" i="2" s="1"/>
  <c r="M967" i="2"/>
  <c r="L967" i="2" s="1"/>
  <c r="K967" i="2" s="1"/>
  <c r="T967" i="2" s="1"/>
  <c r="O967" i="2"/>
  <c r="Q967" i="2"/>
  <c r="O904" i="2"/>
  <c r="O902" i="2"/>
  <c r="O901" i="2"/>
  <c r="O898" i="2"/>
  <c r="O897" i="2"/>
  <c r="O896" i="2"/>
  <c r="O894" i="2"/>
  <c r="O893" i="2"/>
  <c r="O892" i="2"/>
  <c r="O891" i="2"/>
  <c r="Q904" i="2"/>
  <c r="Q902" i="2"/>
  <c r="Q901" i="2"/>
  <c r="Q898" i="2"/>
  <c r="Q897" i="2"/>
  <c r="Q896" i="2"/>
  <c r="Q894" i="2"/>
  <c r="Q893" i="2"/>
  <c r="Q892" i="2"/>
  <c r="Q891" i="2"/>
  <c r="Q785" i="2"/>
  <c r="O785" i="2"/>
  <c r="Q697" i="2"/>
  <c r="O697" i="2"/>
  <c r="O624" i="2"/>
  <c r="O31" i="2"/>
  <c r="AA31" i="2" s="1"/>
  <c r="Q31" i="2"/>
  <c r="AE31" i="2" s="1"/>
  <c r="M1002" i="2"/>
  <c r="L1002" i="2" s="1"/>
  <c r="K1002" i="2" s="1"/>
  <c r="M904" i="2"/>
  <c r="L904" i="2" s="1"/>
  <c r="K904" i="2" s="1"/>
  <c r="S904" i="2" s="1"/>
  <c r="M902" i="2"/>
  <c r="L902" i="2" s="1"/>
  <c r="K902" i="2" s="1"/>
  <c r="T902" i="2" s="1"/>
  <c r="M901" i="2"/>
  <c r="L901" i="2" s="1"/>
  <c r="K901" i="2" s="1"/>
  <c r="S901" i="2" s="1"/>
  <c r="M898" i="2"/>
  <c r="L898" i="2" s="1"/>
  <c r="K898" i="2" s="1"/>
  <c r="S898" i="2" s="1"/>
  <c r="M897" i="2"/>
  <c r="L897" i="2" s="1"/>
  <c r="K897" i="2" s="1"/>
  <c r="S897" i="2" s="1"/>
  <c r="M896" i="2"/>
  <c r="L896" i="2" s="1"/>
  <c r="K896" i="2" s="1"/>
  <c r="T896" i="2" s="1"/>
  <c r="M894" i="2"/>
  <c r="L894" i="2" s="1"/>
  <c r="K894" i="2" s="1"/>
  <c r="S894" i="2" s="1"/>
  <c r="M893" i="2"/>
  <c r="L893" i="2" s="1"/>
  <c r="K893" i="2" s="1"/>
  <c r="S893" i="2" s="1"/>
  <c r="M892" i="2"/>
  <c r="L892" i="2" s="1"/>
  <c r="K892" i="2" s="1"/>
  <c r="S892" i="2" s="1"/>
  <c r="M891" i="2"/>
  <c r="L891" i="2" s="1"/>
  <c r="K891" i="2" s="1"/>
  <c r="T891" i="2" s="1"/>
  <c r="M450" i="2"/>
  <c r="M249" i="2"/>
  <c r="M248" i="2"/>
  <c r="L248" i="2" s="1"/>
  <c r="K248" i="2" s="1"/>
  <c r="M154" i="2"/>
  <c r="M133" i="2"/>
  <c r="L133" i="2" s="1"/>
  <c r="K133" i="2" s="1"/>
  <c r="T133" i="2" s="1"/>
  <c r="M132" i="2"/>
  <c r="L132" i="2" s="1"/>
  <c r="K132" i="2" s="1"/>
  <c r="S132" i="2" s="1"/>
  <c r="M131" i="2"/>
  <c r="L131" i="2" s="1"/>
  <c r="K131" i="2" s="1"/>
  <c r="T131" i="2" s="1"/>
  <c r="M130" i="2"/>
  <c r="L130" i="2" s="1"/>
  <c r="K130" i="2" s="1"/>
  <c r="S130" i="2" s="1"/>
  <c r="M128" i="2"/>
  <c r="L128" i="2" s="1"/>
  <c r="K128" i="2" s="1"/>
  <c r="S128" i="2" s="1"/>
  <c r="M129" i="2"/>
  <c r="L129" i="2" s="1"/>
  <c r="K129" i="2" s="1"/>
  <c r="T129" i="2" s="1"/>
  <c r="M127" i="2"/>
  <c r="L127" i="2" s="1"/>
  <c r="K127" i="2" s="1"/>
  <c r="M126" i="2"/>
  <c r="M116" i="2"/>
  <c r="L116" i="2" s="1"/>
  <c r="K116" i="2" s="1"/>
  <c r="M115" i="2"/>
  <c r="L115" i="2" s="1"/>
  <c r="K115" i="2" s="1"/>
  <c r="M114" i="2"/>
  <c r="L114" i="2" s="1"/>
  <c r="K114" i="2" s="1"/>
  <c r="M113" i="2"/>
  <c r="M112" i="2"/>
  <c r="M78" i="2"/>
  <c r="L78" i="2" s="1"/>
  <c r="K78" i="2" s="1"/>
  <c r="Q133" i="2"/>
  <c r="O133" i="2"/>
  <c r="Q132" i="2"/>
  <c r="O132" i="2"/>
  <c r="Q131" i="2"/>
  <c r="O131" i="2"/>
  <c r="Q130" i="2"/>
  <c r="O130" i="2"/>
  <c r="Q129" i="2"/>
  <c r="Q128" i="2"/>
  <c r="Q127" i="2"/>
  <c r="Q126" i="2"/>
  <c r="O129" i="2"/>
  <c r="O128" i="2"/>
  <c r="O127" i="2"/>
  <c r="O126" i="2"/>
  <c r="Q114" i="2"/>
  <c r="O115" i="2"/>
  <c r="O114" i="2"/>
  <c r="Q113" i="2"/>
  <c r="O113" i="2"/>
  <c r="Q116" i="2"/>
  <c r="O116" i="2"/>
  <c r="Q112" i="2"/>
  <c r="O112" i="2"/>
  <c r="M964" i="2"/>
  <c r="L964" i="2" s="1"/>
  <c r="K964" i="2" s="1"/>
  <c r="Q1002" i="2"/>
  <c r="O1002" i="2"/>
  <c r="Q154" i="2"/>
  <c r="O154" i="2"/>
  <c r="Q249" i="2"/>
  <c r="O249" i="2"/>
  <c r="Q248" i="2"/>
  <c r="AF248" i="2" s="1"/>
  <c r="O248" i="2"/>
  <c r="Q78" i="2"/>
  <c r="O78" i="2"/>
  <c r="Q450" i="2"/>
  <c r="O450" i="2"/>
  <c r="Q355" i="2"/>
  <c r="Q354" i="2"/>
  <c r="O355" i="2"/>
  <c r="O354" i="2"/>
  <c r="V174" i="7" l="1"/>
  <c r="AF317" i="2"/>
  <c r="AB46" i="2"/>
  <c r="S317" i="2"/>
  <c r="AB317" i="2"/>
  <c r="S46" i="2"/>
  <c r="AF46" i="2"/>
  <c r="AB967" i="2"/>
  <c r="AF967" i="2"/>
  <c r="AA967" i="2"/>
  <c r="S967" i="2"/>
  <c r="AE967" i="2"/>
  <c r="T894" i="2"/>
  <c r="S902" i="2"/>
  <c r="T901" i="2"/>
  <c r="S891" i="2"/>
  <c r="S896" i="2"/>
  <c r="T892" i="2"/>
  <c r="T897" i="2"/>
  <c r="T904" i="2"/>
  <c r="T893" i="2"/>
  <c r="T898" i="2"/>
  <c r="S133" i="2"/>
  <c r="T128" i="2"/>
  <c r="T130" i="2"/>
  <c r="T1002" i="2"/>
  <c r="S1002" i="2"/>
  <c r="T132" i="2"/>
  <c r="S131" i="2"/>
  <c r="S129" i="2"/>
  <c r="AF450" i="2"/>
  <c r="AF127" i="2"/>
  <c r="AF154" i="2"/>
  <c r="AF78" i="2"/>
  <c r="AF126" i="2"/>
  <c r="AF249" i="2"/>
  <c r="AB113" i="2"/>
  <c r="AF114" i="2"/>
  <c r="AF112" i="2"/>
  <c r="AB450" i="2"/>
  <c r="L450" i="2"/>
  <c r="K450" i="2" s="1"/>
  <c r="AB249" i="2"/>
  <c r="L249" i="2"/>
  <c r="K249" i="2" s="1"/>
  <c r="T248" i="2"/>
  <c r="S248" i="2"/>
  <c r="AB248" i="2"/>
  <c r="AB154" i="2"/>
  <c r="L154" i="2"/>
  <c r="K154" i="2" s="1"/>
  <c r="T127" i="2"/>
  <c r="S127" i="2"/>
  <c r="AB127" i="2"/>
  <c r="AB126" i="2"/>
  <c r="L126" i="2"/>
  <c r="K126" i="2" s="1"/>
  <c r="T116" i="2"/>
  <c r="S116" i="2"/>
  <c r="AB116" i="2"/>
  <c r="T115" i="2"/>
  <c r="S115" i="2"/>
  <c r="AB115" i="2"/>
  <c r="T114" i="2"/>
  <c r="S114" i="2"/>
  <c r="AB114" i="2"/>
  <c r="L113" i="2"/>
  <c r="K113" i="2" s="1"/>
  <c r="AF113" i="2"/>
  <c r="AB112" i="2"/>
  <c r="L112" i="2"/>
  <c r="K112" i="2" s="1"/>
  <c r="T78" i="2"/>
  <c r="S78" i="2"/>
  <c r="AB78" i="2"/>
  <c r="M355" i="2"/>
  <c r="L355" i="2" s="1"/>
  <c r="K355" i="2" s="1"/>
  <c r="M354" i="2"/>
  <c r="L354" i="2" s="1"/>
  <c r="K354" i="2" s="1"/>
  <c r="AG967" i="2" l="1"/>
  <c r="AC967" i="2"/>
  <c r="S450" i="2"/>
  <c r="T450" i="2"/>
  <c r="S249" i="2"/>
  <c r="T249" i="2"/>
  <c r="T154" i="2"/>
  <c r="S154" i="2"/>
  <c r="S126" i="2"/>
  <c r="T126" i="2"/>
  <c r="S113" i="2"/>
  <c r="T113" i="2"/>
  <c r="S112" i="2"/>
  <c r="T112" i="2"/>
  <c r="T354" i="2"/>
  <c r="S354" i="2"/>
  <c r="AB354" i="2"/>
  <c r="AF354" i="2"/>
  <c r="T355" i="2"/>
  <c r="S355" i="2"/>
  <c r="AF355" i="2"/>
  <c r="AB355" i="2"/>
  <c r="O49" i="2"/>
  <c r="Q49" i="2"/>
  <c r="Q502" i="2"/>
  <c r="O502" i="2"/>
  <c r="M502" i="2"/>
  <c r="L502" i="2" s="1"/>
  <c r="K502" i="2" s="1"/>
  <c r="S502" i="2" s="1"/>
  <c r="M194" i="2"/>
  <c r="Q194" i="2"/>
  <c r="O194" i="2"/>
  <c r="M10" i="2"/>
  <c r="L10" i="2" s="1"/>
  <c r="M11" i="2"/>
  <c r="L11" i="2" s="1"/>
  <c r="K11" i="2" s="1"/>
  <c r="M12" i="2"/>
  <c r="L12" i="2" s="1"/>
  <c r="K12" i="2" s="1"/>
  <c r="M13" i="2"/>
  <c r="L13" i="2" s="1"/>
  <c r="K13" i="2" s="1"/>
  <c r="M14" i="2"/>
  <c r="L14" i="2" s="1"/>
  <c r="K14" i="2" s="1"/>
  <c r="M15" i="2"/>
  <c r="L15" i="2" s="1"/>
  <c r="K15" i="2" s="1"/>
  <c r="M16" i="2"/>
  <c r="L16" i="2" s="1"/>
  <c r="K16" i="2" s="1"/>
  <c r="M17" i="2"/>
  <c r="L17" i="2" s="1"/>
  <c r="K17" i="2" s="1"/>
  <c r="M18" i="2"/>
  <c r="L18" i="2" s="1"/>
  <c r="K18" i="2" s="1"/>
  <c r="M23" i="2"/>
  <c r="L23" i="2" s="1"/>
  <c r="K23" i="2" s="1"/>
  <c r="M19" i="2"/>
  <c r="L19" i="2" s="1"/>
  <c r="K19" i="2" s="1"/>
  <c r="M20" i="2"/>
  <c r="L20" i="2" s="1"/>
  <c r="K20" i="2" s="1"/>
  <c r="M21" i="2"/>
  <c r="L21" i="2" s="1"/>
  <c r="K21" i="2" s="1"/>
  <c r="M22" i="2"/>
  <c r="L22" i="2" s="1"/>
  <c r="K22" i="2" s="1"/>
  <c r="M24" i="2"/>
  <c r="L24" i="2" s="1"/>
  <c r="K24" i="2" s="1"/>
  <c r="M25" i="2"/>
  <c r="L25" i="2" s="1"/>
  <c r="K25" i="2" s="1"/>
  <c r="M26" i="2"/>
  <c r="L26" i="2" s="1"/>
  <c r="K26" i="2" s="1"/>
  <c r="M27" i="2"/>
  <c r="L27" i="2" s="1"/>
  <c r="K27" i="2" s="1"/>
  <c r="M28" i="2"/>
  <c r="L28" i="2" s="1"/>
  <c r="K28" i="2" s="1"/>
  <c r="M29" i="2"/>
  <c r="L29" i="2" s="1"/>
  <c r="K29" i="2" s="1"/>
  <c r="M30" i="2"/>
  <c r="L30" i="2" s="1"/>
  <c r="K30" i="2" s="1"/>
  <c r="M31" i="2"/>
  <c r="L31" i="2" s="1"/>
  <c r="K31" i="2" s="1"/>
  <c r="M32" i="2"/>
  <c r="L32" i="2" s="1"/>
  <c r="K32" i="2" s="1"/>
  <c r="M33" i="2"/>
  <c r="L33" i="2" s="1"/>
  <c r="K33" i="2" s="1"/>
  <c r="M34" i="2"/>
  <c r="L34" i="2" s="1"/>
  <c r="K34" i="2" s="1"/>
  <c r="M35" i="2"/>
  <c r="L35" i="2" s="1"/>
  <c r="K35" i="2" s="1"/>
  <c r="M36" i="2"/>
  <c r="L36" i="2" s="1"/>
  <c r="K36" i="2" s="1"/>
  <c r="M37" i="2"/>
  <c r="L37" i="2" s="1"/>
  <c r="K37" i="2" s="1"/>
  <c r="M38" i="2"/>
  <c r="L38" i="2" s="1"/>
  <c r="K38" i="2" s="1"/>
  <c r="M39" i="2"/>
  <c r="L39" i="2" s="1"/>
  <c r="K39" i="2" s="1"/>
  <c r="M40" i="2"/>
  <c r="L40" i="2" s="1"/>
  <c r="K40" i="2" s="1"/>
  <c r="M41" i="2"/>
  <c r="L41" i="2" s="1"/>
  <c r="K41" i="2" s="1"/>
  <c r="M42" i="2"/>
  <c r="L42" i="2" s="1"/>
  <c r="K42" i="2" s="1"/>
  <c r="M43" i="2"/>
  <c r="L43" i="2" s="1"/>
  <c r="K43" i="2" s="1"/>
  <c r="M44" i="2"/>
  <c r="L44" i="2" s="1"/>
  <c r="K44" i="2" s="1"/>
  <c r="M45" i="2"/>
  <c r="L45" i="2" s="1"/>
  <c r="K45" i="2" s="1"/>
  <c r="M47" i="2"/>
  <c r="L47" i="2" s="1"/>
  <c r="K47" i="2" s="1"/>
  <c r="M48" i="2"/>
  <c r="L48" i="2" s="1"/>
  <c r="K48" i="2" s="1"/>
  <c r="T48" i="2" s="1"/>
  <c r="M49" i="2"/>
  <c r="L49" i="2" s="1"/>
  <c r="K49" i="2" s="1"/>
  <c r="T49" i="2" s="1"/>
  <c r="M50" i="2"/>
  <c r="L50" i="2" s="1"/>
  <c r="K50" i="2" s="1"/>
  <c r="M51" i="2"/>
  <c r="L51" i="2" s="1"/>
  <c r="K51" i="2" s="1"/>
  <c r="M52" i="2"/>
  <c r="L52" i="2" s="1"/>
  <c r="K52" i="2" s="1"/>
  <c r="M53" i="2"/>
  <c r="L53" i="2" s="1"/>
  <c r="K53" i="2" s="1"/>
  <c r="M54" i="2"/>
  <c r="L54" i="2" s="1"/>
  <c r="K54" i="2" s="1"/>
  <c r="M55" i="2"/>
  <c r="L55" i="2" s="1"/>
  <c r="K55" i="2" s="1"/>
  <c r="M56" i="2"/>
  <c r="L56" i="2" s="1"/>
  <c r="K56" i="2" s="1"/>
  <c r="M57" i="2"/>
  <c r="L57" i="2" s="1"/>
  <c r="K57" i="2" s="1"/>
  <c r="M58" i="2"/>
  <c r="L58" i="2" s="1"/>
  <c r="K58" i="2" s="1"/>
  <c r="M59" i="2"/>
  <c r="L59" i="2" s="1"/>
  <c r="K59" i="2" s="1"/>
  <c r="M60" i="2"/>
  <c r="L60" i="2" s="1"/>
  <c r="K60" i="2" s="1"/>
  <c r="M61" i="2"/>
  <c r="L61" i="2" s="1"/>
  <c r="K61" i="2" s="1"/>
  <c r="M62" i="2"/>
  <c r="L62" i="2" s="1"/>
  <c r="K62" i="2" s="1"/>
  <c r="M63" i="2"/>
  <c r="L63" i="2" s="1"/>
  <c r="K63" i="2" s="1"/>
  <c r="M64" i="2"/>
  <c r="L64" i="2" s="1"/>
  <c r="K64" i="2" s="1"/>
  <c r="M65" i="2"/>
  <c r="L65" i="2" s="1"/>
  <c r="K65" i="2" s="1"/>
  <c r="M66" i="2"/>
  <c r="L66" i="2" s="1"/>
  <c r="K66" i="2" s="1"/>
  <c r="M67" i="2"/>
  <c r="L67" i="2" s="1"/>
  <c r="K67" i="2" s="1"/>
  <c r="M68" i="2"/>
  <c r="L68" i="2" s="1"/>
  <c r="K68" i="2" s="1"/>
  <c r="M69" i="2"/>
  <c r="L69" i="2" s="1"/>
  <c r="K69" i="2" s="1"/>
  <c r="M70" i="2"/>
  <c r="L70" i="2" s="1"/>
  <c r="K70" i="2" s="1"/>
  <c r="M71" i="2"/>
  <c r="L71" i="2" s="1"/>
  <c r="K71" i="2" s="1"/>
  <c r="M72" i="2"/>
  <c r="L72" i="2" s="1"/>
  <c r="K72" i="2" s="1"/>
  <c r="M73" i="2"/>
  <c r="L73" i="2" s="1"/>
  <c r="K73" i="2" s="1"/>
  <c r="M74" i="2"/>
  <c r="L74" i="2" s="1"/>
  <c r="K74" i="2" s="1"/>
  <c r="M75" i="2"/>
  <c r="L75" i="2" s="1"/>
  <c r="K75" i="2" s="1"/>
  <c r="M76" i="2"/>
  <c r="L76" i="2" s="1"/>
  <c r="K76" i="2" s="1"/>
  <c r="M77" i="2"/>
  <c r="L77" i="2" s="1"/>
  <c r="K77" i="2" s="1"/>
  <c r="M79" i="2"/>
  <c r="L79" i="2" s="1"/>
  <c r="K79" i="2" s="1"/>
  <c r="M80" i="2"/>
  <c r="L80" i="2" s="1"/>
  <c r="K80" i="2" s="1"/>
  <c r="M81" i="2"/>
  <c r="L81" i="2" s="1"/>
  <c r="K81" i="2" s="1"/>
  <c r="M82" i="2"/>
  <c r="L82" i="2" s="1"/>
  <c r="K82" i="2" s="1"/>
  <c r="M83" i="2"/>
  <c r="L83" i="2" s="1"/>
  <c r="K83" i="2" s="1"/>
  <c r="M84" i="2"/>
  <c r="L84" i="2" s="1"/>
  <c r="K84" i="2" s="1"/>
  <c r="M85" i="2"/>
  <c r="L85" i="2" s="1"/>
  <c r="K85" i="2" s="1"/>
  <c r="M86" i="2"/>
  <c r="L86" i="2" s="1"/>
  <c r="K86" i="2" s="1"/>
  <c r="M87" i="2"/>
  <c r="L87" i="2" s="1"/>
  <c r="K87" i="2" s="1"/>
  <c r="M88" i="2"/>
  <c r="L88" i="2" s="1"/>
  <c r="K88" i="2" s="1"/>
  <c r="M89" i="2"/>
  <c r="L89" i="2" s="1"/>
  <c r="K89" i="2" s="1"/>
  <c r="M90" i="2"/>
  <c r="L90" i="2" s="1"/>
  <c r="K90" i="2" s="1"/>
  <c r="M91" i="2"/>
  <c r="L91" i="2" s="1"/>
  <c r="K91" i="2" s="1"/>
  <c r="M92" i="2"/>
  <c r="L92" i="2" s="1"/>
  <c r="K92" i="2" s="1"/>
  <c r="M93" i="2"/>
  <c r="L93" i="2" s="1"/>
  <c r="K93" i="2" s="1"/>
  <c r="M94" i="2"/>
  <c r="L94" i="2" s="1"/>
  <c r="K94" i="2" s="1"/>
  <c r="M95" i="2"/>
  <c r="L95" i="2" s="1"/>
  <c r="K95" i="2" s="1"/>
  <c r="M96" i="2"/>
  <c r="L96" i="2" s="1"/>
  <c r="K96" i="2" s="1"/>
  <c r="M97" i="2"/>
  <c r="L97" i="2" s="1"/>
  <c r="K97" i="2" s="1"/>
  <c r="M98" i="2"/>
  <c r="L98" i="2" s="1"/>
  <c r="K98" i="2" s="1"/>
  <c r="M99" i="2"/>
  <c r="L99" i="2" s="1"/>
  <c r="K99" i="2" s="1"/>
  <c r="M100" i="2"/>
  <c r="L100" i="2" s="1"/>
  <c r="K100" i="2" s="1"/>
  <c r="M101" i="2"/>
  <c r="L101" i="2" s="1"/>
  <c r="K101" i="2" s="1"/>
  <c r="M102" i="2"/>
  <c r="L102" i="2" s="1"/>
  <c r="K102" i="2" s="1"/>
  <c r="M103" i="2"/>
  <c r="L103" i="2" s="1"/>
  <c r="K103" i="2" s="1"/>
  <c r="M104" i="2"/>
  <c r="L104" i="2" s="1"/>
  <c r="K104" i="2" s="1"/>
  <c r="M105" i="2"/>
  <c r="L105" i="2" s="1"/>
  <c r="K105" i="2" s="1"/>
  <c r="M106" i="2"/>
  <c r="L106" i="2" s="1"/>
  <c r="K106" i="2" s="1"/>
  <c r="M107" i="2"/>
  <c r="L107" i="2" s="1"/>
  <c r="K107" i="2" s="1"/>
  <c r="M108" i="2"/>
  <c r="L108" i="2" s="1"/>
  <c r="K108" i="2" s="1"/>
  <c r="M109" i="2"/>
  <c r="L109" i="2" s="1"/>
  <c r="K109" i="2" s="1"/>
  <c r="M110" i="2"/>
  <c r="L110" i="2" s="1"/>
  <c r="K110" i="2" s="1"/>
  <c r="M111" i="2"/>
  <c r="L111" i="2" s="1"/>
  <c r="K111" i="2" s="1"/>
  <c r="M117" i="2"/>
  <c r="L117" i="2" s="1"/>
  <c r="K117" i="2" s="1"/>
  <c r="M118" i="2"/>
  <c r="L118" i="2" s="1"/>
  <c r="K118" i="2" s="1"/>
  <c r="M119" i="2"/>
  <c r="L119" i="2" s="1"/>
  <c r="K119" i="2" s="1"/>
  <c r="M120" i="2"/>
  <c r="L120" i="2" s="1"/>
  <c r="K120" i="2" s="1"/>
  <c r="M121" i="2"/>
  <c r="L121" i="2" s="1"/>
  <c r="K121" i="2" s="1"/>
  <c r="M122" i="2"/>
  <c r="L122" i="2" s="1"/>
  <c r="K122" i="2" s="1"/>
  <c r="M123" i="2"/>
  <c r="L123" i="2" s="1"/>
  <c r="K123" i="2" s="1"/>
  <c r="M124" i="2"/>
  <c r="L124" i="2" s="1"/>
  <c r="K124" i="2" s="1"/>
  <c r="M125" i="2"/>
  <c r="L125" i="2" s="1"/>
  <c r="K125" i="2" s="1"/>
  <c r="M134" i="2"/>
  <c r="L134" i="2" s="1"/>
  <c r="K134" i="2" s="1"/>
  <c r="M135" i="2"/>
  <c r="L135" i="2" s="1"/>
  <c r="K135" i="2" s="1"/>
  <c r="M136" i="2"/>
  <c r="L136" i="2" s="1"/>
  <c r="K136" i="2" s="1"/>
  <c r="M137" i="2"/>
  <c r="L137" i="2" s="1"/>
  <c r="K137" i="2" s="1"/>
  <c r="M138" i="2"/>
  <c r="L138" i="2" s="1"/>
  <c r="K138" i="2" s="1"/>
  <c r="M139" i="2"/>
  <c r="L139" i="2" s="1"/>
  <c r="K139" i="2" s="1"/>
  <c r="M140" i="2"/>
  <c r="L140" i="2" s="1"/>
  <c r="K140" i="2" s="1"/>
  <c r="M141" i="2"/>
  <c r="L141" i="2" s="1"/>
  <c r="K141" i="2" s="1"/>
  <c r="M142" i="2"/>
  <c r="L142" i="2" s="1"/>
  <c r="K142" i="2" s="1"/>
  <c r="M143" i="2"/>
  <c r="L143" i="2" s="1"/>
  <c r="K143" i="2" s="1"/>
  <c r="T143" i="2" s="1"/>
  <c r="M144" i="2"/>
  <c r="L144" i="2" s="1"/>
  <c r="K144" i="2" s="1"/>
  <c r="M145" i="2"/>
  <c r="L145" i="2" s="1"/>
  <c r="K145" i="2" s="1"/>
  <c r="M146" i="2"/>
  <c r="L146" i="2" s="1"/>
  <c r="K146" i="2" s="1"/>
  <c r="M147" i="2"/>
  <c r="L147" i="2" s="1"/>
  <c r="K147" i="2" s="1"/>
  <c r="M148" i="2"/>
  <c r="L148" i="2" s="1"/>
  <c r="K148" i="2" s="1"/>
  <c r="M149" i="2"/>
  <c r="L149" i="2" s="1"/>
  <c r="K149" i="2" s="1"/>
  <c r="T149" i="2" s="1"/>
  <c r="M150" i="2"/>
  <c r="L150" i="2" s="1"/>
  <c r="K150" i="2" s="1"/>
  <c r="M151" i="2"/>
  <c r="L151" i="2" s="1"/>
  <c r="K151" i="2" s="1"/>
  <c r="M152" i="2"/>
  <c r="L152" i="2" s="1"/>
  <c r="K152" i="2" s="1"/>
  <c r="M153" i="2"/>
  <c r="L153" i="2" s="1"/>
  <c r="K153" i="2" s="1"/>
  <c r="M155" i="2"/>
  <c r="L155" i="2" s="1"/>
  <c r="K155" i="2" s="1"/>
  <c r="M156" i="2"/>
  <c r="L156" i="2" s="1"/>
  <c r="K156" i="2" s="1"/>
  <c r="M157" i="2"/>
  <c r="L157" i="2" s="1"/>
  <c r="K157" i="2" s="1"/>
  <c r="M158" i="2"/>
  <c r="L158" i="2" s="1"/>
  <c r="K158" i="2" s="1"/>
  <c r="M159" i="2"/>
  <c r="L159" i="2" s="1"/>
  <c r="K159" i="2" s="1"/>
  <c r="M160" i="2"/>
  <c r="L160" i="2" s="1"/>
  <c r="K160" i="2" s="1"/>
  <c r="M161" i="2"/>
  <c r="L161" i="2" s="1"/>
  <c r="K161" i="2" s="1"/>
  <c r="M162" i="2"/>
  <c r="L162" i="2" s="1"/>
  <c r="K162" i="2" s="1"/>
  <c r="M163" i="2"/>
  <c r="L163" i="2" s="1"/>
  <c r="K163" i="2" s="1"/>
  <c r="M164" i="2"/>
  <c r="L164" i="2" s="1"/>
  <c r="K164" i="2" s="1"/>
  <c r="T164" i="2" s="1"/>
  <c r="M165" i="2"/>
  <c r="L165" i="2" s="1"/>
  <c r="K165" i="2" s="1"/>
  <c r="M166" i="2"/>
  <c r="L166" i="2" s="1"/>
  <c r="K166" i="2" s="1"/>
  <c r="M167" i="2"/>
  <c r="L167" i="2" s="1"/>
  <c r="K167" i="2" s="1"/>
  <c r="M168" i="2"/>
  <c r="L168" i="2" s="1"/>
  <c r="K168" i="2" s="1"/>
  <c r="M169" i="2"/>
  <c r="L169" i="2" s="1"/>
  <c r="K169" i="2" s="1"/>
  <c r="M170" i="2"/>
  <c r="L170" i="2" s="1"/>
  <c r="K170" i="2" s="1"/>
  <c r="M171" i="2"/>
  <c r="L171" i="2" s="1"/>
  <c r="K171" i="2" s="1"/>
  <c r="M172" i="2"/>
  <c r="L172" i="2" s="1"/>
  <c r="K172" i="2" s="1"/>
  <c r="M173" i="2"/>
  <c r="L173" i="2" s="1"/>
  <c r="K173" i="2" s="1"/>
  <c r="M174" i="2"/>
  <c r="L174" i="2" s="1"/>
  <c r="K174" i="2" s="1"/>
  <c r="T174" i="2" s="1"/>
  <c r="M175" i="2"/>
  <c r="L175" i="2" s="1"/>
  <c r="K175" i="2" s="1"/>
  <c r="M176" i="2"/>
  <c r="L176" i="2" s="1"/>
  <c r="K176" i="2" s="1"/>
  <c r="M177" i="2"/>
  <c r="L177" i="2" s="1"/>
  <c r="K177" i="2" s="1"/>
  <c r="M178" i="2"/>
  <c r="L178" i="2" s="1"/>
  <c r="K178" i="2" s="1"/>
  <c r="M179" i="2"/>
  <c r="L179" i="2" s="1"/>
  <c r="K179" i="2" s="1"/>
  <c r="M180" i="2"/>
  <c r="L180" i="2" s="1"/>
  <c r="K180" i="2" s="1"/>
  <c r="M181" i="2"/>
  <c r="L181" i="2" s="1"/>
  <c r="K181" i="2" s="1"/>
  <c r="M182" i="2"/>
  <c r="L182" i="2" s="1"/>
  <c r="K182" i="2" s="1"/>
  <c r="M183" i="2"/>
  <c r="L183" i="2" s="1"/>
  <c r="K183" i="2" s="1"/>
  <c r="M184" i="2"/>
  <c r="L184" i="2" s="1"/>
  <c r="K184" i="2" s="1"/>
  <c r="M185" i="2"/>
  <c r="L185" i="2" s="1"/>
  <c r="K185" i="2" s="1"/>
  <c r="M186" i="2"/>
  <c r="L186" i="2" s="1"/>
  <c r="K186" i="2" s="1"/>
  <c r="M187" i="2"/>
  <c r="L187" i="2" s="1"/>
  <c r="K187" i="2" s="1"/>
  <c r="M188" i="2"/>
  <c r="L188" i="2" s="1"/>
  <c r="K188" i="2" s="1"/>
  <c r="M189" i="2"/>
  <c r="L189" i="2" s="1"/>
  <c r="K189" i="2" s="1"/>
  <c r="M190" i="2"/>
  <c r="L190" i="2" s="1"/>
  <c r="K190" i="2" s="1"/>
  <c r="M191" i="2"/>
  <c r="L191" i="2" s="1"/>
  <c r="K191" i="2" s="1"/>
  <c r="M192" i="2"/>
  <c r="L192" i="2" s="1"/>
  <c r="K192" i="2" s="1"/>
  <c r="M193" i="2"/>
  <c r="L193" i="2" s="1"/>
  <c r="K193" i="2" s="1"/>
  <c r="M195" i="2"/>
  <c r="L195" i="2" s="1"/>
  <c r="K195" i="2" s="1"/>
  <c r="M196" i="2"/>
  <c r="L196" i="2" s="1"/>
  <c r="K196" i="2" s="1"/>
  <c r="T196" i="2" s="1"/>
  <c r="M197" i="2"/>
  <c r="L197" i="2" s="1"/>
  <c r="K197" i="2" s="1"/>
  <c r="M198" i="2"/>
  <c r="L198" i="2" s="1"/>
  <c r="K198" i="2" s="1"/>
  <c r="M199" i="2"/>
  <c r="L199" i="2" s="1"/>
  <c r="K199" i="2" s="1"/>
  <c r="M200" i="2"/>
  <c r="L200" i="2" s="1"/>
  <c r="K200" i="2" s="1"/>
  <c r="M201" i="2"/>
  <c r="L201" i="2" s="1"/>
  <c r="K201" i="2" s="1"/>
  <c r="M202" i="2"/>
  <c r="L202" i="2" s="1"/>
  <c r="K202" i="2" s="1"/>
  <c r="M203" i="2"/>
  <c r="L203" i="2" s="1"/>
  <c r="K203" i="2" s="1"/>
  <c r="M204" i="2"/>
  <c r="L204" i="2" s="1"/>
  <c r="K204" i="2" s="1"/>
  <c r="M205" i="2"/>
  <c r="L205" i="2" s="1"/>
  <c r="K205" i="2" s="1"/>
  <c r="T205" i="2" s="1"/>
  <c r="M206" i="2"/>
  <c r="L206" i="2" s="1"/>
  <c r="K206" i="2" s="1"/>
  <c r="M207" i="2"/>
  <c r="L207" i="2" s="1"/>
  <c r="K207" i="2" s="1"/>
  <c r="M208" i="2"/>
  <c r="L208" i="2" s="1"/>
  <c r="K208" i="2" s="1"/>
  <c r="M209" i="2"/>
  <c r="L209" i="2" s="1"/>
  <c r="K209" i="2" s="1"/>
  <c r="M210" i="2"/>
  <c r="L210" i="2" s="1"/>
  <c r="K210" i="2" s="1"/>
  <c r="M211" i="2"/>
  <c r="L211" i="2" s="1"/>
  <c r="K211" i="2" s="1"/>
  <c r="M212" i="2"/>
  <c r="L212" i="2" s="1"/>
  <c r="K212" i="2" s="1"/>
  <c r="M213" i="2"/>
  <c r="L213" i="2" s="1"/>
  <c r="K213" i="2" s="1"/>
  <c r="M214" i="2"/>
  <c r="L214" i="2" s="1"/>
  <c r="K214" i="2" s="1"/>
  <c r="M215" i="2"/>
  <c r="L215" i="2" s="1"/>
  <c r="K215" i="2" s="1"/>
  <c r="M216" i="2"/>
  <c r="L216" i="2" s="1"/>
  <c r="K216" i="2" s="1"/>
  <c r="M217" i="2"/>
  <c r="L217" i="2" s="1"/>
  <c r="K217" i="2" s="1"/>
  <c r="M218" i="2"/>
  <c r="L218" i="2" s="1"/>
  <c r="K218" i="2" s="1"/>
  <c r="M219" i="2"/>
  <c r="L219" i="2" s="1"/>
  <c r="K219" i="2" s="1"/>
  <c r="M220" i="2"/>
  <c r="L220" i="2" s="1"/>
  <c r="K220" i="2" s="1"/>
  <c r="M221" i="2"/>
  <c r="L221" i="2" s="1"/>
  <c r="K221" i="2" s="1"/>
  <c r="M222" i="2"/>
  <c r="L222" i="2" s="1"/>
  <c r="K222" i="2" s="1"/>
  <c r="M223" i="2"/>
  <c r="L223" i="2" s="1"/>
  <c r="K223" i="2" s="1"/>
  <c r="M224" i="2"/>
  <c r="L224" i="2" s="1"/>
  <c r="K224" i="2" s="1"/>
  <c r="M225" i="2"/>
  <c r="L225" i="2" s="1"/>
  <c r="K225" i="2" s="1"/>
  <c r="M226" i="2"/>
  <c r="L226" i="2" s="1"/>
  <c r="K226" i="2" s="1"/>
  <c r="M227" i="2"/>
  <c r="L227" i="2" s="1"/>
  <c r="K227" i="2" s="1"/>
  <c r="M228" i="2"/>
  <c r="L228" i="2" s="1"/>
  <c r="K228" i="2" s="1"/>
  <c r="M229" i="2"/>
  <c r="L229" i="2" s="1"/>
  <c r="K229" i="2" s="1"/>
  <c r="M230" i="2"/>
  <c r="L230" i="2" s="1"/>
  <c r="K230" i="2" s="1"/>
  <c r="M231" i="2"/>
  <c r="L231" i="2" s="1"/>
  <c r="K231" i="2" s="1"/>
  <c r="M232" i="2"/>
  <c r="L232" i="2" s="1"/>
  <c r="K232" i="2" s="1"/>
  <c r="M233" i="2"/>
  <c r="L233" i="2" s="1"/>
  <c r="K233" i="2" s="1"/>
  <c r="M234" i="2"/>
  <c r="L234" i="2" s="1"/>
  <c r="K234" i="2" s="1"/>
  <c r="M235" i="2"/>
  <c r="L235" i="2" s="1"/>
  <c r="K235" i="2" s="1"/>
  <c r="M236" i="2"/>
  <c r="L236" i="2" s="1"/>
  <c r="K236" i="2" s="1"/>
  <c r="M237" i="2"/>
  <c r="L237" i="2" s="1"/>
  <c r="K237" i="2" s="1"/>
  <c r="M238" i="2"/>
  <c r="L238" i="2" s="1"/>
  <c r="K238" i="2" s="1"/>
  <c r="M239" i="2"/>
  <c r="L239" i="2" s="1"/>
  <c r="K239" i="2" s="1"/>
  <c r="M240" i="2"/>
  <c r="L240" i="2" s="1"/>
  <c r="K240" i="2" s="1"/>
  <c r="M241" i="2"/>
  <c r="L241" i="2" s="1"/>
  <c r="K241" i="2" s="1"/>
  <c r="M242" i="2"/>
  <c r="L242" i="2" s="1"/>
  <c r="K242" i="2" s="1"/>
  <c r="S242" i="2" s="1"/>
  <c r="M243" i="2"/>
  <c r="L243" i="2" s="1"/>
  <c r="K243" i="2" s="1"/>
  <c r="M244" i="2"/>
  <c r="L244" i="2" s="1"/>
  <c r="K244" i="2" s="1"/>
  <c r="M245" i="2"/>
  <c r="L245" i="2" s="1"/>
  <c r="K245" i="2" s="1"/>
  <c r="M246" i="2"/>
  <c r="L246" i="2" s="1"/>
  <c r="K246" i="2" s="1"/>
  <c r="M247" i="2"/>
  <c r="L247" i="2" s="1"/>
  <c r="K247" i="2" s="1"/>
  <c r="M250" i="2"/>
  <c r="L250" i="2" s="1"/>
  <c r="K250" i="2" s="1"/>
  <c r="M251" i="2"/>
  <c r="L251" i="2" s="1"/>
  <c r="K251" i="2" s="1"/>
  <c r="M252" i="2"/>
  <c r="L252" i="2" s="1"/>
  <c r="K252" i="2" s="1"/>
  <c r="M253" i="2"/>
  <c r="L253" i="2" s="1"/>
  <c r="K253" i="2" s="1"/>
  <c r="M254" i="2"/>
  <c r="L254" i="2" s="1"/>
  <c r="K254" i="2" s="1"/>
  <c r="M255" i="2"/>
  <c r="L255" i="2" s="1"/>
  <c r="K255" i="2" s="1"/>
  <c r="M256" i="2"/>
  <c r="L256" i="2" s="1"/>
  <c r="K256" i="2" s="1"/>
  <c r="M257" i="2"/>
  <c r="L257" i="2" s="1"/>
  <c r="K257" i="2" s="1"/>
  <c r="M258" i="2"/>
  <c r="L258" i="2" s="1"/>
  <c r="K258" i="2" s="1"/>
  <c r="M259" i="2"/>
  <c r="L259" i="2" s="1"/>
  <c r="M260" i="2"/>
  <c r="L260" i="2" s="1"/>
  <c r="K260" i="2" s="1"/>
  <c r="M261" i="2"/>
  <c r="L261" i="2" s="1"/>
  <c r="K261" i="2" s="1"/>
  <c r="M262" i="2"/>
  <c r="L262" i="2" s="1"/>
  <c r="K262" i="2" s="1"/>
  <c r="T262" i="2" s="1"/>
  <c r="M263" i="2"/>
  <c r="L263" i="2" s="1"/>
  <c r="K263" i="2" s="1"/>
  <c r="M264" i="2"/>
  <c r="L264" i="2" s="1"/>
  <c r="K264" i="2" s="1"/>
  <c r="M265" i="2"/>
  <c r="L265" i="2" s="1"/>
  <c r="K265" i="2" s="1"/>
  <c r="M266" i="2"/>
  <c r="L266" i="2" s="1"/>
  <c r="K266" i="2" s="1"/>
  <c r="M267" i="2"/>
  <c r="L267" i="2" s="1"/>
  <c r="K267" i="2" s="1"/>
  <c r="M268" i="2"/>
  <c r="L268" i="2" s="1"/>
  <c r="K268" i="2" s="1"/>
  <c r="M269" i="2"/>
  <c r="L269" i="2" s="1"/>
  <c r="K269" i="2" s="1"/>
  <c r="M270" i="2"/>
  <c r="L270" i="2" s="1"/>
  <c r="K270" i="2" s="1"/>
  <c r="M271" i="2"/>
  <c r="L271" i="2" s="1"/>
  <c r="K271" i="2" s="1"/>
  <c r="M272" i="2"/>
  <c r="L272" i="2" s="1"/>
  <c r="K272" i="2" s="1"/>
  <c r="M273" i="2"/>
  <c r="L273" i="2" s="1"/>
  <c r="K273" i="2" s="1"/>
  <c r="M274" i="2"/>
  <c r="L274" i="2" s="1"/>
  <c r="K274" i="2" s="1"/>
  <c r="M275" i="2"/>
  <c r="L275" i="2" s="1"/>
  <c r="K275" i="2" s="1"/>
  <c r="M276" i="2"/>
  <c r="L276" i="2" s="1"/>
  <c r="K276" i="2" s="1"/>
  <c r="T276" i="2" s="1"/>
  <c r="M277" i="2"/>
  <c r="L277" i="2" s="1"/>
  <c r="K277" i="2" s="1"/>
  <c r="M278" i="2"/>
  <c r="L278" i="2" s="1"/>
  <c r="K278" i="2" s="1"/>
  <c r="M279" i="2"/>
  <c r="L279" i="2" s="1"/>
  <c r="K279" i="2" s="1"/>
  <c r="M280" i="2"/>
  <c r="L280" i="2" s="1"/>
  <c r="K280" i="2" s="1"/>
  <c r="M281" i="2"/>
  <c r="L281" i="2" s="1"/>
  <c r="K281" i="2" s="1"/>
  <c r="M282" i="2"/>
  <c r="L282" i="2" s="1"/>
  <c r="K282" i="2" s="1"/>
  <c r="M283" i="2"/>
  <c r="L283" i="2" s="1"/>
  <c r="K283" i="2" s="1"/>
  <c r="M284" i="2"/>
  <c r="L284" i="2" s="1"/>
  <c r="K284" i="2" s="1"/>
  <c r="M285" i="2"/>
  <c r="L285" i="2" s="1"/>
  <c r="K285" i="2" s="1"/>
  <c r="M286" i="2"/>
  <c r="L286" i="2" s="1"/>
  <c r="K286" i="2" s="1"/>
  <c r="M287" i="2"/>
  <c r="L287" i="2" s="1"/>
  <c r="K287" i="2" s="1"/>
  <c r="M288" i="2"/>
  <c r="L288" i="2" s="1"/>
  <c r="K288" i="2" s="1"/>
  <c r="M289" i="2"/>
  <c r="L289" i="2" s="1"/>
  <c r="K289" i="2" s="1"/>
  <c r="M290" i="2"/>
  <c r="L290" i="2" s="1"/>
  <c r="K290" i="2" s="1"/>
  <c r="M291" i="2"/>
  <c r="L291" i="2" s="1"/>
  <c r="K291" i="2" s="1"/>
  <c r="M292" i="2"/>
  <c r="L292" i="2" s="1"/>
  <c r="K292" i="2" s="1"/>
  <c r="M293" i="2"/>
  <c r="L293" i="2" s="1"/>
  <c r="K293" i="2" s="1"/>
  <c r="M294" i="2"/>
  <c r="L294" i="2" s="1"/>
  <c r="K294" i="2" s="1"/>
  <c r="M295" i="2"/>
  <c r="L295" i="2" s="1"/>
  <c r="K295" i="2" s="1"/>
  <c r="M296" i="2"/>
  <c r="L296" i="2" s="1"/>
  <c r="K296" i="2" s="1"/>
  <c r="M297" i="2"/>
  <c r="L297" i="2" s="1"/>
  <c r="K297" i="2" s="1"/>
  <c r="M298" i="2"/>
  <c r="L298" i="2" s="1"/>
  <c r="K298" i="2" s="1"/>
  <c r="M299" i="2"/>
  <c r="L299" i="2" s="1"/>
  <c r="K299" i="2" s="1"/>
  <c r="M300" i="2"/>
  <c r="L300" i="2" s="1"/>
  <c r="K300" i="2" s="1"/>
  <c r="M301" i="2"/>
  <c r="L301" i="2" s="1"/>
  <c r="K301" i="2" s="1"/>
  <c r="M302" i="2"/>
  <c r="L302" i="2" s="1"/>
  <c r="K302" i="2" s="1"/>
  <c r="M303" i="2"/>
  <c r="L303" i="2" s="1"/>
  <c r="K303" i="2" s="1"/>
  <c r="M304" i="2"/>
  <c r="L304" i="2" s="1"/>
  <c r="K304" i="2" s="1"/>
  <c r="M305" i="2"/>
  <c r="L305" i="2" s="1"/>
  <c r="K305" i="2" s="1"/>
  <c r="M306" i="2"/>
  <c r="L306" i="2" s="1"/>
  <c r="K306" i="2" s="1"/>
  <c r="M307" i="2"/>
  <c r="L307" i="2" s="1"/>
  <c r="K307" i="2" s="1"/>
  <c r="M308" i="2"/>
  <c r="L308" i="2" s="1"/>
  <c r="K308" i="2" s="1"/>
  <c r="M309" i="2"/>
  <c r="L309" i="2" s="1"/>
  <c r="K309" i="2" s="1"/>
  <c r="M310" i="2"/>
  <c r="L310" i="2" s="1"/>
  <c r="K310" i="2" s="1"/>
  <c r="M311" i="2"/>
  <c r="L311" i="2" s="1"/>
  <c r="K311" i="2" s="1"/>
  <c r="M312" i="2"/>
  <c r="L312" i="2" s="1"/>
  <c r="K312" i="2" s="1"/>
  <c r="M313" i="2"/>
  <c r="L313" i="2" s="1"/>
  <c r="K313" i="2" s="1"/>
  <c r="M314" i="2"/>
  <c r="L314" i="2" s="1"/>
  <c r="K314" i="2" s="1"/>
  <c r="M315" i="2"/>
  <c r="L315" i="2" s="1"/>
  <c r="K315" i="2" s="1"/>
  <c r="M316" i="2"/>
  <c r="L316" i="2" s="1"/>
  <c r="K316" i="2" s="1"/>
  <c r="M318" i="2"/>
  <c r="L318" i="2" s="1"/>
  <c r="K318" i="2" s="1"/>
  <c r="M319" i="2"/>
  <c r="L319" i="2" s="1"/>
  <c r="K319" i="2" s="1"/>
  <c r="M320" i="2"/>
  <c r="L320" i="2" s="1"/>
  <c r="K320" i="2" s="1"/>
  <c r="M321" i="2"/>
  <c r="L321" i="2" s="1"/>
  <c r="K321" i="2" s="1"/>
  <c r="T321" i="2" s="1"/>
  <c r="M322" i="2"/>
  <c r="L322" i="2" s="1"/>
  <c r="K322" i="2" s="1"/>
  <c r="M323" i="2"/>
  <c r="L323" i="2" s="1"/>
  <c r="K323" i="2" s="1"/>
  <c r="M324" i="2"/>
  <c r="L324" i="2" s="1"/>
  <c r="K324" i="2" s="1"/>
  <c r="M325" i="2"/>
  <c r="L325" i="2" s="1"/>
  <c r="K325" i="2" s="1"/>
  <c r="M326" i="2"/>
  <c r="L326" i="2" s="1"/>
  <c r="K326" i="2" s="1"/>
  <c r="M327" i="2"/>
  <c r="L327" i="2" s="1"/>
  <c r="K327" i="2" s="1"/>
  <c r="M328" i="2"/>
  <c r="L328" i="2" s="1"/>
  <c r="K328" i="2" s="1"/>
  <c r="M329" i="2"/>
  <c r="L329" i="2" s="1"/>
  <c r="K329" i="2" s="1"/>
  <c r="M330" i="2"/>
  <c r="L330" i="2" s="1"/>
  <c r="K330" i="2" s="1"/>
  <c r="M331" i="2"/>
  <c r="L331" i="2" s="1"/>
  <c r="K331" i="2" s="1"/>
  <c r="M332" i="2"/>
  <c r="L332" i="2" s="1"/>
  <c r="K332" i="2" s="1"/>
  <c r="M333" i="2"/>
  <c r="L333" i="2" s="1"/>
  <c r="K333" i="2" s="1"/>
  <c r="M334" i="2"/>
  <c r="L334" i="2" s="1"/>
  <c r="K334" i="2" s="1"/>
  <c r="M335" i="2"/>
  <c r="L335" i="2" s="1"/>
  <c r="K335" i="2" s="1"/>
  <c r="M336" i="2"/>
  <c r="L336" i="2" s="1"/>
  <c r="K336" i="2" s="1"/>
  <c r="M337" i="2"/>
  <c r="L337" i="2" s="1"/>
  <c r="K337" i="2" s="1"/>
  <c r="M338" i="2"/>
  <c r="L338" i="2" s="1"/>
  <c r="K338" i="2" s="1"/>
  <c r="M339" i="2"/>
  <c r="L339" i="2" s="1"/>
  <c r="K339" i="2" s="1"/>
  <c r="M340" i="2"/>
  <c r="L340" i="2" s="1"/>
  <c r="K340" i="2" s="1"/>
  <c r="M341" i="2"/>
  <c r="L341" i="2" s="1"/>
  <c r="K341" i="2" s="1"/>
  <c r="M342" i="2"/>
  <c r="L342" i="2" s="1"/>
  <c r="K342" i="2" s="1"/>
  <c r="M343" i="2"/>
  <c r="L343" i="2" s="1"/>
  <c r="K343" i="2" s="1"/>
  <c r="M344" i="2"/>
  <c r="L344" i="2" s="1"/>
  <c r="K344" i="2" s="1"/>
  <c r="M345" i="2"/>
  <c r="L345" i="2" s="1"/>
  <c r="K345" i="2" s="1"/>
  <c r="M346" i="2"/>
  <c r="L346" i="2" s="1"/>
  <c r="K346" i="2" s="1"/>
  <c r="M347" i="2"/>
  <c r="L347" i="2" s="1"/>
  <c r="K347" i="2" s="1"/>
  <c r="M348" i="2"/>
  <c r="L348" i="2" s="1"/>
  <c r="K348" i="2" s="1"/>
  <c r="M349" i="2"/>
  <c r="L349" i="2" s="1"/>
  <c r="K349" i="2" s="1"/>
  <c r="M350" i="2"/>
  <c r="L350" i="2" s="1"/>
  <c r="K350" i="2" s="1"/>
  <c r="M351" i="2"/>
  <c r="L351" i="2" s="1"/>
  <c r="K351" i="2" s="1"/>
  <c r="M352" i="2"/>
  <c r="L352" i="2" s="1"/>
  <c r="K352" i="2" s="1"/>
  <c r="M353" i="2"/>
  <c r="L353" i="2" s="1"/>
  <c r="K353" i="2" s="1"/>
  <c r="M356" i="2"/>
  <c r="L356" i="2" s="1"/>
  <c r="K356" i="2" s="1"/>
  <c r="M357" i="2"/>
  <c r="L357" i="2" s="1"/>
  <c r="K357" i="2" s="1"/>
  <c r="M358" i="2"/>
  <c r="L358" i="2" s="1"/>
  <c r="K358" i="2" s="1"/>
  <c r="M359" i="2"/>
  <c r="L359" i="2" s="1"/>
  <c r="K359" i="2" s="1"/>
  <c r="M360" i="2"/>
  <c r="L360" i="2" s="1"/>
  <c r="K360" i="2" s="1"/>
  <c r="M361" i="2"/>
  <c r="L361" i="2" s="1"/>
  <c r="K361" i="2" s="1"/>
  <c r="M362" i="2"/>
  <c r="L362" i="2" s="1"/>
  <c r="K362" i="2" s="1"/>
  <c r="M363" i="2"/>
  <c r="L363" i="2" s="1"/>
  <c r="K363" i="2" s="1"/>
  <c r="M364" i="2"/>
  <c r="L364" i="2" s="1"/>
  <c r="K364" i="2" s="1"/>
  <c r="M365" i="2"/>
  <c r="L365" i="2" s="1"/>
  <c r="K365" i="2" s="1"/>
  <c r="M366" i="2"/>
  <c r="L366" i="2" s="1"/>
  <c r="K366" i="2" s="1"/>
  <c r="M367" i="2"/>
  <c r="L367" i="2" s="1"/>
  <c r="K367" i="2" s="1"/>
  <c r="M368" i="2"/>
  <c r="L368" i="2" s="1"/>
  <c r="K368" i="2" s="1"/>
  <c r="M369" i="2"/>
  <c r="L369" i="2" s="1"/>
  <c r="K369" i="2" s="1"/>
  <c r="M370" i="2"/>
  <c r="L370" i="2" s="1"/>
  <c r="K370" i="2" s="1"/>
  <c r="M371" i="2"/>
  <c r="L371" i="2" s="1"/>
  <c r="K371" i="2" s="1"/>
  <c r="M372" i="2"/>
  <c r="L372" i="2" s="1"/>
  <c r="K372" i="2" s="1"/>
  <c r="M373" i="2"/>
  <c r="L373" i="2" s="1"/>
  <c r="K373" i="2" s="1"/>
  <c r="T373" i="2" s="1"/>
  <c r="M374" i="2"/>
  <c r="L374" i="2" s="1"/>
  <c r="K374" i="2" s="1"/>
  <c r="M375" i="2"/>
  <c r="L375" i="2" s="1"/>
  <c r="K375" i="2" s="1"/>
  <c r="M376" i="2"/>
  <c r="L376" i="2" s="1"/>
  <c r="K376" i="2" s="1"/>
  <c r="M377" i="2"/>
  <c r="L377" i="2" s="1"/>
  <c r="K377" i="2" s="1"/>
  <c r="M378" i="2"/>
  <c r="L378" i="2" s="1"/>
  <c r="K378" i="2" s="1"/>
  <c r="M379" i="2"/>
  <c r="L379" i="2" s="1"/>
  <c r="K379" i="2" s="1"/>
  <c r="M380" i="2"/>
  <c r="L380" i="2" s="1"/>
  <c r="K380" i="2" s="1"/>
  <c r="M381" i="2"/>
  <c r="L381" i="2" s="1"/>
  <c r="K381" i="2" s="1"/>
  <c r="M382" i="2"/>
  <c r="L382" i="2" s="1"/>
  <c r="K382" i="2" s="1"/>
  <c r="M383" i="2"/>
  <c r="L383" i="2" s="1"/>
  <c r="K383" i="2" s="1"/>
  <c r="M384" i="2"/>
  <c r="L384" i="2" s="1"/>
  <c r="K384" i="2" s="1"/>
  <c r="M385" i="2"/>
  <c r="L385" i="2" s="1"/>
  <c r="K385" i="2" s="1"/>
  <c r="M386" i="2"/>
  <c r="L386" i="2" s="1"/>
  <c r="K386" i="2" s="1"/>
  <c r="M387" i="2"/>
  <c r="L387" i="2" s="1"/>
  <c r="K387" i="2" s="1"/>
  <c r="M388" i="2"/>
  <c r="L388" i="2" s="1"/>
  <c r="K388" i="2" s="1"/>
  <c r="M389" i="2"/>
  <c r="L389" i="2" s="1"/>
  <c r="K389" i="2" s="1"/>
  <c r="M390" i="2"/>
  <c r="L390" i="2" s="1"/>
  <c r="K390" i="2" s="1"/>
  <c r="M391" i="2"/>
  <c r="L391" i="2" s="1"/>
  <c r="K391" i="2" s="1"/>
  <c r="M392" i="2"/>
  <c r="L392" i="2" s="1"/>
  <c r="K392" i="2" s="1"/>
  <c r="M393" i="2"/>
  <c r="L393" i="2" s="1"/>
  <c r="K393" i="2" s="1"/>
  <c r="M394" i="2"/>
  <c r="L394" i="2" s="1"/>
  <c r="K394" i="2" s="1"/>
  <c r="M395" i="2"/>
  <c r="L395" i="2" s="1"/>
  <c r="K395" i="2" s="1"/>
  <c r="M396" i="2"/>
  <c r="L396" i="2" s="1"/>
  <c r="K396" i="2" s="1"/>
  <c r="M397" i="2"/>
  <c r="L397" i="2" s="1"/>
  <c r="K397" i="2" s="1"/>
  <c r="M398" i="2"/>
  <c r="L398" i="2" s="1"/>
  <c r="K398" i="2" s="1"/>
  <c r="M399" i="2"/>
  <c r="L399" i="2" s="1"/>
  <c r="K399" i="2" s="1"/>
  <c r="M400" i="2"/>
  <c r="L400" i="2" s="1"/>
  <c r="K400" i="2" s="1"/>
  <c r="M401" i="2"/>
  <c r="L401" i="2" s="1"/>
  <c r="K401" i="2" s="1"/>
  <c r="M402" i="2"/>
  <c r="L402" i="2" s="1"/>
  <c r="K402" i="2" s="1"/>
  <c r="M403" i="2"/>
  <c r="L403" i="2" s="1"/>
  <c r="K403" i="2" s="1"/>
  <c r="M404" i="2"/>
  <c r="L404" i="2" s="1"/>
  <c r="K404" i="2" s="1"/>
  <c r="M405" i="2"/>
  <c r="L405" i="2" s="1"/>
  <c r="K405" i="2" s="1"/>
  <c r="M406" i="2"/>
  <c r="L406" i="2" s="1"/>
  <c r="K406" i="2" s="1"/>
  <c r="M407" i="2"/>
  <c r="L407" i="2" s="1"/>
  <c r="K407" i="2" s="1"/>
  <c r="M408" i="2"/>
  <c r="L408" i="2" s="1"/>
  <c r="K408" i="2" s="1"/>
  <c r="M409" i="2"/>
  <c r="L409" i="2" s="1"/>
  <c r="K409" i="2" s="1"/>
  <c r="M410" i="2"/>
  <c r="L410" i="2" s="1"/>
  <c r="K410" i="2" s="1"/>
  <c r="M411" i="2"/>
  <c r="L411" i="2" s="1"/>
  <c r="K411" i="2" s="1"/>
  <c r="M412" i="2"/>
  <c r="L412" i="2" s="1"/>
  <c r="K412" i="2" s="1"/>
  <c r="M413" i="2"/>
  <c r="L413" i="2" s="1"/>
  <c r="K413" i="2" s="1"/>
  <c r="M414" i="2"/>
  <c r="L414" i="2" s="1"/>
  <c r="K414" i="2" s="1"/>
  <c r="M415" i="2"/>
  <c r="L415" i="2" s="1"/>
  <c r="K415" i="2" s="1"/>
  <c r="M416" i="2"/>
  <c r="L416" i="2" s="1"/>
  <c r="K416" i="2" s="1"/>
  <c r="M417" i="2"/>
  <c r="L417" i="2" s="1"/>
  <c r="K417" i="2" s="1"/>
  <c r="M418" i="2"/>
  <c r="L418" i="2" s="1"/>
  <c r="K418" i="2" s="1"/>
  <c r="M419" i="2"/>
  <c r="L419" i="2" s="1"/>
  <c r="K419" i="2" s="1"/>
  <c r="M420" i="2"/>
  <c r="L420" i="2" s="1"/>
  <c r="K420" i="2" s="1"/>
  <c r="M421" i="2"/>
  <c r="L421" i="2" s="1"/>
  <c r="K421" i="2" s="1"/>
  <c r="M422" i="2"/>
  <c r="L422" i="2" s="1"/>
  <c r="K422" i="2" s="1"/>
  <c r="M423" i="2"/>
  <c r="L423" i="2" s="1"/>
  <c r="K423" i="2" s="1"/>
  <c r="M424" i="2"/>
  <c r="L424" i="2" s="1"/>
  <c r="K424" i="2" s="1"/>
  <c r="M425" i="2"/>
  <c r="L425" i="2" s="1"/>
  <c r="K425" i="2" s="1"/>
  <c r="M426" i="2"/>
  <c r="L426" i="2" s="1"/>
  <c r="K426" i="2" s="1"/>
  <c r="M427" i="2"/>
  <c r="L427" i="2" s="1"/>
  <c r="K427" i="2" s="1"/>
  <c r="M428" i="2"/>
  <c r="L428" i="2" s="1"/>
  <c r="K428" i="2" s="1"/>
  <c r="M429" i="2"/>
  <c r="L429" i="2" s="1"/>
  <c r="K429" i="2" s="1"/>
  <c r="M430" i="2"/>
  <c r="L430" i="2" s="1"/>
  <c r="K430" i="2" s="1"/>
  <c r="M431" i="2"/>
  <c r="L431" i="2" s="1"/>
  <c r="K431" i="2" s="1"/>
  <c r="M432" i="2"/>
  <c r="L432" i="2" s="1"/>
  <c r="K432" i="2" s="1"/>
  <c r="M433" i="2"/>
  <c r="L433" i="2" s="1"/>
  <c r="K433" i="2" s="1"/>
  <c r="M434" i="2"/>
  <c r="L434" i="2" s="1"/>
  <c r="K434" i="2" s="1"/>
  <c r="M435" i="2"/>
  <c r="L435" i="2" s="1"/>
  <c r="K435" i="2" s="1"/>
  <c r="M436" i="2"/>
  <c r="L436" i="2" s="1"/>
  <c r="K436" i="2" s="1"/>
  <c r="M437" i="2"/>
  <c r="L437" i="2" s="1"/>
  <c r="K437" i="2" s="1"/>
  <c r="M438" i="2"/>
  <c r="L438" i="2" s="1"/>
  <c r="K438" i="2" s="1"/>
  <c r="M439" i="2"/>
  <c r="L439" i="2" s="1"/>
  <c r="K439" i="2" s="1"/>
  <c r="M440" i="2"/>
  <c r="L440" i="2" s="1"/>
  <c r="K440" i="2" s="1"/>
  <c r="M441" i="2"/>
  <c r="L441" i="2" s="1"/>
  <c r="K441" i="2" s="1"/>
  <c r="M442" i="2"/>
  <c r="L442" i="2" s="1"/>
  <c r="K442" i="2" s="1"/>
  <c r="M443" i="2"/>
  <c r="L443" i="2" s="1"/>
  <c r="K443" i="2" s="1"/>
  <c r="M444" i="2"/>
  <c r="L444" i="2" s="1"/>
  <c r="K444" i="2" s="1"/>
  <c r="M445" i="2"/>
  <c r="L445" i="2" s="1"/>
  <c r="K445" i="2" s="1"/>
  <c r="M446" i="2"/>
  <c r="L446" i="2" s="1"/>
  <c r="K446" i="2" s="1"/>
  <c r="M447" i="2"/>
  <c r="L447" i="2" s="1"/>
  <c r="K447" i="2" s="1"/>
  <c r="S447" i="2" s="1"/>
  <c r="M448" i="2"/>
  <c r="L448" i="2" s="1"/>
  <c r="K448" i="2" s="1"/>
  <c r="M449" i="2"/>
  <c r="L449" i="2" s="1"/>
  <c r="K449" i="2" s="1"/>
  <c r="S449" i="2" s="1"/>
  <c r="M451" i="2"/>
  <c r="L451" i="2" s="1"/>
  <c r="K451" i="2" s="1"/>
  <c r="M452" i="2"/>
  <c r="L452" i="2" s="1"/>
  <c r="K452" i="2" s="1"/>
  <c r="M453" i="2"/>
  <c r="L453" i="2" s="1"/>
  <c r="K453" i="2" s="1"/>
  <c r="M454" i="2"/>
  <c r="L454" i="2" s="1"/>
  <c r="K454" i="2" s="1"/>
  <c r="M455" i="2"/>
  <c r="L455" i="2" s="1"/>
  <c r="K455" i="2" s="1"/>
  <c r="M456" i="2"/>
  <c r="L456" i="2" s="1"/>
  <c r="K456" i="2" s="1"/>
  <c r="M457" i="2"/>
  <c r="L457" i="2" s="1"/>
  <c r="K457" i="2" s="1"/>
  <c r="M458" i="2"/>
  <c r="L458" i="2" s="1"/>
  <c r="K458" i="2" s="1"/>
  <c r="M459" i="2"/>
  <c r="L459" i="2" s="1"/>
  <c r="K459" i="2" s="1"/>
  <c r="M460" i="2"/>
  <c r="L460" i="2" s="1"/>
  <c r="K460" i="2" s="1"/>
  <c r="M461" i="2"/>
  <c r="L461" i="2" s="1"/>
  <c r="K461" i="2" s="1"/>
  <c r="M462" i="2"/>
  <c r="L462" i="2" s="1"/>
  <c r="K462" i="2" s="1"/>
  <c r="M463" i="2"/>
  <c r="L463" i="2" s="1"/>
  <c r="K463" i="2" s="1"/>
  <c r="M464" i="2"/>
  <c r="L464" i="2" s="1"/>
  <c r="K464" i="2" s="1"/>
  <c r="M465" i="2"/>
  <c r="L465" i="2" s="1"/>
  <c r="K465" i="2" s="1"/>
  <c r="M466" i="2"/>
  <c r="L466" i="2" s="1"/>
  <c r="K466" i="2" s="1"/>
  <c r="M467" i="2"/>
  <c r="L467" i="2" s="1"/>
  <c r="K467" i="2" s="1"/>
  <c r="M468" i="2"/>
  <c r="L468" i="2" s="1"/>
  <c r="K468" i="2" s="1"/>
  <c r="M469" i="2"/>
  <c r="L469" i="2" s="1"/>
  <c r="K469" i="2" s="1"/>
  <c r="M470" i="2"/>
  <c r="L470" i="2" s="1"/>
  <c r="K470" i="2" s="1"/>
  <c r="M471" i="2"/>
  <c r="L471" i="2" s="1"/>
  <c r="K471" i="2" s="1"/>
  <c r="M472" i="2"/>
  <c r="L472" i="2" s="1"/>
  <c r="K472" i="2" s="1"/>
  <c r="M473" i="2"/>
  <c r="L473" i="2" s="1"/>
  <c r="K473" i="2" s="1"/>
  <c r="M474" i="2"/>
  <c r="L474" i="2" s="1"/>
  <c r="K474" i="2" s="1"/>
  <c r="M475" i="2"/>
  <c r="L475" i="2" s="1"/>
  <c r="K475" i="2" s="1"/>
  <c r="M476" i="2"/>
  <c r="L476" i="2" s="1"/>
  <c r="K476" i="2" s="1"/>
  <c r="M477" i="2"/>
  <c r="L477" i="2" s="1"/>
  <c r="K477" i="2" s="1"/>
  <c r="M478" i="2"/>
  <c r="L478" i="2" s="1"/>
  <c r="K478" i="2" s="1"/>
  <c r="M479" i="2"/>
  <c r="L479" i="2" s="1"/>
  <c r="K479" i="2" s="1"/>
  <c r="M480" i="2"/>
  <c r="L480" i="2" s="1"/>
  <c r="K480" i="2" s="1"/>
  <c r="M481" i="2"/>
  <c r="L481" i="2" s="1"/>
  <c r="K481" i="2" s="1"/>
  <c r="T481" i="2" s="1"/>
  <c r="M482" i="2"/>
  <c r="L482" i="2" s="1"/>
  <c r="K482" i="2" s="1"/>
  <c r="S482" i="2" s="1"/>
  <c r="M483" i="2"/>
  <c r="L483" i="2" s="1"/>
  <c r="K483" i="2" s="1"/>
  <c r="S483" i="2" s="1"/>
  <c r="M484" i="2"/>
  <c r="L484" i="2" s="1"/>
  <c r="K484" i="2" s="1"/>
  <c r="M485" i="2"/>
  <c r="L485" i="2" s="1"/>
  <c r="K485" i="2" s="1"/>
  <c r="M486" i="2"/>
  <c r="L486" i="2" s="1"/>
  <c r="K486" i="2" s="1"/>
  <c r="M487" i="2"/>
  <c r="L487" i="2" s="1"/>
  <c r="K487" i="2" s="1"/>
  <c r="M488" i="2"/>
  <c r="L488" i="2" s="1"/>
  <c r="K488" i="2" s="1"/>
  <c r="M489" i="2"/>
  <c r="L489" i="2" s="1"/>
  <c r="K489" i="2" s="1"/>
  <c r="M490" i="2"/>
  <c r="L490" i="2" s="1"/>
  <c r="K490" i="2" s="1"/>
  <c r="M491" i="2"/>
  <c r="L491" i="2" s="1"/>
  <c r="K491" i="2" s="1"/>
  <c r="M492" i="2"/>
  <c r="L492" i="2" s="1"/>
  <c r="K492" i="2" s="1"/>
  <c r="M493" i="2"/>
  <c r="L493" i="2" s="1"/>
  <c r="K493" i="2" s="1"/>
  <c r="M494" i="2"/>
  <c r="L494" i="2" s="1"/>
  <c r="K494" i="2" s="1"/>
  <c r="M495" i="2"/>
  <c r="L495" i="2" s="1"/>
  <c r="K495" i="2" s="1"/>
  <c r="M496" i="2"/>
  <c r="L496" i="2" s="1"/>
  <c r="K496" i="2" s="1"/>
  <c r="M497" i="2"/>
  <c r="L497" i="2" s="1"/>
  <c r="K497" i="2" s="1"/>
  <c r="M498" i="2"/>
  <c r="L498" i="2" s="1"/>
  <c r="K498" i="2" s="1"/>
  <c r="M499" i="2"/>
  <c r="L499" i="2" s="1"/>
  <c r="K499" i="2" s="1"/>
  <c r="M500" i="2"/>
  <c r="L500" i="2" s="1"/>
  <c r="K500" i="2" s="1"/>
  <c r="M501" i="2"/>
  <c r="L501" i="2" s="1"/>
  <c r="K501" i="2" s="1"/>
  <c r="M503" i="2"/>
  <c r="L503" i="2" s="1"/>
  <c r="K503" i="2" s="1"/>
  <c r="M504" i="2"/>
  <c r="L504" i="2" s="1"/>
  <c r="K504" i="2" s="1"/>
  <c r="M505" i="2"/>
  <c r="L505" i="2" s="1"/>
  <c r="K505" i="2" s="1"/>
  <c r="M506" i="2"/>
  <c r="L506" i="2" s="1"/>
  <c r="K506" i="2" s="1"/>
  <c r="M507" i="2"/>
  <c r="L507" i="2" s="1"/>
  <c r="K507" i="2" s="1"/>
  <c r="M508" i="2"/>
  <c r="L508" i="2" s="1"/>
  <c r="K508" i="2" s="1"/>
  <c r="M509" i="2"/>
  <c r="L509" i="2" s="1"/>
  <c r="K509" i="2" s="1"/>
  <c r="M510" i="2"/>
  <c r="L510" i="2" s="1"/>
  <c r="K510" i="2" s="1"/>
  <c r="M511" i="2"/>
  <c r="L511" i="2" s="1"/>
  <c r="K511" i="2" s="1"/>
  <c r="M512" i="2"/>
  <c r="L512" i="2" s="1"/>
  <c r="K512" i="2" s="1"/>
  <c r="M513" i="2"/>
  <c r="L513" i="2" s="1"/>
  <c r="K513" i="2" s="1"/>
  <c r="M514" i="2"/>
  <c r="L514" i="2" s="1"/>
  <c r="K514" i="2" s="1"/>
  <c r="M515" i="2"/>
  <c r="L515" i="2" s="1"/>
  <c r="K515" i="2" s="1"/>
  <c r="M516" i="2"/>
  <c r="L516" i="2" s="1"/>
  <c r="K516" i="2" s="1"/>
  <c r="M517" i="2"/>
  <c r="L517" i="2" s="1"/>
  <c r="K517" i="2" s="1"/>
  <c r="M518" i="2"/>
  <c r="L518" i="2" s="1"/>
  <c r="K518" i="2" s="1"/>
  <c r="T518" i="2" s="1"/>
  <c r="M519" i="2"/>
  <c r="L519" i="2" s="1"/>
  <c r="K519" i="2" s="1"/>
  <c r="M520" i="2"/>
  <c r="L520" i="2" s="1"/>
  <c r="K520" i="2" s="1"/>
  <c r="M521" i="2"/>
  <c r="L521" i="2" s="1"/>
  <c r="K521" i="2" s="1"/>
  <c r="M522" i="2"/>
  <c r="L522" i="2" s="1"/>
  <c r="K522" i="2" s="1"/>
  <c r="M523" i="2"/>
  <c r="L523" i="2" s="1"/>
  <c r="K523" i="2" s="1"/>
  <c r="M524" i="2"/>
  <c r="L524" i="2" s="1"/>
  <c r="K524" i="2" s="1"/>
  <c r="M525" i="2"/>
  <c r="L525" i="2" s="1"/>
  <c r="K525" i="2" s="1"/>
  <c r="M526" i="2"/>
  <c r="L526" i="2" s="1"/>
  <c r="K526" i="2" s="1"/>
  <c r="M527" i="2"/>
  <c r="L527" i="2" s="1"/>
  <c r="K527" i="2" s="1"/>
  <c r="M528" i="2"/>
  <c r="L528" i="2" s="1"/>
  <c r="K528" i="2" s="1"/>
  <c r="M529" i="2"/>
  <c r="L529" i="2" s="1"/>
  <c r="K529" i="2" s="1"/>
  <c r="M530" i="2"/>
  <c r="L530" i="2" s="1"/>
  <c r="K530" i="2" s="1"/>
  <c r="M531" i="2"/>
  <c r="L531" i="2" s="1"/>
  <c r="K531" i="2" s="1"/>
  <c r="M532" i="2"/>
  <c r="L532" i="2" s="1"/>
  <c r="K532" i="2" s="1"/>
  <c r="M533" i="2"/>
  <c r="L533" i="2" s="1"/>
  <c r="K533" i="2" s="1"/>
  <c r="S533" i="2" s="1"/>
  <c r="M534" i="2"/>
  <c r="L534" i="2" s="1"/>
  <c r="K534" i="2" s="1"/>
  <c r="M535" i="2"/>
  <c r="L535" i="2" s="1"/>
  <c r="K535" i="2" s="1"/>
  <c r="M536" i="2"/>
  <c r="L536" i="2" s="1"/>
  <c r="K536" i="2" s="1"/>
  <c r="M537" i="2"/>
  <c r="L537" i="2" s="1"/>
  <c r="K537" i="2" s="1"/>
  <c r="M538" i="2"/>
  <c r="L538" i="2" s="1"/>
  <c r="K538" i="2" s="1"/>
  <c r="M539" i="2"/>
  <c r="L539" i="2" s="1"/>
  <c r="K539" i="2" s="1"/>
  <c r="M540" i="2"/>
  <c r="L540" i="2" s="1"/>
  <c r="K540" i="2" s="1"/>
  <c r="M541" i="2"/>
  <c r="L541" i="2" s="1"/>
  <c r="K541" i="2" s="1"/>
  <c r="M542" i="2"/>
  <c r="L542" i="2" s="1"/>
  <c r="K542" i="2" s="1"/>
  <c r="M543" i="2"/>
  <c r="L543" i="2" s="1"/>
  <c r="K543" i="2" s="1"/>
  <c r="M544" i="2"/>
  <c r="L544" i="2" s="1"/>
  <c r="K544" i="2" s="1"/>
  <c r="M545" i="2"/>
  <c r="L545" i="2" s="1"/>
  <c r="K545" i="2" s="1"/>
  <c r="M546" i="2"/>
  <c r="L546" i="2" s="1"/>
  <c r="K546" i="2" s="1"/>
  <c r="M547" i="2"/>
  <c r="L547" i="2" s="1"/>
  <c r="K547" i="2" s="1"/>
  <c r="M548" i="2"/>
  <c r="L548" i="2" s="1"/>
  <c r="K548" i="2" s="1"/>
  <c r="M549" i="2"/>
  <c r="L549" i="2" s="1"/>
  <c r="K549" i="2" s="1"/>
  <c r="M550" i="2"/>
  <c r="L550" i="2" s="1"/>
  <c r="K550" i="2" s="1"/>
  <c r="M551" i="2"/>
  <c r="L551" i="2" s="1"/>
  <c r="K551" i="2" s="1"/>
  <c r="M552" i="2"/>
  <c r="L552" i="2" s="1"/>
  <c r="K552" i="2" s="1"/>
  <c r="M553" i="2"/>
  <c r="L553" i="2" s="1"/>
  <c r="K553" i="2" s="1"/>
  <c r="M554" i="2"/>
  <c r="L554" i="2" s="1"/>
  <c r="K554" i="2" s="1"/>
  <c r="M555" i="2"/>
  <c r="L555" i="2" s="1"/>
  <c r="K555" i="2" s="1"/>
  <c r="M556" i="2"/>
  <c r="L556" i="2" s="1"/>
  <c r="K556" i="2" s="1"/>
  <c r="M557" i="2"/>
  <c r="L557" i="2" s="1"/>
  <c r="K557" i="2" s="1"/>
  <c r="M558" i="2"/>
  <c r="L558" i="2" s="1"/>
  <c r="K558" i="2" s="1"/>
  <c r="M559" i="2"/>
  <c r="L559" i="2" s="1"/>
  <c r="K559" i="2" s="1"/>
  <c r="M560" i="2"/>
  <c r="L560" i="2" s="1"/>
  <c r="K560" i="2" s="1"/>
  <c r="M561" i="2"/>
  <c r="L561" i="2" s="1"/>
  <c r="K561" i="2" s="1"/>
  <c r="M562" i="2"/>
  <c r="L562" i="2" s="1"/>
  <c r="K562" i="2" s="1"/>
  <c r="M563" i="2"/>
  <c r="L563" i="2" s="1"/>
  <c r="K563" i="2" s="1"/>
  <c r="M564" i="2"/>
  <c r="L564" i="2" s="1"/>
  <c r="K564" i="2" s="1"/>
  <c r="M565" i="2"/>
  <c r="L565" i="2" s="1"/>
  <c r="K565" i="2" s="1"/>
  <c r="M566" i="2"/>
  <c r="L566" i="2" s="1"/>
  <c r="K566" i="2" s="1"/>
  <c r="M567" i="2"/>
  <c r="L567" i="2" s="1"/>
  <c r="K567" i="2" s="1"/>
  <c r="S567" i="2" s="1"/>
  <c r="M568" i="2"/>
  <c r="L568" i="2" s="1"/>
  <c r="K568" i="2" s="1"/>
  <c r="M569" i="2"/>
  <c r="L569" i="2" s="1"/>
  <c r="K569" i="2" s="1"/>
  <c r="M570" i="2"/>
  <c r="L570" i="2" s="1"/>
  <c r="K570" i="2" s="1"/>
  <c r="M571" i="2"/>
  <c r="L571" i="2" s="1"/>
  <c r="K571" i="2" s="1"/>
  <c r="M572" i="2"/>
  <c r="L572" i="2" s="1"/>
  <c r="K572" i="2" s="1"/>
  <c r="M573" i="2"/>
  <c r="L573" i="2" s="1"/>
  <c r="K573" i="2" s="1"/>
  <c r="M574" i="2"/>
  <c r="L574" i="2" s="1"/>
  <c r="K574" i="2" s="1"/>
  <c r="M575" i="2"/>
  <c r="L575" i="2" s="1"/>
  <c r="K575" i="2" s="1"/>
  <c r="M576" i="2"/>
  <c r="L576" i="2" s="1"/>
  <c r="K576" i="2" s="1"/>
  <c r="M577" i="2"/>
  <c r="L577" i="2" s="1"/>
  <c r="K577" i="2" s="1"/>
  <c r="M578" i="2"/>
  <c r="L578" i="2" s="1"/>
  <c r="K578" i="2" s="1"/>
  <c r="M579" i="2"/>
  <c r="L579" i="2" s="1"/>
  <c r="K579" i="2" s="1"/>
  <c r="M580" i="2"/>
  <c r="L580" i="2" s="1"/>
  <c r="K580" i="2" s="1"/>
  <c r="M581" i="2"/>
  <c r="L581" i="2" s="1"/>
  <c r="K581" i="2" s="1"/>
  <c r="M582" i="2"/>
  <c r="L582" i="2" s="1"/>
  <c r="K582" i="2" s="1"/>
  <c r="M583" i="2"/>
  <c r="L583" i="2" s="1"/>
  <c r="K583" i="2" s="1"/>
  <c r="M584" i="2"/>
  <c r="L584" i="2" s="1"/>
  <c r="K584" i="2" s="1"/>
  <c r="M585" i="2"/>
  <c r="L585" i="2" s="1"/>
  <c r="K585" i="2" s="1"/>
  <c r="M586" i="2"/>
  <c r="L586" i="2" s="1"/>
  <c r="K586" i="2" s="1"/>
  <c r="M587" i="2"/>
  <c r="L587" i="2" s="1"/>
  <c r="K587" i="2" s="1"/>
  <c r="M588" i="2"/>
  <c r="L588" i="2" s="1"/>
  <c r="K588" i="2" s="1"/>
  <c r="M589" i="2"/>
  <c r="L589" i="2" s="1"/>
  <c r="K589" i="2" s="1"/>
  <c r="M590" i="2"/>
  <c r="L590" i="2" s="1"/>
  <c r="K590" i="2" s="1"/>
  <c r="M591" i="2"/>
  <c r="L591" i="2" s="1"/>
  <c r="K591" i="2" s="1"/>
  <c r="M592" i="2"/>
  <c r="L592" i="2" s="1"/>
  <c r="K592" i="2" s="1"/>
  <c r="M593" i="2"/>
  <c r="L593" i="2" s="1"/>
  <c r="K593" i="2" s="1"/>
  <c r="M594" i="2"/>
  <c r="L594" i="2" s="1"/>
  <c r="K594" i="2" s="1"/>
  <c r="M595" i="2"/>
  <c r="L595" i="2" s="1"/>
  <c r="K595" i="2" s="1"/>
  <c r="M596" i="2"/>
  <c r="L596" i="2" s="1"/>
  <c r="K596" i="2" s="1"/>
  <c r="M597" i="2"/>
  <c r="L597" i="2" s="1"/>
  <c r="K597" i="2" s="1"/>
  <c r="M598" i="2"/>
  <c r="L598" i="2" s="1"/>
  <c r="K598" i="2" s="1"/>
  <c r="M599" i="2"/>
  <c r="L599" i="2" s="1"/>
  <c r="K599" i="2" s="1"/>
  <c r="M600" i="2"/>
  <c r="L600" i="2" s="1"/>
  <c r="K600" i="2" s="1"/>
  <c r="M601" i="2"/>
  <c r="L601" i="2" s="1"/>
  <c r="K601" i="2" s="1"/>
  <c r="M602" i="2"/>
  <c r="L602" i="2" s="1"/>
  <c r="K602" i="2" s="1"/>
  <c r="M603" i="2"/>
  <c r="L603" i="2" s="1"/>
  <c r="K603" i="2" s="1"/>
  <c r="M604" i="2"/>
  <c r="L604" i="2" s="1"/>
  <c r="K604" i="2" s="1"/>
  <c r="M605" i="2"/>
  <c r="L605" i="2" s="1"/>
  <c r="K605" i="2" s="1"/>
  <c r="M606" i="2"/>
  <c r="L606" i="2" s="1"/>
  <c r="K606" i="2" s="1"/>
  <c r="M607" i="2"/>
  <c r="L607" i="2" s="1"/>
  <c r="K607" i="2" s="1"/>
  <c r="M608" i="2"/>
  <c r="L608" i="2" s="1"/>
  <c r="K608" i="2" s="1"/>
  <c r="M609" i="2"/>
  <c r="L609" i="2" s="1"/>
  <c r="K609" i="2" s="1"/>
  <c r="M610" i="2"/>
  <c r="L610" i="2" s="1"/>
  <c r="K610" i="2" s="1"/>
  <c r="M611" i="2"/>
  <c r="L611" i="2" s="1"/>
  <c r="K611" i="2" s="1"/>
  <c r="M612" i="2"/>
  <c r="L612" i="2" s="1"/>
  <c r="K612" i="2" s="1"/>
  <c r="M613" i="2"/>
  <c r="L613" i="2" s="1"/>
  <c r="K613" i="2" s="1"/>
  <c r="M614" i="2"/>
  <c r="L614" i="2" s="1"/>
  <c r="K614" i="2" s="1"/>
  <c r="M615" i="2"/>
  <c r="L615" i="2" s="1"/>
  <c r="K615" i="2" s="1"/>
  <c r="M616" i="2"/>
  <c r="L616" i="2" s="1"/>
  <c r="K616" i="2" s="1"/>
  <c r="M617" i="2"/>
  <c r="L617" i="2" s="1"/>
  <c r="K617" i="2" s="1"/>
  <c r="M618" i="2"/>
  <c r="L618" i="2" s="1"/>
  <c r="K618" i="2" s="1"/>
  <c r="M619" i="2"/>
  <c r="L619" i="2" s="1"/>
  <c r="K619" i="2" s="1"/>
  <c r="M620" i="2"/>
  <c r="L620" i="2" s="1"/>
  <c r="K620" i="2" s="1"/>
  <c r="M621" i="2"/>
  <c r="L621" i="2" s="1"/>
  <c r="K621" i="2" s="1"/>
  <c r="M622" i="2"/>
  <c r="L622" i="2" s="1"/>
  <c r="K622" i="2" s="1"/>
  <c r="M623" i="2"/>
  <c r="L623" i="2" s="1"/>
  <c r="K623" i="2" s="1"/>
  <c r="M624" i="2"/>
  <c r="L624" i="2" s="1"/>
  <c r="K624" i="2" s="1"/>
  <c r="M625" i="2"/>
  <c r="L625" i="2" s="1"/>
  <c r="K625" i="2" s="1"/>
  <c r="T625" i="2" s="1"/>
  <c r="M626" i="2"/>
  <c r="L626" i="2" s="1"/>
  <c r="K626" i="2" s="1"/>
  <c r="M627" i="2"/>
  <c r="L627" i="2" s="1"/>
  <c r="K627" i="2" s="1"/>
  <c r="M628" i="2"/>
  <c r="L628" i="2" s="1"/>
  <c r="K628" i="2" s="1"/>
  <c r="M629" i="2"/>
  <c r="L629" i="2" s="1"/>
  <c r="K629" i="2" s="1"/>
  <c r="M630" i="2"/>
  <c r="L630" i="2" s="1"/>
  <c r="K630" i="2" s="1"/>
  <c r="M631" i="2"/>
  <c r="L631" i="2" s="1"/>
  <c r="K631" i="2" s="1"/>
  <c r="M632" i="2"/>
  <c r="L632" i="2" s="1"/>
  <c r="K632" i="2" s="1"/>
  <c r="S632" i="2" s="1"/>
  <c r="M633" i="2"/>
  <c r="L633" i="2" s="1"/>
  <c r="K633" i="2" s="1"/>
  <c r="M634" i="2"/>
  <c r="L634" i="2" s="1"/>
  <c r="K634" i="2" s="1"/>
  <c r="M635" i="2"/>
  <c r="L635" i="2" s="1"/>
  <c r="K635" i="2" s="1"/>
  <c r="M636" i="2"/>
  <c r="L636" i="2" s="1"/>
  <c r="K636" i="2" s="1"/>
  <c r="M637" i="2"/>
  <c r="L637" i="2" s="1"/>
  <c r="K637" i="2" s="1"/>
  <c r="M638" i="2"/>
  <c r="L638" i="2" s="1"/>
  <c r="K638" i="2" s="1"/>
  <c r="M639" i="2"/>
  <c r="L639" i="2" s="1"/>
  <c r="K639" i="2" s="1"/>
  <c r="M640" i="2"/>
  <c r="L640" i="2" s="1"/>
  <c r="K640" i="2" s="1"/>
  <c r="M641" i="2"/>
  <c r="L641" i="2" s="1"/>
  <c r="K641" i="2" s="1"/>
  <c r="M642" i="2"/>
  <c r="L642" i="2" s="1"/>
  <c r="K642" i="2" s="1"/>
  <c r="M643" i="2"/>
  <c r="L643" i="2" s="1"/>
  <c r="K643" i="2" s="1"/>
  <c r="M644" i="2"/>
  <c r="L644" i="2" s="1"/>
  <c r="K644" i="2" s="1"/>
  <c r="M645" i="2"/>
  <c r="L645" i="2" s="1"/>
  <c r="K645" i="2" s="1"/>
  <c r="M646" i="2"/>
  <c r="L646" i="2" s="1"/>
  <c r="K646" i="2" s="1"/>
  <c r="M647" i="2"/>
  <c r="L647" i="2" s="1"/>
  <c r="K647" i="2" s="1"/>
  <c r="M648" i="2"/>
  <c r="L648" i="2" s="1"/>
  <c r="K648" i="2" s="1"/>
  <c r="T648" i="2" s="1"/>
  <c r="M649" i="2"/>
  <c r="L649" i="2" s="1"/>
  <c r="K649" i="2" s="1"/>
  <c r="M650" i="2"/>
  <c r="L650" i="2" s="1"/>
  <c r="K650" i="2" s="1"/>
  <c r="M651" i="2"/>
  <c r="L651" i="2" s="1"/>
  <c r="K651" i="2" s="1"/>
  <c r="M652" i="2"/>
  <c r="L652" i="2" s="1"/>
  <c r="K652" i="2" s="1"/>
  <c r="M653" i="2"/>
  <c r="L653" i="2" s="1"/>
  <c r="K653" i="2" s="1"/>
  <c r="M654" i="2"/>
  <c r="L654" i="2" s="1"/>
  <c r="K654" i="2" s="1"/>
  <c r="M655" i="2"/>
  <c r="L655" i="2" s="1"/>
  <c r="K655" i="2" s="1"/>
  <c r="M656" i="2"/>
  <c r="L656" i="2" s="1"/>
  <c r="K656" i="2" s="1"/>
  <c r="M657" i="2"/>
  <c r="L657" i="2" s="1"/>
  <c r="K657" i="2" s="1"/>
  <c r="M658" i="2"/>
  <c r="L658" i="2" s="1"/>
  <c r="K658" i="2" s="1"/>
  <c r="M659" i="2"/>
  <c r="L659" i="2" s="1"/>
  <c r="K659" i="2" s="1"/>
  <c r="M660" i="2"/>
  <c r="L660" i="2" s="1"/>
  <c r="K660" i="2" s="1"/>
  <c r="M661" i="2"/>
  <c r="L661" i="2" s="1"/>
  <c r="K661" i="2" s="1"/>
  <c r="M662" i="2"/>
  <c r="L662" i="2" s="1"/>
  <c r="K662" i="2" s="1"/>
  <c r="M663" i="2"/>
  <c r="L663" i="2" s="1"/>
  <c r="K663" i="2" s="1"/>
  <c r="T663" i="2" s="1"/>
  <c r="M664" i="2"/>
  <c r="L664" i="2" s="1"/>
  <c r="K664" i="2" s="1"/>
  <c r="M665" i="2"/>
  <c r="L665" i="2" s="1"/>
  <c r="K665" i="2" s="1"/>
  <c r="M666" i="2"/>
  <c r="L666" i="2" s="1"/>
  <c r="K666" i="2" s="1"/>
  <c r="M667" i="2"/>
  <c r="L667" i="2" s="1"/>
  <c r="K667" i="2" s="1"/>
  <c r="M668" i="2"/>
  <c r="L668" i="2" s="1"/>
  <c r="K668" i="2" s="1"/>
  <c r="M669" i="2"/>
  <c r="L669" i="2" s="1"/>
  <c r="K669" i="2" s="1"/>
  <c r="M670" i="2"/>
  <c r="L670" i="2" s="1"/>
  <c r="K670" i="2" s="1"/>
  <c r="M671" i="2"/>
  <c r="L671" i="2" s="1"/>
  <c r="K671" i="2" s="1"/>
  <c r="M672" i="2"/>
  <c r="L672" i="2" s="1"/>
  <c r="K672" i="2" s="1"/>
  <c r="M673" i="2"/>
  <c r="L673" i="2" s="1"/>
  <c r="K673" i="2" s="1"/>
  <c r="M674" i="2"/>
  <c r="L674" i="2" s="1"/>
  <c r="K674" i="2" s="1"/>
  <c r="M675" i="2"/>
  <c r="L675" i="2" s="1"/>
  <c r="K675" i="2" s="1"/>
  <c r="M676" i="2"/>
  <c r="L676" i="2" s="1"/>
  <c r="K676" i="2" s="1"/>
  <c r="M677" i="2"/>
  <c r="L677" i="2" s="1"/>
  <c r="K677" i="2" s="1"/>
  <c r="M678" i="2"/>
  <c r="L678" i="2" s="1"/>
  <c r="K678" i="2" s="1"/>
  <c r="M679" i="2"/>
  <c r="L679" i="2" s="1"/>
  <c r="K679" i="2" s="1"/>
  <c r="M680" i="2"/>
  <c r="L680" i="2" s="1"/>
  <c r="K680" i="2" s="1"/>
  <c r="M681" i="2"/>
  <c r="L681" i="2" s="1"/>
  <c r="K681" i="2" s="1"/>
  <c r="M682" i="2"/>
  <c r="L682" i="2" s="1"/>
  <c r="K682" i="2" s="1"/>
  <c r="T682" i="2" s="1"/>
  <c r="M683" i="2"/>
  <c r="L683" i="2" s="1"/>
  <c r="K683" i="2" s="1"/>
  <c r="M684" i="2"/>
  <c r="L684" i="2" s="1"/>
  <c r="K684" i="2" s="1"/>
  <c r="M685" i="2"/>
  <c r="L685" i="2" s="1"/>
  <c r="K685" i="2" s="1"/>
  <c r="M686" i="2"/>
  <c r="L686" i="2" s="1"/>
  <c r="K686" i="2" s="1"/>
  <c r="M687" i="2"/>
  <c r="L687" i="2" s="1"/>
  <c r="K687" i="2" s="1"/>
  <c r="M688" i="2"/>
  <c r="L688" i="2" s="1"/>
  <c r="K688" i="2" s="1"/>
  <c r="M689" i="2"/>
  <c r="L689" i="2" s="1"/>
  <c r="K689" i="2" s="1"/>
  <c r="M690" i="2"/>
  <c r="L690" i="2" s="1"/>
  <c r="K690" i="2" s="1"/>
  <c r="S690" i="2" s="1"/>
  <c r="M691" i="2"/>
  <c r="L691" i="2" s="1"/>
  <c r="K691" i="2" s="1"/>
  <c r="M692" i="2"/>
  <c r="L692" i="2" s="1"/>
  <c r="K692" i="2" s="1"/>
  <c r="M693" i="2"/>
  <c r="L693" i="2" s="1"/>
  <c r="K693" i="2" s="1"/>
  <c r="M694" i="2"/>
  <c r="L694" i="2" s="1"/>
  <c r="K694" i="2" s="1"/>
  <c r="M695" i="2"/>
  <c r="L695" i="2" s="1"/>
  <c r="K695" i="2" s="1"/>
  <c r="M696" i="2"/>
  <c r="L696" i="2" s="1"/>
  <c r="K696" i="2" s="1"/>
  <c r="M697" i="2"/>
  <c r="L697" i="2" s="1"/>
  <c r="K697" i="2" s="1"/>
  <c r="M698" i="2"/>
  <c r="L698" i="2" s="1"/>
  <c r="K698" i="2" s="1"/>
  <c r="M699" i="2"/>
  <c r="L699" i="2" s="1"/>
  <c r="K699" i="2" s="1"/>
  <c r="M700" i="2"/>
  <c r="L700" i="2" s="1"/>
  <c r="K700" i="2" s="1"/>
  <c r="M701" i="2"/>
  <c r="L701" i="2" s="1"/>
  <c r="K701" i="2" s="1"/>
  <c r="M702" i="2"/>
  <c r="L702" i="2" s="1"/>
  <c r="K702" i="2" s="1"/>
  <c r="M703" i="2"/>
  <c r="L703" i="2" s="1"/>
  <c r="K703" i="2" s="1"/>
  <c r="M704" i="2"/>
  <c r="L704" i="2" s="1"/>
  <c r="K704" i="2" s="1"/>
  <c r="M705" i="2"/>
  <c r="L705" i="2" s="1"/>
  <c r="K705" i="2" s="1"/>
  <c r="M706" i="2"/>
  <c r="L706" i="2" s="1"/>
  <c r="K706" i="2" s="1"/>
  <c r="M707" i="2"/>
  <c r="L707" i="2" s="1"/>
  <c r="K707" i="2" s="1"/>
  <c r="M708" i="2"/>
  <c r="L708" i="2" s="1"/>
  <c r="K708" i="2" s="1"/>
  <c r="M709" i="2"/>
  <c r="L709" i="2" s="1"/>
  <c r="K709" i="2" s="1"/>
  <c r="M710" i="2"/>
  <c r="L710" i="2" s="1"/>
  <c r="K710" i="2" s="1"/>
  <c r="M711" i="2"/>
  <c r="L711" i="2" s="1"/>
  <c r="K711" i="2" s="1"/>
  <c r="M712" i="2"/>
  <c r="L712" i="2" s="1"/>
  <c r="K712" i="2" s="1"/>
  <c r="M713" i="2"/>
  <c r="L713" i="2" s="1"/>
  <c r="K713" i="2" s="1"/>
  <c r="M714" i="2"/>
  <c r="L714" i="2" s="1"/>
  <c r="K714" i="2" s="1"/>
  <c r="M715" i="2"/>
  <c r="L715" i="2" s="1"/>
  <c r="K715" i="2" s="1"/>
  <c r="M716" i="2"/>
  <c r="L716" i="2" s="1"/>
  <c r="K716" i="2" s="1"/>
  <c r="M717" i="2"/>
  <c r="L717" i="2" s="1"/>
  <c r="K717" i="2" s="1"/>
  <c r="M718" i="2"/>
  <c r="L718" i="2" s="1"/>
  <c r="K718" i="2" s="1"/>
  <c r="M719" i="2"/>
  <c r="L719" i="2" s="1"/>
  <c r="K719" i="2" s="1"/>
  <c r="M720" i="2"/>
  <c r="L720" i="2" s="1"/>
  <c r="K720" i="2" s="1"/>
  <c r="M721" i="2"/>
  <c r="L721" i="2" s="1"/>
  <c r="K721" i="2" s="1"/>
  <c r="M722" i="2"/>
  <c r="L722" i="2" s="1"/>
  <c r="K722" i="2" s="1"/>
  <c r="M723" i="2"/>
  <c r="L723" i="2" s="1"/>
  <c r="K723" i="2" s="1"/>
  <c r="M724" i="2"/>
  <c r="L724" i="2" s="1"/>
  <c r="K724" i="2" s="1"/>
  <c r="M725" i="2"/>
  <c r="L725" i="2" s="1"/>
  <c r="K725" i="2" s="1"/>
  <c r="M726" i="2"/>
  <c r="L726" i="2" s="1"/>
  <c r="K726" i="2" s="1"/>
  <c r="M727" i="2"/>
  <c r="L727" i="2" s="1"/>
  <c r="K727" i="2" s="1"/>
  <c r="M728" i="2"/>
  <c r="L728" i="2" s="1"/>
  <c r="K728" i="2" s="1"/>
  <c r="M729" i="2"/>
  <c r="L729" i="2" s="1"/>
  <c r="K729" i="2" s="1"/>
  <c r="M730" i="2"/>
  <c r="L730" i="2" s="1"/>
  <c r="K730" i="2" s="1"/>
  <c r="M731" i="2"/>
  <c r="L731" i="2" s="1"/>
  <c r="K731" i="2" s="1"/>
  <c r="M732" i="2"/>
  <c r="L732" i="2" s="1"/>
  <c r="K732" i="2" s="1"/>
  <c r="M733" i="2"/>
  <c r="L733" i="2" s="1"/>
  <c r="K733" i="2" s="1"/>
  <c r="M734" i="2"/>
  <c r="L734" i="2" s="1"/>
  <c r="K734" i="2" s="1"/>
  <c r="M735" i="2"/>
  <c r="L735" i="2" s="1"/>
  <c r="K735" i="2" s="1"/>
  <c r="M736" i="2"/>
  <c r="L736" i="2" s="1"/>
  <c r="K736" i="2" s="1"/>
  <c r="T736" i="2" s="1"/>
  <c r="M737" i="2"/>
  <c r="L737" i="2" s="1"/>
  <c r="K737" i="2" s="1"/>
  <c r="M738" i="2"/>
  <c r="L738" i="2" s="1"/>
  <c r="K738" i="2" s="1"/>
  <c r="M739" i="2"/>
  <c r="L739" i="2" s="1"/>
  <c r="K739" i="2" s="1"/>
  <c r="M740" i="2"/>
  <c r="L740" i="2" s="1"/>
  <c r="K740" i="2" s="1"/>
  <c r="M741" i="2"/>
  <c r="L741" i="2" s="1"/>
  <c r="K741" i="2" s="1"/>
  <c r="M742" i="2"/>
  <c r="L742" i="2" s="1"/>
  <c r="K742" i="2" s="1"/>
  <c r="M743" i="2"/>
  <c r="L743" i="2" s="1"/>
  <c r="K743" i="2" s="1"/>
  <c r="M744" i="2"/>
  <c r="L744" i="2" s="1"/>
  <c r="K744" i="2" s="1"/>
  <c r="M745" i="2"/>
  <c r="L745" i="2" s="1"/>
  <c r="K745" i="2" s="1"/>
  <c r="M746" i="2"/>
  <c r="L746" i="2" s="1"/>
  <c r="K746" i="2" s="1"/>
  <c r="M747" i="2"/>
  <c r="L747" i="2" s="1"/>
  <c r="K747" i="2" s="1"/>
  <c r="M748" i="2"/>
  <c r="L748" i="2" s="1"/>
  <c r="K748" i="2" s="1"/>
  <c r="M749" i="2"/>
  <c r="L749" i="2" s="1"/>
  <c r="K749" i="2" s="1"/>
  <c r="M750" i="2"/>
  <c r="L750" i="2" s="1"/>
  <c r="K750" i="2" s="1"/>
  <c r="M751" i="2"/>
  <c r="L751" i="2" s="1"/>
  <c r="K751" i="2" s="1"/>
  <c r="M752" i="2"/>
  <c r="L752" i="2" s="1"/>
  <c r="K752" i="2" s="1"/>
  <c r="M753" i="2"/>
  <c r="L753" i="2" s="1"/>
  <c r="K753" i="2" s="1"/>
  <c r="M754" i="2"/>
  <c r="L754" i="2" s="1"/>
  <c r="K754" i="2" s="1"/>
  <c r="M755" i="2"/>
  <c r="L755" i="2" s="1"/>
  <c r="K755" i="2" s="1"/>
  <c r="M756" i="2"/>
  <c r="L756" i="2" s="1"/>
  <c r="K756" i="2" s="1"/>
  <c r="M757" i="2"/>
  <c r="L757" i="2" s="1"/>
  <c r="K757" i="2" s="1"/>
  <c r="M758" i="2"/>
  <c r="L758" i="2" s="1"/>
  <c r="K758" i="2" s="1"/>
  <c r="M759" i="2"/>
  <c r="L759" i="2" s="1"/>
  <c r="K759" i="2" s="1"/>
  <c r="M760" i="2"/>
  <c r="L760" i="2" s="1"/>
  <c r="K760" i="2" s="1"/>
  <c r="M761" i="2"/>
  <c r="L761" i="2" s="1"/>
  <c r="K761" i="2" s="1"/>
  <c r="M762" i="2"/>
  <c r="L762" i="2" s="1"/>
  <c r="K762" i="2" s="1"/>
  <c r="M763" i="2"/>
  <c r="L763" i="2" s="1"/>
  <c r="K763" i="2" s="1"/>
  <c r="M764" i="2"/>
  <c r="L764" i="2" s="1"/>
  <c r="K764" i="2" s="1"/>
  <c r="M765" i="2"/>
  <c r="L765" i="2" s="1"/>
  <c r="K765" i="2" s="1"/>
  <c r="M766" i="2"/>
  <c r="L766" i="2" s="1"/>
  <c r="K766" i="2" s="1"/>
  <c r="M767" i="2"/>
  <c r="L767" i="2" s="1"/>
  <c r="K767" i="2" s="1"/>
  <c r="M768" i="2"/>
  <c r="L768" i="2" s="1"/>
  <c r="K768" i="2" s="1"/>
  <c r="M769" i="2"/>
  <c r="L769" i="2" s="1"/>
  <c r="K769" i="2" s="1"/>
  <c r="M770" i="2"/>
  <c r="L770" i="2" s="1"/>
  <c r="K770" i="2" s="1"/>
  <c r="M771" i="2"/>
  <c r="L771" i="2" s="1"/>
  <c r="K771" i="2" s="1"/>
  <c r="M772" i="2"/>
  <c r="L772" i="2" s="1"/>
  <c r="K772" i="2" s="1"/>
  <c r="M773" i="2"/>
  <c r="L773" i="2" s="1"/>
  <c r="K773" i="2" s="1"/>
  <c r="M774" i="2"/>
  <c r="L774" i="2" s="1"/>
  <c r="K774" i="2" s="1"/>
  <c r="M775" i="2"/>
  <c r="L775" i="2" s="1"/>
  <c r="K775" i="2" s="1"/>
  <c r="M776" i="2"/>
  <c r="L776" i="2" s="1"/>
  <c r="K776" i="2" s="1"/>
  <c r="M777" i="2"/>
  <c r="L777" i="2" s="1"/>
  <c r="K777" i="2" s="1"/>
  <c r="M778" i="2"/>
  <c r="L778" i="2" s="1"/>
  <c r="K778" i="2" s="1"/>
  <c r="M779" i="2"/>
  <c r="L779" i="2" s="1"/>
  <c r="K779" i="2" s="1"/>
  <c r="M780" i="2"/>
  <c r="L780" i="2" s="1"/>
  <c r="K780" i="2" s="1"/>
  <c r="M781" i="2"/>
  <c r="L781" i="2" s="1"/>
  <c r="K781" i="2" s="1"/>
  <c r="M782" i="2"/>
  <c r="L782" i="2" s="1"/>
  <c r="K782" i="2" s="1"/>
  <c r="M783" i="2"/>
  <c r="L783" i="2" s="1"/>
  <c r="K783" i="2" s="1"/>
  <c r="M784" i="2"/>
  <c r="L784" i="2" s="1"/>
  <c r="K784" i="2" s="1"/>
  <c r="M785" i="2"/>
  <c r="L785" i="2" s="1"/>
  <c r="K785" i="2" s="1"/>
  <c r="M786" i="2"/>
  <c r="L786" i="2" s="1"/>
  <c r="K786" i="2" s="1"/>
  <c r="M787" i="2"/>
  <c r="L787" i="2" s="1"/>
  <c r="K787" i="2" s="1"/>
  <c r="M788" i="2"/>
  <c r="L788" i="2" s="1"/>
  <c r="K788" i="2" s="1"/>
  <c r="M789" i="2"/>
  <c r="L789" i="2" s="1"/>
  <c r="K789" i="2" s="1"/>
  <c r="M790" i="2"/>
  <c r="L790" i="2" s="1"/>
  <c r="K790" i="2" s="1"/>
  <c r="M791" i="2"/>
  <c r="L791" i="2" s="1"/>
  <c r="K791" i="2" s="1"/>
  <c r="M792" i="2"/>
  <c r="L792" i="2" s="1"/>
  <c r="K792" i="2" s="1"/>
  <c r="M793" i="2"/>
  <c r="L793" i="2" s="1"/>
  <c r="K793" i="2" s="1"/>
  <c r="M794" i="2"/>
  <c r="L794" i="2" s="1"/>
  <c r="K794" i="2" s="1"/>
  <c r="M795" i="2"/>
  <c r="L795" i="2" s="1"/>
  <c r="K795" i="2" s="1"/>
  <c r="M796" i="2"/>
  <c r="L796" i="2" s="1"/>
  <c r="K796" i="2" s="1"/>
  <c r="M797" i="2"/>
  <c r="L797" i="2" s="1"/>
  <c r="K797" i="2" s="1"/>
  <c r="M798" i="2"/>
  <c r="L798" i="2" s="1"/>
  <c r="K798" i="2" s="1"/>
  <c r="M799" i="2"/>
  <c r="L799" i="2" s="1"/>
  <c r="K799" i="2" s="1"/>
  <c r="M800" i="2"/>
  <c r="L800" i="2" s="1"/>
  <c r="K800" i="2" s="1"/>
  <c r="M801" i="2"/>
  <c r="L801" i="2" s="1"/>
  <c r="K801" i="2" s="1"/>
  <c r="M802" i="2"/>
  <c r="L802" i="2" s="1"/>
  <c r="K802" i="2" s="1"/>
  <c r="M803" i="2"/>
  <c r="L803" i="2" s="1"/>
  <c r="K803" i="2" s="1"/>
  <c r="M804" i="2"/>
  <c r="L804" i="2" s="1"/>
  <c r="K804" i="2" s="1"/>
  <c r="M805" i="2"/>
  <c r="L805" i="2" s="1"/>
  <c r="K805" i="2" s="1"/>
  <c r="M806" i="2"/>
  <c r="L806" i="2" s="1"/>
  <c r="K806" i="2" s="1"/>
  <c r="M807" i="2"/>
  <c r="L807" i="2" s="1"/>
  <c r="K807" i="2" s="1"/>
  <c r="M808" i="2"/>
  <c r="L808" i="2" s="1"/>
  <c r="K808" i="2" s="1"/>
  <c r="M809" i="2"/>
  <c r="L809" i="2" s="1"/>
  <c r="K809" i="2" s="1"/>
  <c r="M810" i="2"/>
  <c r="L810" i="2" s="1"/>
  <c r="K810" i="2" s="1"/>
  <c r="M811" i="2"/>
  <c r="L811" i="2" s="1"/>
  <c r="K811" i="2" s="1"/>
  <c r="M812" i="2"/>
  <c r="L812" i="2" s="1"/>
  <c r="K812" i="2" s="1"/>
  <c r="M813" i="2"/>
  <c r="L813" i="2" s="1"/>
  <c r="K813" i="2" s="1"/>
  <c r="M814" i="2"/>
  <c r="L814" i="2" s="1"/>
  <c r="K814" i="2" s="1"/>
  <c r="M815" i="2"/>
  <c r="L815" i="2" s="1"/>
  <c r="K815" i="2" s="1"/>
  <c r="S815" i="2" s="1"/>
  <c r="M816" i="2"/>
  <c r="L816" i="2" s="1"/>
  <c r="K816" i="2" s="1"/>
  <c r="M817" i="2"/>
  <c r="L817" i="2" s="1"/>
  <c r="K817" i="2" s="1"/>
  <c r="M818" i="2"/>
  <c r="L818" i="2" s="1"/>
  <c r="K818" i="2" s="1"/>
  <c r="M819" i="2"/>
  <c r="L819" i="2" s="1"/>
  <c r="K819" i="2" s="1"/>
  <c r="M820" i="2"/>
  <c r="L820" i="2" s="1"/>
  <c r="K820" i="2" s="1"/>
  <c r="M821" i="2"/>
  <c r="L821" i="2" s="1"/>
  <c r="K821" i="2" s="1"/>
  <c r="M822" i="2"/>
  <c r="L822" i="2" s="1"/>
  <c r="K822" i="2" s="1"/>
  <c r="M823" i="2"/>
  <c r="L823" i="2" s="1"/>
  <c r="K823" i="2" s="1"/>
  <c r="M824" i="2"/>
  <c r="L824" i="2" s="1"/>
  <c r="K824" i="2" s="1"/>
  <c r="M825" i="2"/>
  <c r="L825" i="2" s="1"/>
  <c r="K825" i="2" s="1"/>
  <c r="M826" i="2"/>
  <c r="L826" i="2" s="1"/>
  <c r="K826" i="2" s="1"/>
  <c r="M827" i="2"/>
  <c r="L827" i="2" s="1"/>
  <c r="K827" i="2" s="1"/>
  <c r="M828" i="2"/>
  <c r="L828" i="2" s="1"/>
  <c r="K828" i="2" s="1"/>
  <c r="M829" i="2"/>
  <c r="L829" i="2" s="1"/>
  <c r="K829" i="2" s="1"/>
  <c r="M830" i="2"/>
  <c r="L830" i="2" s="1"/>
  <c r="K830" i="2" s="1"/>
  <c r="M831" i="2"/>
  <c r="L831" i="2" s="1"/>
  <c r="K831" i="2" s="1"/>
  <c r="M832" i="2"/>
  <c r="L832" i="2" s="1"/>
  <c r="K832" i="2" s="1"/>
  <c r="M833" i="2"/>
  <c r="L833" i="2" s="1"/>
  <c r="K833" i="2" s="1"/>
  <c r="M834" i="2"/>
  <c r="L834" i="2" s="1"/>
  <c r="K834" i="2" s="1"/>
  <c r="M835" i="2"/>
  <c r="L835" i="2" s="1"/>
  <c r="K835" i="2" s="1"/>
  <c r="M836" i="2"/>
  <c r="L836" i="2" s="1"/>
  <c r="K836" i="2" s="1"/>
  <c r="M837" i="2"/>
  <c r="L837" i="2" s="1"/>
  <c r="K837" i="2" s="1"/>
  <c r="M838" i="2"/>
  <c r="L838" i="2" s="1"/>
  <c r="K838" i="2" s="1"/>
  <c r="M839" i="2"/>
  <c r="L839" i="2" s="1"/>
  <c r="K839" i="2" s="1"/>
  <c r="M840" i="2"/>
  <c r="L840" i="2" s="1"/>
  <c r="K840" i="2" s="1"/>
  <c r="M841" i="2"/>
  <c r="L841" i="2" s="1"/>
  <c r="K841" i="2" s="1"/>
  <c r="M842" i="2"/>
  <c r="L842" i="2" s="1"/>
  <c r="K842" i="2" s="1"/>
  <c r="M843" i="2"/>
  <c r="L843" i="2" s="1"/>
  <c r="K843" i="2" s="1"/>
  <c r="M844" i="2"/>
  <c r="L844" i="2" s="1"/>
  <c r="K844" i="2" s="1"/>
  <c r="M845" i="2"/>
  <c r="L845" i="2" s="1"/>
  <c r="K845" i="2" s="1"/>
  <c r="M846" i="2"/>
  <c r="L846" i="2" s="1"/>
  <c r="K846" i="2" s="1"/>
  <c r="M847" i="2"/>
  <c r="L847" i="2" s="1"/>
  <c r="K847" i="2" s="1"/>
  <c r="M848" i="2"/>
  <c r="L848" i="2" s="1"/>
  <c r="K848" i="2" s="1"/>
  <c r="M849" i="2"/>
  <c r="L849" i="2" s="1"/>
  <c r="K849" i="2" s="1"/>
  <c r="M850" i="2"/>
  <c r="L850" i="2" s="1"/>
  <c r="K850" i="2" s="1"/>
  <c r="M851" i="2"/>
  <c r="L851" i="2" s="1"/>
  <c r="K851" i="2" s="1"/>
  <c r="M852" i="2"/>
  <c r="L852" i="2" s="1"/>
  <c r="K852" i="2" s="1"/>
  <c r="M853" i="2"/>
  <c r="L853" i="2" s="1"/>
  <c r="K853" i="2" s="1"/>
  <c r="M854" i="2"/>
  <c r="L854" i="2" s="1"/>
  <c r="K854" i="2" s="1"/>
  <c r="M855" i="2"/>
  <c r="L855" i="2" s="1"/>
  <c r="K855" i="2" s="1"/>
  <c r="M856" i="2"/>
  <c r="L856" i="2" s="1"/>
  <c r="K856" i="2" s="1"/>
  <c r="M857" i="2"/>
  <c r="L857" i="2" s="1"/>
  <c r="K857" i="2" s="1"/>
  <c r="M858" i="2"/>
  <c r="L858" i="2" s="1"/>
  <c r="K858" i="2" s="1"/>
  <c r="M859" i="2"/>
  <c r="L859" i="2" s="1"/>
  <c r="K859" i="2" s="1"/>
  <c r="M860" i="2"/>
  <c r="L860" i="2" s="1"/>
  <c r="K860" i="2" s="1"/>
  <c r="M861" i="2"/>
  <c r="L861" i="2" s="1"/>
  <c r="K861" i="2" s="1"/>
  <c r="M862" i="2"/>
  <c r="L862" i="2" s="1"/>
  <c r="K862" i="2" s="1"/>
  <c r="M863" i="2"/>
  <c r="L863" i="2" s="1"/>
  <c r="K863" i="2" s="1"/>
  <c r="M864" i="2"/>
  <c r="L864" i="2" s="1"/>
  <c r="K864" i="2" s="1"/>
  <c r="M865" i="2"/>
  <c r="L865" i="2" s="1"/>
  <c r="K865" i="2" s="1"/>
  <c r="M866" i="2"/>
  <c r="L866" i="2" s="1"/>
  <c r="K866" i="2" s="1"/>
  <c r="M867" i="2"/>
  <c r="L867" i="2" s="1"/>
  <c r="K867" i="2" s="1"/>
  <c r="M868" i="2"/>
  <c r="L868" i="2" s="1"/>
  <c r="K868" i="2" s="1"/>
  <c r="M869" i="2"/>
  <c r="L869" i="2" s="1"/>
  <c r="K869" i="2" s="1"/>
  <c r="M870" i="2"/>
  <c r="L870" i="2" s="1"/>
  <c r="K870" i="2" s="1"/>
  <c r="M871" i="2"/>
  <c r="L871" i="2" s="1"/>
  <c r="K871" i="2" s="1"/>
  <c r="M872" i="2"/>
  <c r="L872" i="2" s="1"/>
  <c r="K872" i="2" s="1"/>
  <c r="M873" i="2"/>
  <c r="L873" i="2" s="1"/>
  <c r="K873" i="2" s="1"/>
  <c r="M874" i="2"/>
  <c r="L874" i="2" s="1"/>
  <c r="K874" i="2" s="1"/>
  <c r="M875" i="2"/>
  <c r="L875" i="2" s="1"/>
  <c r="K875" i="2" s="1"/>
  <c r="M876" i="2"/>
  <c r="L876" i="2" s="1"/>
  <c r="K876" i="2" s="1"/>
  <c r="M877" i="2"/>
  <c r="L877" i="2" s="1"/>
  <c r="K877" i="2" s="1"/>
  <c r="M878" i="2"/>
  <c r="L878" i="2" s="1"/>
  <c r="K878" i="2" s="1"/>
  <c r="M879" i="2"/>
  <c r="L879" i="2" s="1"/>
  <c r="K879" i="2" s="1"/>
  <c r="M880" i="2"/>
  <c r="L880" i="2" s="1"/>
  <c r="K880" i="2" s="1"/>
  <c r="M881" i="2"/>
  <c r="L881" i="2" s="1"/>
  <c r="K881" i="2" s="1"/>
  <c r="M882" i="2"/>
  <c r="L882" i="2" s="1"/>
  <c r="K882" i="2" s="1"/>
  <c r="M883" i="2"/>
  <c r="L883" i="2" s="1"/>
  <c r="K883" i="2" s="1"/>
  <c r="M884" i="2"/>
  <c r="L884" i="2" s="1"/>
  <c r="K884" i="2" s="1"/>
  <c r="M885" i="2"/>
  <c r="L885" i="2" s="1"/>
  <c r="K885" i="2" s="1"/>
  <c r="M886" i="2"/>
  <c r="L886" i="2" s="1"/>
  <c r="K886" i="2" s="1"/>
  <c r="M887" i="2"/>
  <c r="L887" i="2" s="1"/>
  <c r="K887" i="2" s="1"/>
  <c r="M888" i="2"/>
  <c r="L888" i="2" s="1"/>
  <c r="K888" i="2" s="1"/>
  <c r="M889" i="2"/>
  <c r="L889" i="2" s="1"/>
  <c r="K889" i="2" s="1"/>
  <c r="M890" i="2"/>
  <c r="L890" i="2" s="1"/>
  <c r="K890" i="2" s="1"/>
  <c r="M895" i="2"/>
  <c r="L895" i="2" s="1"/>
  <c r="K895" i="2" s="1"/>
  <c r="M899" i="2"/>
  <c r="L899" i="2" s="1"/>
  <c r="K899" i="2" s="1"/>
  <c r="M900" i="2"/>
  <c r="L900" i="2" s="1"/>
  <c r="K900" i="2" s="1"/>
  <c r="M903" i="2"/>
  <c r="L903" i="2" s="1"/>
  <c r="K903" i="2" s="1"/>
  <c r="M905" i="2"/>
  <c r="L905" i="2" s="1"/>
  <c r="K905" i="2" s="1"/>
  <c r="M906" i="2"/>
  <c r="L906" i="2" s="1"/>
  <c r="K906" i="2" s="1"/>
  <c r="M907" i="2"/>
  <c r="L907" i="2" s="1"/>
  <c r="K907" i="2" s="1"/>
  <c r="M908" i="2"/>
  <c r="L908" i="2" s="1"/>
  <c r="K908" i="2" s="1"/>
  <c r="M909" i="2"/>
  <c r="L909" i="2" s="1"/>
  <c r="K909" i="2" s="1"/>
  <c r="M910" i="2"/>
  <c r="L910" i="2" s="1"/>
  <c r="K910" i="2" s="1"/>
  <c r="M911" i="2"/>
  <c r="L911" i="2" s="1"/>
  <c r="K911" i="2" s="1"/>
  <c r="M912" i="2"/>
  <c r="L912" i="2" s="1"/>
  <c r="K912" i="2" s="1"/>
  <c r="M913" i="2"/>
  <c r="L913" i="2" s="1"/>
  <c r="K913" i="2" s="1"/>
  <c r="T913" i="2" s="1"/>
  <c r="M914" i="2"/>
  <c r="L914" i="2" s="1"/>
  <c r="K914" i="2" s="1"/>
  <c r="M915" i="2"/>
  <c r="L915" i="2" s="1"/>
  <c r="K915" i="2" s="1"/>
  <c r="M916" i="2"/>
  <c r="L916" i="2" s="1"/>
  <c r="K916" i="2" s="1"/>
  <c r="M917" i="2"/>
  <c r="L917" i="2" s="1"/>
  <c r="K917" i="2" s="1"/>
  <c r="M918" i="2"/>
  <c r="L918" i="2" s="1"/>
  <c r="K918" i="2" s="1"/>
  <c r="M919" i="2"/>
  <c r="L919" i="2" s="1"/>
  <c r="K919" i="2" s="1"/>
  <c r="M920" i="2"/>
  <c r="L920" i="2" s="1"/>
  <c r="K920" i="2" s="1"/>
  <c r="M921" i="2"/>
  <c r="L921" i="2" s="1"/>
  <c r="K921" i="2" s="1"/>
  <c r="M922" i="2"/>
  <c r="L922" i="2" s="1"/>
  <c r="K922" i="2" s="1"/>
  <c r="M923" i="2"/>
  <c r="L923" i="2" s="1"/>
  <c r="K923" i="2" s="1"/>
  <c r="M924" i="2"/>
  <c r="L924" i="2" s="1"/>
  <c r="K924" i="2" s="1"/>
  <c r="M925" i="2"/>
  <c r="L925" i="2" s="1"/>
  <c r="K925" i="2" s="1"/>
  <c r="M926" i="2"/>
  <c r="L926" i="2" s="1"/>
  <c r="K926" i="2" s="1"/>
  <c r="M927" i="2"/>
  <c r="L927" i="2" s="1"/>
  <c r="K927" i="2" s="1"/>
  <c r="M928" i="2"/>
  <c r="L928" i="2" s="1"/>
  <c r="K928" i="2" s="1"/>
  <c r="T928" i="2" s="1"/>
  <c r="M929" i="2"/>
  <c r="L929" i="2" s="1"/>
  <c r="K929" i="2" s="1"/>
  <c r="M930" i="2"/>
  <c r="L930" i="2" s="1"/>
  <c r="K930" i="2" s="1"/>
  <c r="M931" i="2"/>
  <c r="L931" i="2" s="1"/>
  <c r="K931" i="2" s="1"/>
  <c r="M932" i="2"/>
  <c r="L932" i="2" s="1"/>
  <c r="K932" i="2" s="1"/>
  <c r="M933" i="2"/>
  <c r="L933" i="2" s="1"/>
  <c r="K933" i="2" s="1"/>
  <c r="M934" i="2"/>
  <c r="L934" i="2" s="1"/>
  <c r="K934" i="2" s="1"/>
  <c r="M935" i="2"/>
  <c r="L935" i="2" s="1"/>
  <c r="K935" i="2" s="1"/>
  <c r="M936" i="2"/>
  <c r="L936" i="2" s="1"/>
  <c r="K936" i="2" s="1"/>
  <c r="M937" i="2"/>
  <c r="L937" i="2" s="1"/>
  <c r="K937" i="2" s="1"/>
  <c r="M938" i="2"/>
  <c r="L938" i="2" s="1"/>
  <c r="K938" i="2" s="1"/>
  <c r="M939" i="2"/>
  <c r="L939" i="2" s="1"/>
  <c r="K939" i="2" s="1"/>
  <c r="M940" i="2"/>
  <c r="L940" i="2" s="1"/>
  <c r="K940" i="2" s="1"/>
  <c r="M941" i="2"/>
  <c r="L941" i="2" s="1"/>
  <c r="K941" i="2" s="1"/>
  <c r="M942" i="2"/>
  <c r="L942" i="2" s="1"/>
  <c r="K942" i="2" s="1"/>
  <c r="M943" i="2"/>
  <c r="L943" i="2" s="1"/>
  <c r="K943" i="2" s="1"/>
  <c r="M944" i="2"/>
  <c r="L944" i="2" s="1"/>
  <c r="K944" i="2" s="1"/>
  <c r="M945" i="2"/>
  <c r="L945" i="2" s="1"/>
  <c r="K945" i="2" s="1"/>
  <c r="M946" i="2"/>
  <c r="L946" i="2" s="1"/>
  <c r="K946" i="2" s="1"/>
  <c r="M947" i="2"/>
  <c r="L947" i="2" s="1"/>
  <c r="K947" i="2" s="1"/>
  <c r="M948" i="2"/>
  <c r="L948" i="2" s="1"/>
  <c r="K948" i="2" s="1"/>
  <c r="M949" i="2"/>
  <c r="L949" i="2" s="1"/>
  <c r="K949" i="2" s="1"/>
  <c r="M950" i="2"/>
  <c r="L950" i="2" s="1"/>
  <c r="K950" i="2" s="1"/>
  <c r="M951" i="2"/>
  <c r="L951" i="2" s="1"/>
  <c r="K951" i="2" s="1"/>
  <c r="M952" i="2"/>
  <c r="L952" i="2" s="1"/>
  <c r="K952" i="2" s="1"/>
  <c r="M953" i="2"/>
  <c r="L953" i="2" s="1"/>
  <c r="K953" i="2" s="1"/>
  <c r="M954" i="2"/>
  <c r="L954" i="2" s="1"/>
  <c r="K954" i="2" s="1"/>
  <c r="M955" i="2"/>
  <c r="L955" i="2" s="1"/>
  <c r="K955" i="2" s="1"/>
  <c r="M956" i="2"/>
  <c r="L956" i="2" s="1"/>
  <c r="K956" i="2" s="1"/>
  <c r="M957" i="2"/>
  <c r="L957" i="2" s="1"/>
  <c r="K957" i="2" s="1"/>
  <c r="M958" i="2"/>
  <c r="L958" i="2" s="1"/>
  <c r="K958" i="2" s="1"/>
  <c r="M959" i="2"/>
  <c r="L959" i="2" s="1"/>
  <c r="K959" i="2" s="1"/>
  <c r="M960" i="2"/>
  <c r="L960" i="2" s="1"/>
  <c r="K960" i="2" s="1"/>
  <c r="M961" i="2"/>
  <c r="L961" i="2" s="1"/>
  <c r="K961" i="2" s="1"/>
  <c r="M962" i="2"/>
  <c r="L962" i="2" s="1"/>
  <c r="K962" i="2" s="1"/>
  <c r="M963" i="2"/>
  <c r="L963" i="2" s="1"/>
  <c r="K963" i="2" s="1"/>
  <c r="M965" i="2"/>
  <c r="L965" i="2" s="1"/>
  <c r="K965" i="2" s="1"/>
  <c r="M966" i="2"/>
  <c r="L966" i="2" s="1"/>
  <c r="K966" i="2" s="1"/>
  <c r="M968" i="2"/>
  <c r="L968" i="2" s="1"/>
  <c r="K968" i="2" s="1"/>
  <c r="M969" i="2"/>
  <c r="L969" i="2" s="1"/>
  <c r="K969" i="2" s="1"/>
  <c r="M970" i="2"/>
  <c r="L970" i="2" s="1"/>
  <c r="K970" i="2" s="1"/>
  <c r="M971" i="2"/>
  <c r="L971" i="2" s="1"/>
  <c r="K971" i="2" s="1"/>
  <c r="M972" i="2"/>
  <c r="L972" i="2" s="1"/>
  <c r="K972" i="2" s="1"/>
  <c r="M973" i="2"/>
  <c r="L973" i="2" s="1"/>
  <c r="K973" i="2" s="1"/>
  <c r="M974" i="2"/>
  <c r="L974" i="2" s="1"/>
  <c r="K974" i="2" s="1"/>
  <c r="T974" i="2" s="1"/>
  <c r="M975" i="2"/>
  <c r="L975" i="2" s="1"/>
  <c r="K975" i="2" s="1"/>
  <c r="M976" i="2"/>
  <c r="L976" i="2" s="1"/>
  <c r="K976" i="2" s="1"/>
  <c r="M977" i="2"/>
  <c r="L977" i="2" s="1"/>
  <c r="K977" i="2" s="1"/>
  <c r="M978" i="2"/>
  <c r="L978" i="2" s="1"/>
  <c r="K978" i="2" s="1"/>
  <c r="M979" i="2"/>
  <c r="L979" i="2" s="1"/>
  <c r="K979" i="2" s="1"/>
  <c r="M980" i="2"/>
  <c r="L980" i="2" s="1"/>
  <c r="K980" i="2" s="1"/>
  <c r="M981" i="2"/>
  <c r="L981" i="2" s="1"/>
  <c r="K981" i="2" s="1"/>
  <c r="M982" i="2"/>
  <c r="L982" i="2" s="1"/>
  <c r="K982" i="2" s="1"/>
  <c r="M983" i="2"/>
  <c r="L983" i="2" s="1"/>
  <c r="K983" i="2" s="1"/>
  <c r="M984" i="2"/>
  <c r="L984" i="2" s="1"/>
  <c r="K984" i="2" s="1"/>
  <c r="M985" i="2"/>
  <c r="L985" i="2" s="1"/>
  <c r="K985" i="2" s="1"/>
  <c r="S985" i="2" s="1"/>
  <c r="M986" i="2"/>
  <c r="L986" i="2" s="1"/>
  <c r="K986" i="2" s="1"/>
  <c r="M987" i="2"/>
  <c r="L987" i="2" s="1"/>
  <c r="K987" i="2" s="1"/>
  <c r="M988" i="2"/>
  <c r="L988" i="2" s="1"/>
  <c r="K988" i="2" s="1"/>
  <c r="M989" i="2"/>
  <c r="L989" i="2" s="1"/>
  <c r="K989" i="2" s="1"/>
  <c r="M990" i="2"/>
  <c r="L990" i="2" s="1"/>
  <c r="K990" i="2" s="1"/>
  <c r="M991" i="2"/>
  <c r="L991" i="2" s="1"/>
  <c r="K991" i="2" s="1"/>
  <c r="M992" i="2"/>
  <c r="L992" i="2" s="1"/>
  <c r="K992" i="2" s="1"/>
  <c r="M993" i="2"/>
  <c r="L993" i="2" s="1"/>
  <c r="K993" i="2" s="1"/>
  <c r="M994" i="2"/>
  <c r="L994" i="2" s="1"/>
  <c r="K994" i="2" s="1"/>
  <c r="M995" i="2"/>
  <c r="L995" i="2" s="1"/>
  <c r="K995" i="2" s="1"/>
  <c r="M996" i="2"/>
  <c r="L996" i="2" s="1"/>
  <c r="K996" i="2" s="1"/>
  <c r="M997" i="2"/>
  <c r="L997" i="2" s="1"/>
  <c r="K997" i="2" s="1"/>
  <c r="M998" i="2"/>
  <c r="L998" i="2" s="1"/>
  <c r="K998" i="2" s="1"/>
  <c r="M999" i="2"/>
  <c r="L999" i="2" s="1"/>
  <c r="K999" i="2" s="1"/>
  <c r="M1000" i="2"/>
  <c r="L1000" i="2" s="1"/>
  <c r="K1000" i="2" s="1"/>
  <c r="M1001" i="2"/>
  <c r="L1001" i="2" s="1"/>
  <c r="K1001" i="2" s="1"/>
  <c r="M1003" i="2"/>
  <c r="L1003" i="2" s="1"/>
  <c r="K1003" i="2" s="1"/>
  <c r="M1004" i="2"/>
  <c r="L1004" i="2" s="1"/>
  <c r="K1004" i="2" s="1"/>
  <c r="M1005" i="2"/>
  <c r="L1005" i="2" s="1"/>
  <c r="K1005" i="2" s="1"/>
  <c r="M1006" i="2"/>
  <c r="L1006" i="2" s="1"/>
  <c r="K1006" i="2" s="1"/>
  <c r="M1007" i="2"/>
  <c r="L1007" i="2" s="1"/>
  <c r="K1007" i="2" s="1"/>
  <c r="M1008" i="2"/>
  <c r="L1008" i="2" s="1"/>
  <c r="K1008" i="2" s="1"/>
  <c r="M1009" i="2"/>
  <c r="L1009" i="2" s="1"/>
  <c r="K1009" i="2" s="1"/>
  <c r="M1010" i="2"/>
  <c r="L1010" i="2" s="1"/>
  <c r="K1010" i="2" s="1"/>
  <c r="M1011" i="2"/>
  <c r="L1011" i="2" s="1"/>
  <c r="K1011" i="2" s="1"/>
  <c r="M1012" i="2"/>
  <c r="L1012" i="2" s="1"/>
  <c r="K1012" i="2" s="1"/>
  <c r="M1013" i="2"/>
  <c r="L1013" i="2" s="1"/>
  <c r="K1013" i="2" s="1"/>
  <c r="M1014" i="2"/>
  <c r="L1014" i="2" s="1"/>
  <c r="K1014" i="2" s="1"/>
  <c r="M1015" i="2"/>
  <c r="L1015" i="2" s="1"/>
  <c r="K1015" i="2" s="1"/>
  <c r="M1016" i="2"/>
  <c r="L1016" i="2" s="1"/>
  <c r="K1016" i="2" s="1"/>
  <c r="M1017" i="2"/>
  <c r="L1017" i="2" s="1"/>
  <c r="K1017" i="2" s="1"/>
  <c r="M1018" i="2"/>
  <c r="L1018" i="2" s="1"/>
  <c r="K1018" i="2" s="1"/>
  <c r="M1019" i="2"/>
  <c r="L1019" i="2" s="1"/>
  <c r="K1019" i="2" s="1"/>
  <c r="M1020" i="2"/>
  <c r="L1020" i="2" s="1"/>
  <c r="K1020" i="2" s="1"/>
  <c r="M1021" i="2"/>
  <c r="L1021" i="2" s="1"/>
  <c r="K1021" i="2" s="1"/>
  <c r="M1022" i="2"/>
  <c r="L1022" i="2" s="1"/>
  <c r="K1022" i="2" s="1"/>
  <c r="T1022" i="2" s="1"/>
  <c r="M1023" i="2"/>
  <c r="L1023" i="2" s="1"/>
  <c r="K1023" i="2" s="1"/>
  <c r="M1024" i="2"/>
  <c r="L1024" i="2" s="1"/>
  <c r="K1024" i="2" s="1"/>
  <c r="M1025" i="2"/>
  <c r="L1025" i="2" s="1"/>
  <c r="K1025" i="2" s="1"/>
  <c r="M1026" i="2"/>
  <c r="L1026" i="2" s="1"/>
  <c r="K1026" i="2" s="1"/>
  <c r="M1027" i="2"/>
  <c r="L1027" i="2" s="1"/>
  <c r="K1027" i="2" s="1"/>
  <c r="M1028" i="2"/>
  <c r="L1028" i="2" s="1"/>
  <c r="K1028" i="2" s="1"/>
  <c r="M1029" i="2"/>
  <c r="L1029" i="2" s="1"/>
  <c r="K1029" i="2" s="1"/>
  <c r="M1030" i="2"/>
  <c r="L1030" i="2" s="1"/>
  <c r="K1030" i="2" s="1"/>
  <c r="O663" i="2"/>
  <c r="AA663" i="2" s="1"/>
  <c r="Q663" i="2"/>
  <c r="AE663" i="2" s="1"/>
  <c r="O150" i="2"/>
  <c r="AA150" i="2" s="1"/>
  <c r="Q150" i="2"/>
  <c r="AE150" i="2" s="1"/>
  <c r="Q11" i="2"/>
  <c r="Q12" i="2"/>
  <c r="Q13" i="2"/>
  <c r="Q14" i="2"/>
  <c r="Q15" i="2"/>
  <c r="Q16" i="2"/>
  <c r="Q17" i="2"/>
  <c r="Q18" i="2"/>
  <c r="Q23" i="2"/>
  <c r="Q19" i="2"/>
  <c r="Q20" i="2"/>
  <c r="Q21" i="2"/>
  <c r="Q47" i="2"/>
  <c r="Q22" i="2"/>
  <c r="Q24" i="2"/>
  <c r="Q25" i="2"/>
  <c r="Q26" i="2"/>
  <c r="Q27" i="2"/>
  <c r="AE27" i="2" s="1"/>
  <c r="Q28" i="2"/>
  <c r="Q29" i="2"/>
  <c r="Q30" i="2"/>
  <c r="Q32" i="2"/>
  <c r="Q33" i="2"/>
  <c r="Q34" i="2"/>
  <c r="AE34" i="2" s="1"/>
  <c r="Q35" i="2"/>
  <c r="Q36" i="2"/>
  <c r="Q37" i="2"/>
  <c r="Q38" i="2"/>
  <c r="Q39" i="2"/>
  <c r="Q40" i="2"/>
  <c r="Q41" i="2"/>
  <c r="Q42" i="2"/>
  <c r="Q43" i="2"/>
  <c r="Q44" i="2"/>
  <c r="Q45" i="2"/>
  <c r="Q48"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9" i="2"/>
  <c r="Q80" i="2"/>
  <c r="Q81" i="2"/>
  <c r="Q82" i="2"/>
  <c r="Q83" i="2"/>
  <c r="Q84" i="2"/>
  <c r="Q85" i="2"/>
  <c r="Q86" i="2"/>
  <c r="Q87" i="2"/>
  <c r="Q88" i="2"/>
  <c r="Q89" i="2"/>
  <c r="Q90" i="2"/>
  <c r="Q91" i="2"/>
  <c r="Q92" i="2"/>
  <c r="Q93" i="2"/>
  <c r="Q94" i="2"/>
  <c r="Q96" i="2"/>
  <c r="Q97" i="2"/>
  <c r="Q98" i="2"/>
  <c r="Q99" i="2"/>
  <c r="Q95" i="2"/>
  <c r="Q100" i="2"/>
  <c r="Q101" i="2"/>
  <c r="Q102" i="2"/>
  <c r="Q103" i="2"/>
  <c r="Q104" i="2"/>
  <c r="Q105" i="2"/>
  <c r="Q106" i="2"/>
  <c r="Q107" i="2"/>
  <c r="Q108" i="2"/>
  <c r="Q110" i="2"/>
  <c r="Q109" i="2"/>
  <c r="Q111" i="2"/>
  <c r="Q117" i="2"/>
  <c r="Q118" i="2"/>
  <c r="Q119" i="2"/>
  <c r="Q120" i="2"/>
  <c r="Q121" i="2"/>
  <c r="Q122" i="2"/>
  <c r="Q123" i="2"/>
  <c r="Q124" i="2"/>
  <c r="Q125" i="2"/>
  <c r="Q134" i="2"/>
  <c r="Q135" i="2"/>
  <c r="Q136" i="2"/>
  <c r="Q137" i="2"/>
  <c r="Q138" i="2"/>
  <c r="Q139" i="2"/>
  <c r="Q140" i="2"/>
  <c r="Q141" i="2"/>
  <c r="Q142" i="2"/>
  <c r="Q143" i="2"/>
  <c r="AE143" i="2" s="1"/>
  <c r="Q144" i="2"/>
  <c r="Q145" i="2"/>
  <c r="Q146" i="2"/>
  <c r="Q147" i="2"/>
  <c r="Q148" i="2"/>
  <c r="Q151" i="2"/>
  <c r="Q152" i="2"/>
  <c r="Q153" i="2"/>
  <c r="Q155" i="2"/>
  <c r="Q149" i="2"/>
  <c r="Q156" i="2"/>
  <c r="Q157" i="2"/>
  <c r="Q158" i="2"/>
  <c r="Q159" i="2"/>
  <c r="Q160" i="2"/>
  <c r="Q161" i="2"/>
  <c r="Q162" i="2"/>
  <c r="Q163" i="2"/>
  <c r="Q164" i="2"/>
  <c r="Q165" i="2"/>
  <c r="Q166" i="2"/>
  <c r="Q167" i="2"/>
  <c r="Q168" i="2"/>
  <c r="Q169" i="2"/>
  <c r="Q170" i="2"/>
  <c r="Q171" i="2"/>
  <c r="Q172" i="2"/>
  <c r="Q173" i="2"/>
  <c r="Q174" i="2"/>
  <c r="Q175" i="2"/>
  <c r="Q176" i="2"/>
  <c r="Q177" i="2"/>
  <c r="Q178" i="2"/>
  <c r="Q179" i="2"/>
  <c r="Q181" i="2"/>
  <c r="Q180" i="2"/>
  <c r="Q182" i="2"/>
  <c r="Q183" i="2"/>
  <c r="Q184" i="2"/>
  <c r="Q185" i="2"/>
  <c r="Q186" i="2"/>
  <c r="Q187" i="2"/>
  <c r="Q188" i="2"/>
  <c r="Q189" i="2"/>
  <c r="Q190" i="2"/>
  <c r="Q191" i="2"/>
  <c r="Q192" i="2"/>
  <c r="Q193" i="2"/>
  <c r="Q195" i="2"/>
  <c r="Q196" i="2"/>
  <c r="Q197" i="2"/>
  <c r="Q198" i="2"/>
  <c r="Q199" i="2"/>
  <c r="Q200" i="2"/>
  <c r="Q201" i="2"/>
  <c r="Q202" i="2"/>
  <c r="Q203" i="2"/>
  <c r="Q204" i="2"/>
  <c r="Q205" i="2"/>
  <c r="Q206" i="2"/>
  <c r="Q207" i="2"/>
  <c r="Q208" i="2"/>
  <c r="Q209" i="2"/>
  <c r="Q210" i="2"/>
  <c r="Q211" i="2"/>
  <c r="Q212" i="2"/>
  <c r="Q213" i="2"/>
  <c r="Q214" i="2"/>
  <c r="Q215" i="2"/>
  <c r="Q216" i="2"/>
  <c r="Q217" i="2"/>
  <c r="Q218" i="2"/>
  <c r="Q220" i="2"/>
  <c r="Q219"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50" i="2"/>
  <c r="Q251" i="2"/>
  <c r="Q252" i="2"/>
  <c r="Q253" i="2"/>
  <c r="Q254" i="2"/>
  <c r="Q255" i="2"/>
  <c r="Q256" i="2"/>
  <c r="Q257" i="2"/>
  <c r="Q258" i="2"/>
  <c r="Q259" i="2"/>
  <c r="AE259" i="2" s="1"/>
  <c r="Q260" i="2"/>
  <c r="Q261" i="2"/>
  <c r="Q263" i="2"/>
  <c r="Q262" i="2"/>
  <c r="Q265" i="2"/>
  <c r="Q264"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AE303" i="2" s="1"/>
  <c r="Q304" i="2"/>
  <c r="Q305" i="2"/>
  <c r="Q306" i="2"/>
  <c r="Q307" i="2"/>
  <c r="Q308" i="2"/>
  <c r="Q309" i="2"/>
  <c r="Q310" i="2"/>
  <c r="Q311" i="2"/>
  <c r="Q312" i="2"/>
  <c r="Q313" i="2"/>
  <c r="Q314" i="2"/>
  <c r="Q315" i="2"/>
  <c r="Q316"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1" i="2"/>
  <c r="Q452" i="2"/>
  <c r="Q453" i="2"/>
  <c r="Q454" i="2"/>
  <c r="AE454" i="2" s="1"/>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1" i="2"/>
  <c r="Q560"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4" i="2"/>
  <c r="Q653" i="2"/>
  <c r="Q655" i="2"/>
  <c r="Q656" i="2"/>
  <c r="Q657" i="2"/>
  <c r="Q658" i="2"/>
  <c r="Q659" i="2"/>
  <c r="Q660" i="2"/>
  <c r="Q661" i="2"/>
  <c r="Q662" i="2"/>
  <c r="Q665" i="2"/>
  <c r="Q664"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AE735" i="2" s="1"/>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5" i="2"/>
  <c r="Q899" i="2"/>
  <c r="Q900" i="2"/>
  <c r="Q903" i="2"/>
  <c r="Q905" i="2"/>
  <c r="Q906" i="2"/>
  <c r="Q907" i="2"/>
  <c r="Q908" i="2"/>
  <c r="Q909" i="2"/>
  <c r="Q910" i="2"/>
  <c r="Q911" i="2"/>
  <c r="Q912" i="2"/>
  <c r="Q913" i="2"/>
  <c r="AE913" i="2" s="1"/>
  <c r="Q914" i="2"/>
  <c r="AE914" i="2" s="1"/>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8" i="2"/>
  <c r="Q969" i="2"/>
  <c r="Q970" i="2"/>
  <c r="Q971" i="2"/>
  <c r="Q972" i="2"/>
  <c r="Q973" i="2"/>
  <c r="Q974" i="2"/>
  <c r="AE974" i="2" s="1"/>
  <c r="Q975" i="2"/>
  <c r="Q976" i="2"/>
  <c r="Q977" i="2"/>
  <c r="Q978" i="2"/>
  <c r="Q979" i="2"/>
  <c r="Q980" i="2"/>
  <c r="Q981" i="2"/>
  <c r="Q982" i="2"/>
  <c r="Q983" i="2"/>
  <c r="Q984" i="2"/>
  <c r="Q985" i="2"/>
  <c r="AE985" i="2" s="1"/>
  <c r="Q986" i="2"/>
  <c r="Q987" i="2"/>
  <c r="Q988" i="2"/>
  <c r="Q989" i="2"/>
  <c r="Q990" i="2"/>
  <c r="Q991" i="2"/>
  <c r="Q992" i="2"/>
  <c r="Q993" i="2"/>
  <c r="Q994" i="2"/>
  <c r="Q995" i="2"/>
  <c r="Q996" i="2"/>
  <c r="Q997" i="2"/>
  <c r="Q998" i="2"/>
  <c r="Q999" i="2"/>
  <c r="Q1000" i="2"/>
  <c r="Q1001" i="2"/>
  <c r="Q1003" i="2"/>
  <c r="Q1004" i="2"/>
  <c r="Q1005" i="2"/>
  <c r="Q1006" i="2"/>
  <c r="Q1007" i="2"/>
  <c r="Q1008" i="2"/>
  <c r="Q1009" i="2"/>
  <c r="Q1011" i="2"/>
  <c r="Q1012" i="2"/>
  <c r="Q1010" i="2"/>
  <c r="Q1013" i="2"/>
  <c r="Q1014" i="2"/>
  <c r="Q1015" i="2"/>
  <c r="Q1016" i="2"/>
  <c r="Q1017" i="2"/>
  <c r="Q1018" i="2"/>
  <c r="Q1019" i="2"/>
  <c r="Q1020" i="2"/>
  <c r="Q1021" i="2"/>
  <c r="Q1022" i="2"/>
  <c r="Q1023" i="2"/>
  <c r="Q1024" i="2"/>
  <c r="Q1025" i="2"/>
  <c r="Q1026" i="2"/>
  <c r="Q1027" i="2"/>
  <c r="Q1028" i="2"/>
  <c r="Q1029" i="2"/>
  <c r="Q1030" i="2"/>
  <c r="O12" i="2"/>
  <c r="O13" i="2"/>
  <c r="O14" i="2"/>
  <c r="O15" i="2"/>
  <c r="O16" i="2"/>
  <c r="O17" i="2"/>
  <c r="O18" i="2"/>
  <c r="O23" i="2"/>
  <c r="O19" i="2"/>
  <c r="O20" i="2"/>
  <c r="O21" i="2"/>
  <c r="O47" i="2"/>
  <c r="O22" i="2"/>
  <c r="O24" i="2"/>
  <c r="O25" i="2"/>
  <c r="O26" i="2"/>
  <c r="O27" i="2"/>
  <c r="AA27" i="2" s="1"/>
  <c r="O28" i="2"/>
  <c r="O29" i="2"/>
  <c r="O30" i="2"/>
  <c r="O32" i="2"/>
  <c r="O33" i="2"/>
  <c r="O34" i="2"/>
  <c r="AA34" i="2" s="1"/>
  <c r="O35" i="2"/>
  <c r="O36" i="2"/>
  <c r="O37" i="2"/>
  <c r="O38" i="2"/>
  <c r="O39" i="2"/>
  <c r="O40" i="2"/>
  <c r="O41" i="2"/>
  <c r="O42" i="2"/>
  <c r="O43" i="2"/>
  <c r="O44" i="2"/>
  <c r="O45" i="2"/>
  <c r="O48"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9" i="2"/>
  <c r="O80" i="2"/>
  <c r="O81" i="2"/>
  <c r="O82" i="2"/>
  <c r="O83" i="2"/>
  <c r="O84" i="2"/>
  <c r="O85" i="2"/>
  <c r="O86" i="2"/>
  <c r="O87" i="2"/>
  <c r="O88" i="2"/>
  <c r="O89" i="2"/>
  <c r="O90" i="2"/>
  <c r="O91" i="2"/>
  <c r="O92" i="2"/>
  <c r="O93" i="2"/>
  <c r="O94" i="2"/>
  <c r="O96" i="2"/>
  <c r="O97" i="2"/>
  <c r="O98" i="2"/>
  <c r="O99" i="2"/>
  <c r="O95" i="2"/>
  <c r="O100" i="2"/>
  <c r="O101" i="2"/>
  <c r="O102" i="2"/>
  <c r="O103" i="2"/>
  <c r="O104" i="2"/>
  <c r="O105" i="2"/>
  <c r="O106" i="2"/>
  <c r="O107" i="2"/>
  <c r="O108" i="2"/>
  <c r="O110" i="2"/>
  <c r="O109" i="2"/>
  <c r="O111" i="2"/>
  <c r="O117" i="2"/>
  <c r="O118" i="2"/>
  <c r="O119" i="2"/>
  <c r="O120" i="2"/>
  <c r="O121" i="2"/>
  <c r="O122" i="2"/>
  <c r="O123" i="2"/>
  <c r="O124" i="2"/>
  <c r="O125" i="2"/>
  <c r="O134" i="2"/>
  <c r="O135" i="2"/>
  <c r="O136" i="2"/>
  <c r="O137" i="2"/>
  <c r="O138" i="2"/>
  <c r="O139" i="2"/>
  <c r="O140" i="2"/>
  <c r="O141" i="2"/>
  <c r="O142" i="2"/>
  <c r="O143" i="2"/>
  <c r="AA143" i="2" s="1"/>
  <c r="O144" i="2"/>
  <c r="O145" i="2"/>
  <c r="O146" i="2"/>
  <c r="O147" i="2"/>
  <c r="O148" i="2"/>
  <c r="O151" i="2"/>
  <c r="O152" i="2"/>
  <c r="O153" i="2"/>
  <c r="O155" i="2"/>
  <c r="O149" i="2"/>
  <c r="O156" i="2"/>
  <c r="O157" i="2"/>
  <c r="O158" i="2"/>
  <c r="O159" i="2"/>
  <c r="O160" i="2"/>
  <c r="O161" i="2"/>
  <c r="O162" i="2"/>
  <c r="O163" i="2"/>
  <c r="O164" i="2"/>
  <c r="O165" i="2"/>
  <c r="O166" i="2"/>
  <c r="O167" i="2"/>
  <c r="O168" i="2"/>
  <c r="O169" i="2"/>
  <c r="O170" i="2"/>
  <c r="O171" i="2"/>
  <c r="O172" i="2"/>
  <c r="O173" i="2"/>
  <c r="O174" i="2"/>
  <c r="O175" i="2"/>
  <c r="O176" i="2"/>
  <c r="O177" i="2"/>
  <c r="O178" i="2"/>
  <c r="O179" i="2"/>
  <c r="O181" i="2"/>
  <c r="O180" i="2"/>
  <c r="O182" i="2"/>
  <c r="O183" i="2"/>
  <c r="O184" i="2"/>
  <c r="O185" i="2"/>
  <c r="O186" i="2"/>
  <c r="O187" i="2"/>
  <c r="O188" i="2"/>
  <c r="O189" i="2"/>
  <c r="O190" i="2"/>
  <c r="O191" i="2"/>
  <c r="O192" i="2"/>
  <c r="O193" i="2"/>
  <c r="O195" i="2"/>
  <c r="O196" i="2"/>
  <c r="O197" i="2"/>
  <c r="O198" i="2"/>
  <c r="O199" i="2"/>
  <c r="O200" i="2"/>
  <c r="O201" i="2"/>
  <c r="O202" i="2"/>
  <c r="O203" i="2"/>
  <c r="O204" i="2"/>
  <c r="O205" i="2"/>
  <c r="O206" i="2"/>
  <c r="O207" i="2"/>
  <c r="O208" i="2"/>
  <c r="O209" i="2"/>
  <c r="O210" i="2"/>
  <c r="O211" i="2"/>
  <c r="O212" i="2"/>
  <c r="O213" i="2"/>
  <c r="O214" i="2"/>
  <c r="O215" i="2"/>
  <c r="O216" i="2"/>
  <c r="O217" i="2"/>
  <c r="O218" i="2"/>
  <c r="O220" i="2"/>
  <c r="O219"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50" i="2"/>
  <c r="O251" i="2"/>
  <c r="O252" i="2"/>
  <c r="O253" i="2"/>
  <c r="O254" i="2"/>
  <c r="O255" i="2"/>
  <c r="O256" i="2"/>
  <c r="O257" i="2"/>
  <c r="O258" i="2"/>
  <c r="O259" i="2"/>
  <c r="AA259" i="2" s="1"/>
  <c r="O260" i="2"/>
  <c r="O261" i="2"/>
  <c r="O263" i="2"/>
  <c r="O262" i="2"/>
  <c r="O265" i="2"/>
  <c r="O264"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AA303" i="2" s="1"/>
  <c r="O304" i="2"/>
  <c r="O305" i="2"/>
  <c r="O306" i="2"/>
  <c r="O307" i="2"/>
  <c r="O308" i="2"/>
  <c r="O309" i="2"/>
  <c r="O310" i="2"/>
  <c r="O311" i="2"/>
  <c r="O312" i="2"/>
  <c r="O313" i="2"/>
  <c r="O314" i="2"/>
  <c r="O315" i="2"/>
  <c r="O316"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1" i="2"/>
  <c r="O452" i="2"/>
  <c r="O453" i="2"/>
  <c r="O454" i="2"/>
  <c r="AA454" i="2" s="1"/>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2" i="2"/>
  <c r="O483" i="2"/>
  <c r="O484" i="2"/>
  <c r="O485" i="2"/>
  <c r="O486" i="2"/>
  <c r="O487" i="2"/>
  <c r="O488" i="2"/>
  <c r="O489" i="2"/>
  <c r="O490" i="2"/>
  <c r="O491" i="2"/>
  <c r="O492" i="2"/>
  <c r="O493" i="2"/>
  <c r="O494" i="2"/>
  <c r="O495" i="2"/>
  <c r="O496" i="2"/>
  <c r="O497" i="2"/>
  <c r="O498" i="2"/>
  <c r="O499" i="2"/>
  <c r="O500" i="2"/>
  <c r="O501"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1" i="2"/>
  <c r="O560" i="2"/>
  <c r="O562" i="2"/>
  <c r="O563" i="2"/>
  <c r="O564" i="2"/>
  <c r="O565" i="2"/>
  <c r="O566" i="2"/>
  <c r="O567" i="2"/>
  <c r="O568" i="2"/>
  <c r="O569" i="2"/>
  <c r="O570" i="2"/>
  <c r="O571" i="2"/>
  <c r="O572" i="2"/>
  <c r="O573" i="2"/>
  <c r="O574" i="2"/>
  <c r="O575" i="2"/>
  <c r="O576" i="2"/>
  <c r="O577" i="2"/>
  <c r="O578" i="2"/>
  <c r="O579" i="2"/>
  <c r="O580" i="2"/>
  <c r="O581" i="2"/>
  <c r="O582" i="2"/>
  <c r="O583" i="2"/>
  <c r="O584" i="2"/>
  <c r="O585" i="2"/>
  <c r="O586" i="2"/>
  <c r="O587" i="2"/>
  <c r="O588" i="2"/>
  <c r="O589" i="2"/>
  <c r="O590" i="2"/>
  <c r="O591" i="2"/>
  <c r="O592" i="2"/>
  <c r="O593" i="2"/>
  <c r="O594" i="2"/>
  <c r="O595" i="2"/>
  <c r="O596" i="2"/>
  <c r="O597" i="2"/>
  <c r="O598" i="2"/>
  <c r="O599" i="2"/>
  <c r="O600" i="2"/>
  <c r="O601" i="2"/>
  <c r="O602" i="2"/>
  <c r="O603" i="2"/>
  <c r="O604" i="2"/>
  <c r="O605" i="2"/>
  <c r="O606" i="2"/>
  <c r="O607" i="2"/>
  <c r="O608" i="2"/>
  <c r="O609" i="2"/>
  <c r="O610" i="2"/>
  <c r="O611" i="2"/>
  <c r="O612" i="2"/>
  <c r="O613" i="2"/>
  <c r="O614" i="2"/>
  <c r="O615" i="2"/>
  <c r="O616" i="2"/>
  <c r="O617" i="2"/>
  <c r="O618" i="2"/>
  <c r="O619" i="2"/>
  <c r="O620" i="2"/>
  <c r="O621" i="2"/>
  <c r="O622" i="2"/>
  <c r="O623" i="2"/>
  <c r="O625" i="2"/>
  <c r="O626" i="2"/>
  <c r="O627" i="2"/>
  <c r="O628" i="2"/>
  <c r="O629" i="2"/>
  <c r="O630" i="2"/>
  <c r="O631" i="2"/>
  <c r="O632" i="2"/>
  <c r="O633" i="2"/>
  <c r="O634" i="2"/>
  <c r="O635" i="2"/>
  <c r="O636" i="2"/>
  <c r="O637" i="2"/>
  <c r="O638" i="2"/>
  <c r="O639" i="2"/>
  <c r="O640" i="2"/>
  <c r="O641" i="2"/>
  <c r="O642" i="2"/>
  <c r="O643" i="2"/>
  <c r="O644" i="2"/>
  <c r="O645" i="2"/>
  <c r="O646" i="2"/>
  <c r="O647" i="2"/>
  <c r="O648" i="2"/>
  <c r="O649" i="2"/>
  <c r="O650" i="2"/>
  <c r="O651" i="2"/>
  <c r="O652" i="2"/>
  <c r="O654" i="2"/>
  <c r="O653" i="2"/>
  <c r="O655" i="2"/>
  <c r="O656" i="2"/>
  <c r="O657" i="2"/>
  <c r="O658" i="2"/>
  <c r="O659" i="2"/>
  <c r="O660" i="2"/>
  <c r="O661" i="2"/>
  <c r="O662" i="2"/>
  <c r="O665" i="2"/>
  <c r="O664"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AA735" i="2" s="1"/>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5" i="2"/>
  <c r="O899" i="2"/>
  <c r="O900" i="2"/>
  <c r="O903" i="2"/>
  <c r="O905" i="2"/>
  <c r="O906" i="2"/>
  <c r="O907" i="2"/>
  <c r="O908" i="2"/>
  <c r="O909" i="2"/>
  <c r="O910" i="2"/>
  <c r="O911" i="2"/>
  <c r="O912" i="2"/>
  <c r="O913" i="2"/>
  <c r="AA913" i="2" s="1"/>
  <c r="O914" i="2"/>
  <c r="AA914" i="2" s="1"/>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8" i="2"/>
  <c r="O969" i="2"/>
  <c r="O970" i="2"/>
  <c r="O971" i="2"/>
  <c r="O972" i="2"/>
  <c r="O973" i="2"/>
  <c r="O974" i="2"/>
  <c r="AA974" i="2" s="1"/>
  <c r="O975" i="2"/>
  <c r="O976" i="2"/>
  <c r="O977" i="2"/>
  <c r="O978" i="2"/>
  <c r="O979" i="2"/>
  <c r="O980" i="2"/>
  <c r="O981" i="2"/>
  <c r="O982" i="2"/>
  <c r="O983" i="2"/>
  <c r="O984" i="2"/>
  <c r="O985" i="2"/>
  <c r="AA985" i="2" s="1"/>
  <c r="O986" i="2"/>
  <c r="O987" i="2"/>
  <c r="O988" i="2"/>
  <c r="O989" i="2"/>
  <c r="O990" i="2"/>
  <c r="O991" i="2"/>
  <c r="O992" i="2"/>
  <c r="O993" i="2"/>
  <c r="O994" i="2"/>
  <c r="O995" i="2"/>
  <c r="O996" i="2"/>
  <c r="O997" i="2"/>
  <c r="O998" i="2"/>
  <c r="O999" i="2"/>
  <c r="O1000" i="2"/>
  <c r="O1001" i="2"/>
  <c r="O1003" i="2"/>
  <c r="O1004" i="2"/>
  <c r="O1005" i="2"/>
  <c r="O1006" i="2"/>
  <c r="O1007" i="2"/>
  <c r="O1008" i="2"/>
  <c r="O1009" i="2"/>
  <c r="O1011" i="2"/>
  <c r="O1012" i="2"/>
  <c r="O1010" i="2"/>
  <c r="O1013" i="2"/>
  <c r="O1014" i="2"/>
  <c r="O1015" i="2"/>
  <c r="O1016" i="2"/>
  <c r="O1017" i="2"/>
  <c r="O1018" i="2"/>
  <c r="O1019" i="2"/>
  <c r="O1020" i="2"/>
  <c r="O1021" i="2"/>
  <c r="O1022" i="2"/>
  <c r="O1023" i="2"/>
  <c r="O1024" i="2"/>
  <c r="O1025" i="2"/>
  <c r="O1026" i="2"/>
  <c r="O1027" i="2"/>
  <c r="O1028" i="2"/>
  <c r="O1029" i="2"/>
  <c r="O1030" i="2"/>
  <c r="O11" i="2"/>
  <c r="S785" i="2" l="1"/>
  <c r="T785" i="2"/>
  <c r="T697" i="2"/>
  <c r="S697" i="2"/>
  <c r="T31" i="2"/>
  <c r="S31" i="2"/>
  <c r="S49" i="2"/>
  <c r="T502" i="2"/>
  <c r="AF194" i="2"/>
  <c r="AB194" i="2"/>
  <c r="L194" i="2"/>
  <c r="K194" i="2" s="1"/>
  <c r="S194" i="2" s="1"/>
  <c r="S888" i="2"/>
  <c r="T888" i="2"/>
  <c r="T700" i="2"/>
  <c r="S700" i="2"/>
  <c r="T680" i="2"/>
  <c r="S680" i="2"/>
  <c r="S267" i="2"/>
  <c r="T267" i="2"/>
  <c r="S252" i="2"/>
  <c r="T252" i="2"/>
  <c r="S448" i="2"/>
  <c r="T448" i="2"/>
  <c r="S165" i="2"/>
  <c r="T165" i="2"/>
  <c r="S565" i="2"/>
  <c r="T565" i="2"/>
  <c r="S735" i="2"/>
  <c r="T735" i="2"/>
  <c r="T566" i="2"/>
  <c r="S566" i="2"/>
  <c r="S174" i="2"/>
  <c r="T483" i="2"/>
  <c r="S205" i="2"/>
  <c r="S949" i="2"/>
  <c r="T949" i="2"/>
  <c r="S905" i="2"/>
  <c r="T905" i="2"/>
  <c r="T851" i="2"/>
  <c r="S851" i="2"/>
  <c r="T675" i="2"/>
  <c r="S675" i="2"/>
  <c r="S624" i="2"/>
  <c r="T624" i="2"/>
  <c r="T596" i="2"/>
  <c r="S596" i="2"/>
  <c r="S552" i="2"/>
  <c r="T552" i="2"/>
  <c r="T501" i="2"/>
  <c r="S501" i="2"/>
  <c r="S163" i="2"/>
  <c r="T163" i="2"/>
  <c r="T34" i="2"/>
  <c r="S34" i="2"/>
  <c r="T988" i="2"/>
  <c r="S988" i="2"/>
  <c r="S914" i="2"/>
  <c r="T914" i="2"/>
  <c r="T723" i="2"/>
  <c r="S723" i="2"/>
  <c r="S420" i="2"/>
  <c r="T420" i="2"/>
  <c r="T319" i="2"/>
  <c r="S319" i="2"/>
  <c r="T263" i="2"/>
  <c r="S263" i="2"/>
  <c r="S889" i="2"/>
  <c r="T889" i="2"/>
  <c r="T817" i="2"/>
  <c r="S817" i="2"/>
  <c r="S727" i="2"/>
  <c r="T727" i="2"/>
  <c r="T667" i="2"/>
  <c r="S667" i="2"/>
  <c r="S622" i="2"/>
  <c r="T622" i="2"/>
  <c r="S607" i="2"/>
  <c r="T607" i="2"/>
  <c r="S514" i="2"/>
  <c r="T514" i="2"/>
  <c r="S495" i="2"/>
  <c r="T495" i="2"/>
  <c r="S436" i="2"/>
  <c r="T436" i="2"/>
  <c r="S421" i="2"/>
  <c r="T421" i="2"/>
  <c r="S413" i="2"/>
  <c r="T413" i="2"/>
  <c r="T383" i="2"/>
  <c r="S383" i="2"/>
  <c r="T320" i="2"/>
  <c r="S320" i="2"/>
  <c r="S264" i="2"/>
  <c r="T264" i="2"/>
  <c r="S683" i="2"/>
  <c r="T683" i="2"/>
  <c r="S580" i="2"/>
  <c r="T580" i="2"/>
  <c r="S536" i="2"/>
  <c r="T536" i="2"/>
  <c r="T203" i="2"/>
  <c r="S203" i="2"/>
  <c r="T27" i="2"/>
  <c r="S27" i="2"/>
  <c r="T950" i="2"/>
  <c r="S950" i="2"/>
  <c r="T704" i="2"/>
  <c r="S704" i="2"/>
  <c r="S537" i="2"/>
  <c r="T537" i="2"/>
  <c r="T104" i="2"/>
  <c r="S104" i="2"/>
  <c r="S986" i="2"/>
  <c r="T986" i="2"/>
  <c r="S636" i="2"/>
  <c r="T636" i="2"/>
  <c r="S523" i="2"/>
  <c r="T523" i="2"/>
  <c r="S461" i="2"/>
  <c r="T461" i="2"/>
  <c r="S376" i="2"/>
  <c r="T376" i="2"/>
  <c r="S312" i="2"/>
  <c r="T312" i="2"/>
  <c r="S265" i="2"/>
  <c r="T265" i="2"/>
  <c r="T927" i="2"/>
  <c r="S927" i="2"/>
  <c r="K259" i="2"/>
  <c r="T259" i="2" s="1"/>
  <c r="T815" i="2"/>
  <c r="S164" i="2"/>
  <c r="S1022" i="2"/>
  <c r="S625" i="2"/>
  <c r="T533" i="2"/>
  <c r="S518" i="2"/>
  <c r="T482" i="2"/>
  <c r="T447" i="2"/>
  <c r="S196" i="2"/>
  <c r="T150" i="2"/>
  <c r="S373" i="2"/>
  <c r="S262" i="2"/>
  <c r="S928" i="2"/>
  <c r="S736" i="2"/>
  <c r="S682" i="2"/>
  <c r="S648" i="2"/>
  <c r="S481" i="2"/>
  <c r="S321" i="2"/>
  <c r="S276" i="2"/>
  <c r="S149" i="2"/>
  <c r="T690" i="2"/>
  <c r="T632" i="2"/>
  <c r="T567" i="2"/>
  <c r="T449" i="2"/>
  <c r="T242" i="2"/>
  <c r="AF567" i="2"/>
  <c r="AF536" i="2"/>
  <c r="AF851" i="2"/>
  <c r="AF447" i="2"/>
  <c r="AF986" i="2"/>
  <c r="AB851" i="2"/>
  <c r="AB928" i="2"/>
  <c r="AF928" i="2"/>
  <c r="AB988" i="2"/>
  <c r="AF927" i="2"/>
  <c r="AF988" i="2"/>
  <c r="AB986" i="2"/>
  <c r="AB927" i="2"/>
  <c r="S663" i="2"/>
  <c r="AF622" i="2"/>
  <c r="AB663" i="2"/>
  <c r="AC663" i="2" s="1"/>
  <c r="AF565" i="2"/>
  <c r="AB622" i="2"/>
  <c r="AF663" i="2"/>
  <c r="AG663" i="2" s="1"/>
  <c r="AB536" i="2"/>
  <c r="AF648" i="2"/>
  <c r="AB312" i="2"/>
  <c r="AF449" i="2"/>
  <c r="AB566" i="2"/>
  <c r="AB648" i="2"/>
  <c r="AF383" i="2"/>
  <c r="AF636" i="2"/>
  <c r="AB636" i="2"/>
  <c r="AF596" i="2"/>
  <c r="AB420" i="2"/>
  <c r="AB596" i="2"/>
  <c r="AF537" i="2"/>
  <c r="AF566" i="2"/>
  <c r="AF580" i="2"/>
  <c r="AF552" i="2"/>
  <c r="AF421" i="2"/>
  <c r="AB565" i="2"/>
  <c r="AB567" i="2"/>
  <c r="AB580" i="2"/>
  <c r="AB436" i="2"/>
  <c r="AB383" i="2"/>
  <c r="AF436" i="2"/>
  <c r="AF461" i="2"/>
  <c r="AF312" i="2"/>
  <c r="AF420" i="2"/>
  <c r="AB447" i="2"/>
  <c r="AB449" i="2"/>
  <c r="AB421" i="2"/>
  <c r="AB448" i="2"/>
  <c r="AB552" i="2"/>
  <c r="AB537" i="2"/>
  <c r="AB461" i="2"/>
  <c r="AF448" i="2"/>
  <c r="AF205" i="2"/>
  <c r="AF242" i="2"/>
  <c r="AB242" i="2"/>
  <c r="AF196" i="2"/>
  <c r="AF203" i="2"/>
  <c r="AB196" i="2"/>
  <c r="AB205" i="2"/>
  <c r="AB203" i="2"/>
  <c r="AB163" i="2"/>
  <c r="S150" i="2"/>
  <c r="AF164" i="2"/>
  <c r="AF163" i="2"/>
  <c r="AF174" i="2"/>
  <c r="AF149" i="2"/>
  <c r="AB174" i="2"/>
  <c r="AB164" i="2"/>
  <c r="AB149" i="2"/>
  <c r="AF150" i="2"/>
  <c r="AG150" i="2" s="1"/>
  <c r="AF104" i="2"/>
  <c r="AB150" i="2"/>
  <c r="AC150" i="2" s="1"/>
  <c r="S913" i="2"/>
  <c r="AB104" i="2"/>
  <c r="T985" i="2"/>
  <c r="S143" i="2"/>
  <c r="AB690" i="2"/>
  <c r="S48" i="2"/>
  <c r="T303" i="2"/>
  <c r="S303" i="2"/>
  <c r="S974" i="2"/>
  <c r="T454" i="2"/>
  <c r="S454" i="2"/>
  <c r="AF727" i="2"/>
  <c r="AB675" i="2"/>
  <c r="AF888" i="2"/>
  <c r="AF905" i="2"/>
  <c r="AF817" i="2"/>
  <c r="AF949" i="2"/>
  <c r="AB888" i="2"/>
  <c r="AF700" i="2"/>
  <c r="AF682" i="2"/>
  <c r="AF889" i="2"/>
  <c r="AF815" i="2"/>
  <c r="AF723" i="2"/>
  <c r="AF690" i="2"/>
  <c r="AF680" i="2"/>
  <c r="AF675" i="2"/>
  <c r="AB680" i="2"/>
  <c r="AB682" i="2"/>
  <c r="AB700" i="2"/>
  <c r="AB723" i="2"/>
  <c r="AB727" i="2"/>
  <c r="AB815" i="2"/>
  <c r="AB817" i="2"/>
  <c r="AB889" i="2"/>
  <c r="AB905" i="2"/>
  <c r="AB949" i="2"/>
  <c r="AF303" i="2"/>
  <c r="AG303" i="2" s="1"/>
  <c r="AB303" i="2"/>
  <c r="AC303" i="2" s="1"/>
  <c r="AF259" i="2"/>
  <c r="AG259" i="2" s="1"/>
  <c r="AB259" i="2"/>
  <c r="AC259" i="2" s="1"/>
  <c r="AF454" i="2"/>
  <c r="AG454" i="2" s="1"/>
  <c r="AB454" i="2"/>
  <c r="AC454" i="2" s="1"/>
  <c r="AF143" i="2"/>
  <c r="AG143" i="2" s="1"/>
  <c r="AB143" i="2"/>
  <c r="AC143" i="2" s="1"/>
  <c r="AF974" i="2"/>
  <c r="AG974" i="2" s="1"/>
  <c r="AB974" i="2"/>
  <c r="AC974" i="2" s="1"/>
  <c r="AF985" i="2"/>
  <c r="AG985" i="2" s="1"/>
  <c r="AB985" i="2"/>
  <c r="AC985" i="2" s="1"/>
  <c r="AF913" i="2"/>
  <c r="AG913" i="2" s="1"/>
  <c r="AB913" i="2"/>
  <c r="AC913" i="2" s="1"/>
  <c r="T194" i="2" l="1"/>
  <c r="S259" i="2"/>
  <c r="T720" i="2"/>
  <c r="S720" i="2"/>
  <c r="AF720" i="2"/>
  <c r="AE720" i="2"/>
  <c r="AB720" i="2"/>
  <c r="AA720" i="2"/>
  <c r="T95" i="2" l="1"/>
  <c r="S95" i="2"/>
  <c r="T1028" i="2"/>
  <c r="S1028" i="2"/>
  <c r="S1020" i="2"/>
  <c r="T1020" i="2"/>
  <c r="T1007" i="2"/>
  <c r="S1007" i="2"/>
  <c r="T998" i="2"/>
  <c r="S998" i="2"/>
  <c r="T994" i="2"/>
  <c r="S994" i="2"/>
  <c r="T983" i="2"/>
  <c r="S983" i="2"/>
  <c r="T979" i="2"/>
  <c r="S979" i="2"/>
  <c r="T970" i="2"/>
  <c r="S970" i="2"/>
  <c r="T964" i="2"/>
  <c r="S964" i="2"/>
  <c r="T960" i="2"/>
  <c r="S960" i="2"/>
  <c r="T952" i="2"/>
  <c r="S952" i="2"/>
  <c r="T946" i="2"/>
  <c r="S946" i="2"/>
  <c r="T942" i="2"/>
  <c r="S942" i="2"/>
  <c r="T934" i="2"/>
  <c r="S934" i="2"/>
  <c r="T924" i="2"/>
  <c r="S924" i="2"/>
  <c r="T920" i="2"/>
  <c r="S920" i="2"/>
  <c r="T910" i="2"/>
  <c r="S910" i="2"/>
  <c r="T906" i="2"/>
  <c r="S906" i="2"/>
  <c r="S885" i="2"/>
  <c r="T885" i="2"/>
  <c r="S878" i="2"/>
  <c r="T878" i="2"/>
  <c r="S870" i="2"/>
  <c r="T870" i="2"/>
  <c r="T858" i="2"/>
  <c r="S858" i="2"/>
  <c r="T850" i="2"/>
  <c r="S850" i="2"/>
  <c r="T865" i="2"/>
  <c r="S865" i="2"/>
  <c r="S834" i="2"/>
  <c r="T834" i="2"/>
  <c r="S830" i="2"/>
  <c r="T830" i="2"/>
  <c r="T822" i="2"/>
  <c r="S822" i="2"/>
  <c r="S812" i="2"/>
  <c r="T812" i="2"/>
  <c r="T801" i="2"/>
  <c r="S801" i="2"/>
  <c r="T794" i="2"/>
  <c r="S794" i="2"/>
  <c r="S787" i="2"/>
  <c r="T787" i="2"/>
  <c r="S778" i="2"/>
  <c r="T778" i="2"/>
  <c r="S770" i="2"/>
  <c r="T770" i="2"/>
  <c r="T762" i="2"/>
  <c r="S762" i="2"/>
  <c r="T758" i="2"/>
  <c r="S758" i="2"/>
  <c r="T750" i="2"/>
  <c r="S750" i="2"/>
  <c r="S746" i="2"/>
  <c r="T746" i="2"/>
  <c r="T739" i="2"/>
  <c r="S739" i="2"/>
  <c r="T733" i="2"/>
  <c r="S733" i="2"/>
  <c r="S724" i="2"/>
  <c r="T724" i="2"/>
  <c r="T718" i="2"/>
  <c r="S718" i="2"/>
  <c r="T710" i="2"/>
  <c r="S710" i="2"/>
  <c r="T701" i="2"/>
  <c r="S701" i="2"/>
  <c r="T691" i="2"/>
  <c r="S691" i="2"/>
  <c r="T679" i="2"/>
  <c r="S679" i="2"/>
  <c r="T670" i="2"/>
  <c r="S670" i="2"/>
  <c r="T662" i="2"/>
  <c r="S662" i="2"/>
  <c r="T653" i="2"/>
  <c r="S653" i="2"/>
  <c r="T652" i="2"/>
  <c r="S652" i="2"/>
  <c r="T642" i="2"/>
  <c r="S642" i="2"/>
  <c r="T634" i="2"/>
  <c r="S634" i="2"/>
  <c r="T619" i="2"/>
  <c r="S619" i="2"/>
  <c r="T611" i="2"/>
  <c r="S611" i="2"/>
  <c r="T603" i="2"/>
  <c r="S603" i="2"/>
  <c r="T597" i="2"/>
  <c r="S597" i="2"/>
  <c r="T588" i="2"/>
  <c r="S588" i="2"/>
  <c r="T579" i="2"/>
  <c r="S579" i="2"/>
  <c r="T575" i="2"/>
  <c r="S575" i="2"/>
  <c r="T564" i="2"/>
  <c r="S564" i="2"/>
  <c r="T556" i="2"/>
  <c r="S556" i="2"/>
  <c r="T547" i="2"/>
  <c r="S547" i="2"/>
  <c r="T543" i="2"/>
  <c r="S543" i="2"/>
  <c r="T532" i="2"/>
  <c r="S532" i="2"/>
  <c r="T528" i="2"/>
  <c r="S528" i="2"/>
  <c r="T519" i="2"/>
  <c r="S519" i="2"/>
  <c r="T511" i="2"/>
  <c r="S511" i="2"/>
  <c r="T504" i="2"/>
  <c r="S504" i="2"/>
  <c r="T498" i="2"/>
  <c r="S498" i="2"/>
  <c r="T494" i="2"/>
  <c r="S494" i="2"/>
  <c r="T485" i="2"/>
  <c r="S485" i="2"/>
  <c r="T478" i="2"/>
  <c r="S478" i="2"/>
  <c r="T474" i="2"/>
  <c r="S474" i="2"/>
  <c r="T338" i="2"/>
  <c r="S338" i="2"/>
  <c r="T417" i="2"/>
  <c r="S417" i="2"/>
  <c r="T269" i="2"/>
  <c r="S269" i="2"/>
  <c r="T315" i="2"/>
  <c r="S315" i="2"/>
  <c r="T452" i="2"/>
  <c r="S452" i="2"/>
  <c r="T397" i="2"/>
  <c r="S397" i="2"/>
  <c r="T457" i="2"/>
  <c r="S457" i="2"/>
  <c r="T385" i="2"/>
  <c r="S385" i="2"/>
  <c r="T277" i="2"/>
  <c r="S277" i="2"/>
  <c r="T405" i="2"/>
  <c r="S405" i="2"/>
  <c r="T469" i="2"/>
  <c r="S469" i="2"/>
  <c r="T463" i="2"/>
  <c r="S463" i="2"/>
  <c r="T458" i="2"/>
  <c r="S458" i="2"/>
  <c r="T446" i="2"/>
  <c r="S446" i="2"/>
  <c r="T440" i="2"/>
  <c r="S440" i="2"/>
  <c r="T433" i="2"/>
  <c r="S433" i="2"/>
  <c r="T429" i="2"/>
  <c r="S429" i="2"/>
  <c r="T425" i="2"/>
  <c r="S425" i="2"/>
  <c r="T419" i="2"/>
  <c r="S419" i="2"/>
  <c r="T409" i="2"/>
  <c r="S409" i="2"/>
  <c r="T400" i="2"/>
  <c r="S400" i="2"/>
  <c r="T388" i="2"/>
  <c r="S388" i="2"/>
  <c r="T377" i="2"/>
  <c r="S377" i="2"/>
  <c r="T370" i="2"/>
  <c r="S370" i="2"/>
  <c r="T366" i="2"/>
  <c r="S366" i="2"/>
  <c r="T362" i="2"/>
  <c r="S362" i="2"/>
  <c r="T352" i="2"/>
  <c r="S352" i="2"/>
  <c r="T348" i="2"/>
  <c r="S348" i="2"/>
  <c r="T340" i="2"/>
  <c r="S340" i="2"/>
  <c r="T334" i="2"/>
  <c r="S334" i="2"/>
  <c r="T326" i="2"/>
  <c r="S326" i="2"/>
  <c r="T323" i="2"/>
  <c r="S323" i="2"/>
  <c r="T309" i="2"/>
  <c r="S309" i="2"/>
  <c r="T306" i="2"/>
  <c r="S306" i="2"/>
  <c r="T468" i="2"/>
  <c r="S468" i="2"/>
  <c r="T300" i="2"/>
  <c r="S300" i="2"/>
  <c r="T297" i="2"/>
  <c r="S297" i="2"/>
  <c r="T291" i="2"/>
  <c r="S291" i="2"/>
  <c r="T287" i="2"/>
  <c r="S287" i="2"/>
  <c r="T283" i="2"/>
  <c r="S283" i="2"/>
  <c r="T279" i="2"/>
  <c r="S279" i="2"/>
  <c r="T272" i="2"/>
  <c r="S272" i="2"/>
  <c r="T266" i="2"/>
  <c r="S266" i="2"/>
  <c r="T253" i="2"/>
  <c r="S253" i="2"/>
  <c r="T250" i="2"/>
  <c r="S250" i="2"/>
  <c r="T246" i="2"/>
  <c r="S246" i="2"/>
  <c r="T243" i="2"/>
  <c r="S243" i="2"/>
  <c r="T237" i="2"/>
  <c r="S237" i="2"/>
  <c r="T234" i="2"/>
  <c r="S234" i="2"/>
  <c r="T225" i="2"/>
  <c r="S225" i="2"/>
  <c r="T233" i="2"/>
  <c r="S233" i="2"/>
  <c r="T223" i="2"/>
  <c r="S223" i="2"/>
  <c r="T219" i="2"/>
  <c r="S219" i="2"/>
  <c r="T214" i="2"/>
  <c r="S214" i="2"/>
  <c r="T210" i="2"/>
  <c r="S210" i="2"/>
  <c r="T206" i="2"/>
  <c r="S206" i="2"/>
  <c r="T200" i="2"/>
  <c r="S200" i="2"/>
  <c r="T195" i="2"/>
  <c r="S195" i="2"/>
  <c r="T191" i="2"/>
  <c r="S191" i="2"/>
  <c r="T184" i="2"/>
  <c r="S184" i="2"/>
  <c r="T179" i="2"/>
  <c r="S179" i="2"/>
  <c r="S177" i="2"/>
  <c r="T177" i="2"/>
  <c r="T169" i="2"/>
  <c r="S169" i="2"/>
  <c r="T160" i="2"/>
  <c r="S160" i="2"/>
  <c r="T151" i="2"/>
  <c r="S151" i="2"/>
  <c r="S148" i="2"/>
  <c r="T148" i="2"/>
  <c r="T145" i="2"/>
  <c r="S145" i="2"/>
  <c r="T141" i="2"/>
  <c r="S141" i="2"/>
  <c r="S136" i="2"/>
  <c r="T136" i="2"/>
  <c r="T134" i="2"/>
  <c r="S134" i="2"/>
  <c r="T105" i="2"/>
  <c r="S105" i="2"/>
  <c r="T124" i="2"/>
  <c r="S124" i="2"/>
  <c r="S117" i="2"/>
  <c r="T117" i="2"/>
  <c r="T122" i="2"/>
  <c r="S122" i="2"/>
  <c r="T101" i="2"/>
  <c r="S101" i="2"/>
  <c r="T96" i="2"/>
  <c r="S96" i="2"/>
  <c r="T94" i="2"/>
  <c r="S94" i="2"/>
  <c r="S88" i="2"/>
  <c r="T88" i="2"/>
  <c r="T82" i="2"/>
  <c r="S82" i="2"/>
  <c r="T84" i="2"/>
  <c r="S84" i="2"/>
  <c r="T75" i="2"/>
  <c r="S75" i="2"/>
  <c r="T72" i="2"/>
  <c r="S72" i="2"/>
  <c r="T68" i="2"/>
  <c r="S68" i="2"/>
  <c r="T63" i="2"/>
  <c r="S63" i="2"/>
  <c r="T60" i="2"/>
  <c r="S60" i="2"/>
  <c r="T57" i="2"/>
  <c r="S57" i="2"/>
  <c r="T54" i="2"/>
  <c r="S54" i="2"/>
  <c r="T40" i="2"/>
  <c r="S40" i="2"/>
  <c r="T35" i="2"/>
  <c r="S35" i="2"/>
  <c r="T29" i="2"/>
  <c r="S29" i="2"/>
  <c r="T25" i="2"/>
  <c r="S25" i="2"/>
  <c r="T44" i="2"/>
  <c r="S44" i="2"/>
  <c r="T20" i="2"/>
  <c r="S20" i="2"/>
  <c r="T14" i="2"/>
  <c r="S14" i="2"/>
  <c r="T13" i="2"/>
  <c r="S13" i="2"/>
  <c r="T1025" i="2"/>
  <c r="S1025" i="2"/>
  <c r="T1019" i="2"/>
  <c r="S1019" i="2"/>
  <c r="S1016" i="2"/>
  <c r="T1016" i="2"/>
  <c r="T1009" i="2"/>
  <c r="S1009" i="2"/>
  <c r="T1008" i="2"/>
  <c r="S1008" i="2"/>
  <c r="T1004" i="2"/>
  <c r="S1004" i="2"/>
  <c r="T999" i="2"/>
  <c r="S999" i="2"/>
  <c r="T995" i="2"/>
  <c r="S995" i="2"/>
  <c r="T991" i="2"/>
  <c r="S991" i="2"/>
  <c r="T984" i="2"/>
  <c r="S984" i="2"/>
  <c r="T980" i="2"/>
  <c r="S980" i="2"/>
  <c r="T976" i="2"/>
  <c r="S976" i="2"/>
  <c r="T971" i="2"/>
  <c r="S971" i="2"/>
  <c r="T965" i="2"/>
  <c r="S965" i="2"/>
  <c r="T961" i="2"/>
  <c r="S961" i="2"/>
  <c r="T957" i="2"/>
  <c r="S957" i="2"/>
  <c r="T953" i="2"/>
  <c r="S953" i="2"/>
  <c r="T947" i="2"/>
  <c r="S947" i="2"/>
  <c r="S943" i="2"/>
  <c r="T943" i="2"/>
  <c r="T939" i="2"/>
  <c r="S939" i="2"/>
  <c r="T935" i="2"/>
  <c r="S935" i="2"/>
  <c r="T931" i="2"/>
  <c r="S931" i="2"/>
  <c r="S925" i="2"/>
  <c r="T925" i="2"/>
  <c r="T921" i="2"/>
  <c r="S921" i="2"/>
  <c r="T917" i="2"/>
  <c r="S917" i="2"/>
  <c r="S911" i="2"/>
  <c r="T911" i="2"/>
  <c r="S907" i="2"/>
  <c r="T907" i="2"/>
  <c r="T899" i="2"/>
  <c r="S899" i="2"/>
  <c r="T886" i="2"/>
  <c r="S886" i="2"/>
  <c r="T879" i="2"/>
  <c r="S879" i="2"/>
  <c r="T875" i="2"/>
  <c r="S875" i="2"/>
  <c r="T871" i="2"/>
  <c r="S871" i="2"/>
  <c r="T867" i="2"/>
  <c r="S867" i="2"/>
  <c r="T863" i="2"/>
  <c r="S863" i="2"/>
  <c r="T859" i="2"/>
  <c r="S859" i="2"/>
  <c r="T855" i="2"/>
  <c r="S855" i="2"/>
  <c r="T847" i="2"/>
  <c r="S847" i="2"/>
  <c r="T844" i="2"/>
  <c r="S844" i="2"/>
  <c r="S866" i="2"/>
  <c r="T866" i="2"/>
  <c r="T838" i="2"/>
  <c r="S838" i="2"/>
  <c r="T835" i="2"/>
  <c r="S835" i="2"/>
  <c r="T831" i="2"/>
  <c r="S831" i="2"/>
  <c r="T827" i="2"/>
  <c r="S827" i="2"/>
  <c r="T823" i="2"/>
  <c r="S823" i="2"/>
  <c r="T819" i="2"/>
  <c r="S819" i="2"/>
  <c r="T813" i="2"/>
  <c r="S813" i="2"/>
  <c r="T809" i="2"/>
  <c r="S809" i="2"/>
  <c r="T805" i="2"/>
  <c r="S805" i="2"/>
  <c r="T802" i="2"/>
  <c r="S802" i="2"/>
  <c r="T795" i="2"/>
  <c r="S795" i="2"/>
  <c r="T791" i="2"/>
  <c r="S791" i="2"/>
  <c r="T788" i="2"/>
  <c r="S788" i="2"/>
  <c r="T783" i="2"/>
  <c r="S783" i="2"/>
  <c r="T779" i="2"/>
  <c r="S779" i="2"/>
  <c r="T775" i="2"/>
  <c r="S775" i="2"/>
  <c r="T771" i="2"/>
  <c r="S771" i="2"/>
  <c r="T767" i="2"/>
  <c r="S767" i="2"/>
  <c r="T763" i="2"/>
  <c r="S763" i="2"/>
  <c r="T759" i="2"/>
  <c r="S759" i="2"/>
  <c r="T755" i="2"/>
  <c r="S755" i="2"/>
  <c r="T751" i="2"/>
  <c r="S751" i="2"/>
  <c r="T747" i="2"/>
  <c r="S747" i="2"/>
  <c r="T743" i="2"/>
  <c r="S743" i="2"/>
  <c r="T740" i="2"/>
  <c r="S740" i="2"/>
  <c r="S734" i="2"/>
  <c r="T734" i="2"/>
  <c r="T730" i="2"/>
  <c r="S730" i="2"/>
  <c r="T725" i="2"/>
  <c r="S725" i="2"/>
  <c r="S719" i="2"/>
  <c r="T719" i="2"/>
  <c r="T715" i="2"/>
  <c r="S715" i="2"/>
  <c r="S711" i="2"/>
  <c r="T711" i="2"/>
  <c r="T707" i="2"/>
  <c r="S707" i="2"/>
  <c r="T702" i="2"/>
  <c r="S702" i="2"/>
  <c r="T696" i="2"/>
  <c r="S696" i="2"/>
  <c r="T692" i="2"/>
  <c r="S692" i="2"/>
  <c r="T687" i="2"/>
  <c r="S687" i="2"/>
  <c r="T681" i="2"/>
  <c r="S681" i="2"/>
  <c r="T676" i="2"/>
  <c r="S676" i="2"/>
  <c r="T671" i="2"/>
  <c r="S671" i="2"/>
  <c r="T665" i="2"/>
  <c r="S665" i="2"/>
  <c r="T660" i="2"/>
  <c r="S660" i="2"/>
  <c r="T656" i="2"/>
  <c r="S656" i="2"/>
  <c r="T655" i="2"/>
  <c r="S655" i="2"/>
  <c r="T647" i="2"/>
  <c r="S647" i="2"/>
  <c r="T643" i="2"/>
  <c r="S643" i="2"/>
  <c r="T639" i="2"/>
  <c r="S639" i="2"/>
  <c r="T628" i="2"/>
  <c r="S628" i="2"/>
  <c r="T630" i="2"/>
  <c r="S630" i="2"/>
  <c r="T627" i="2"/>
  <c r="S627" i="2"/>
  <c r="T620" i="2"/>
  <c r="S620" i="2"/>
  <c r="T616" i="2"/>
  <c r="S616" i="2"/>
  <c r="T612" i="2"/>
  <c r="S612" i="2"/>
  <c r="T608" i="2"/>
  <c r="S608" i="2"/>
  <c r="T604" i="2"/>
  <c r="S604" i="2"/>
  <c r="T598" i="2"/>
  <c r="S598" i="2"/>
  <c r="T593" i="2"/>
  <c r="S593" i="2"/>
  <c r="T589" i="2"/>
  <c r="S589" i="2"/>
  <c r="T585" i="2"/>
  <c r="S585" i="2"/>
  <c r="T581" i="2"/>
  <c r="S581" i="2"/>
  <c r="T576" i="2"/>
  <c r="S576" i="2"/>
  <c r="T572" i="2"/>
  <c r="S572" i="2"/>
  <c r="T568" i="2"/>
  <c r="S568" i="2"/>
  <c r="T560" i="2"/>
  <c r="S560" i="2"/>
  <c r="T557" i="2"/>
  <c r="S557" i="2"/>
  <c r="T553" i="2"/>
  <c r="S553" i="2"/>
  <c r="T548" i="2"/>
  <c r="S548" i="2"/>
  <c r="T544" i="2"/>
  <c r="S544" i="2"/>
  <c r="T540" i="2"/>
  <c r="S540" i="2"/>
  <c r="T534" i="2"/>
  <c r="S534" i="2"/>
  <c r="T529" i="2"/>
  <c r="S529" i="2"/>
  <c r="T525" i="2"/>
  <c r="S525" i="2"/>
  <c r="T520" i="2"/>
  <c r="S520" i="2"/>
  <c r="T515" i="2"/>
  <c r="S515" i="2"/>
  <c r="T512" i="2"/>
  <c r="S512" i="2"/>
  <c r="T508" i="2"/>
  <c r="S508" i="2"/>
  <c r="T505" i="2"/>
  <c r="S505" i="2"/>
  <c r="T499" i="2"/>
  <c r="S499" i="2"/>
  <c r="T491" i="2"/>
  <c r="S491" i="2"/>
  <c r="T486" i="2"/>
  <c r="S486" i="2"/>
  <c r="T479" i="2"/>
  <c r="S479" i="2"/>
  <c r="T475" i="2"/>
  <c r="S475" i="2"/>
  <c r="T471" i="2"/>
  <c r="S471" i="2"/>
  <c r="T437" i="2"/>
  <c r="S437" i="2"/>
  <c r="T359" i="2"/>
  <c r="S359" i="2"/>
  <c r="T285" i="2"/>
  <c r="S285" i="2"/>
  <c r="T387" i="2"/>
  <c r="S387" i="2"/>
  <c r="T453" i="2"/>
  <c r="S453" i="2"/>
  <c r="T372" i="2"/>
  <c r="S372" i="2"/>
  <c r="T314" i="2"/>
  <c r="S314" i="2"/>
  <c r="T386" i="2"/>
  <c r="S386" i="2"/>
  <c r="T278" i="2"/>
  <c r="S278" i="2"/>
  <c r="T404" i="2"/>
  <c r="S404" i="2"/>
  <c r="T257" i="2"/>
  <c r="S257" i="2"/>
  <c r="T260" i="2"/>
  <c r="S260" i="2"/>
  <c r="T464" i="2"/>
  <c r="S464" i="2"/>
  <c r="T459" i="2"/>
  <c r="S459" i="2"/>
  <c r="T455" i="2"/>
  <c r="S455" i="2"/>
  <c r="T441" i="2"/>
  <c r="S441" i="2"/>
  <c r="T434" i="2"/>
  <c r="S434" i="2"/>
  <c r="T430" i="2"/>
  <c r="S430" i="2"/>
  <c r="T426" i="2"/>
  <c r="S426" i="2"/>
  <c r="T422" i="2"/>
  <c r="S422" i="2"/>
  <c r="T415" i="2"/>
  <c r="S415" i="2"/>
  <c r="T410" i="2"/>
  <c r="S410" i="2"/>
  <c r="T401" i="2"/>
  <c r="S401" i="2"/>
  <c r="T395" i="2"/>
  <c r="S395" i="2"/>
  <c r="T393" i="2"/>
  <c r="S393" i="2"/>
  <c r="T389" i="2"/>
  <c r="S389" i="2"/>
  <c r="T378" i="2"/>
  <c r="S378" i="2"/>
  <c r="T371" i="2"/>
  <c r="S371" i="2"/>
  <c r="T367" i="2"/>
  <c r="S367" i="2"/>
  <c r="T363" i="2"/>
  <c r="S363" i="2"/>
  <c r="T353" i="2"/>
  <c r="S353" i="2"/>
  <c r="T349" i="2"/>
  <c r="S349" i="2"/>
  <c r="T345" i="2"/>
  <c r="S345" i="2"/>
  <c r="T335" i="2"/>
  <c r="S335" i="2"/>
  <c r="T331" i="2"/>
  <c r="S331" i="2"/>
  <c r="T327" i="2"/>
  <c r="S327" i="2"/>
  <c r="T313" i="2"/>
  <c r="S313" i="2"/>
  <c r="T307" i="2"/>
  <c r="S307" i="2"/>
  <c r="T258" i="2"/>
  <c r="S258" i="2"/>
  <c r="T301" i="2"/>
  <c r="S301" i="2"/>
  <c r="T270" i="2"/>
  <c r="S270" i="2"/>
  <c r="T292" i="2"/>
  <c r="S292" i="2"/>
  <c r="T288" i="2"/>
  <c r="S288" i="2"/>
  <c r="T286" i="2"/>
  <c r="S286" i="2"/>
  <c r="T280" i="2"/>
  <c r="S280" i="2"/>
  <c r="T273" i="2"/>
  <c r="S273" i="2"/>
  <c r="T268" i="2"/>
  <c r="S268" i="2"/>
  <c r="T254" i="2"/>
  <c r="S254" i="2"/>
  <c r="T247" i="2"/>
  <c r="S247" i="2"/>
  <c r="T244" i="2"/>
  <c r="S244" i="2"/>
  <c r="T239" i="2"/>
  <c r="S239" i="2"/>
  <c r="T235" i="2"/>
  <c r="S235" i="2"/>
  <c r="T227" i="2"/>
  <c r="S227" i="2"/>
  <c r="T231" i="2"/>
  <c r="S231" i="2"/>
  <c r="T215" i="2"/>
  <c r="S215" i="2"/>
  <c r="T217" i="2"/>
  <c r="S217" i="2"/>
  <c r="T220" i="2"/>
  <c r="S220" i="2"/>
  <c r="T211" i="2"/>
  <c r="S211" i="2"/>
  <c r="T207" i="2"/>
  <c r="S207" i="2"/>
  <c r="T201" i="2"/>
  <c r="S201" i="2"/>
  <c r="T197" i="2"/>
  <c r="S197" i="2"/>
  <c r="S190" i="2"/>
  <c r="T190" i="2"/>
  <c r="T187" i="2"/>
  <c r="S187" i="2"/>
  <c r="T183" i="2"/>
  <c r="S183" i="2"/>
  <c r="T178" i="2"/>
  <c r="S178" i="2"/>
  <c r="T173" i="2"/>
  <c r="S173" i="2"/>
  <c r="T170" i="2"/>
  <c r="S170" i="2"/>
  <c r="T166" i="2"/>
  <c r="S166" i="2"/>
  <c r="T162" i="2"/>
  <c r="S162" i="2"/>
  <c r="T157" i="2"/>
  <c r="S157" i="2"/>
  <c r="T153" i="2"/>
  <c r="S153" i="2"/>
  <c r="T146" i="2"/>
  <c r="S146" i="2"/>
  <c r="T142" i="2"/>
  <c r="S142" i="2"/>
  <c r="T137" i="2"/>
  <c r="S137" i="2"/>
  <c r="T138" i="2"/>
  <c r="S138" i="2"/>
  <c r="T106" i="2"/>
  <c r="S106" i="2"/>
  <c r="T125" i="2"/>
  <c r="S125" i="2"/>
  <c r="T118" i="2"/>
  <c r="S118" i="2"/>
  <c r="T109" i="2"/>
  <c r="S109" i="2"/>
  <c r="T102" i="2"/>
  <c r="S102" i="2"/>
  <c r="T97" i="2"/>
  <c r="S97" i="2"/>
  <c r="T89" i="2"/>
  <c r="S89" i="2"/>
  <c r="T1024" i="2"/>
  <c r="S1024" i="2"/>
  <c r="T1010" i="2"/>
  <c r="S1010" i="2"/>
  <c r="T1003" i="2"/>
  <c r="S1003" i="2"/>
  <c r="T990" i="2"/>
  <c r="S990" i="2"/>
  <c r="T975" i="2"/>
  <c r="S975" i="2"/>
  <c r="T968" i="2"/>
  <c r="S968" i="2"/>
  <c r="T956" i="2"/>
  <c r="S956" i="2"/>
  <c r="T938" i="2"/>
  <c r="S938" i="2"/>
  <c r="T930" i="2"/>
  <c r="S930" i="2"/>
  <c r="T916" i="2"/>
  <c r="S916" i="2"/>
  <c r="T895" i="2"/>
  <c r="S895" i="2"/>
  <c r="S882" i="2"/>
  <c r="T882" i="2"/>
  <c r="S874" i="2"/>
  <c r="T874" i="2"/>
  <c r="T862" i="2"/>
  <c r="S862" i="2"/>
  <c r="T854" i="2"/>
  <c r="S854" i="2"/>
  <c r="T846" i="2"/>
  <c r="S846" i="2"/>
  <c r="T843" i="2"/>
  <c r="S843" i="2"/>
  <c r="T826" i="2"/>
  <c r="S826" i="2"/>
  <c r="T818" i="2"/>
  <c r="S818" i="2"/>
  <c r="T808" i="2"/>
  <c r="S808" i="2"/>
  <c r="S804" i="2"/>
  <c r="T804" i="2"/>
  <c r="T798" i="2"/>
  <c r="S798" i="2"/>
  <c r="T782" i="2"/>
  <c r="S782" i="2"/>
  <c r="T774" i="2"/>
  <c r="S774" i="2"/>
  <c r="T766" i="2"/>
  <c r="S766" i="2"/>
  <c r="T754" i="2"/>
  <c r="S754" i="2"/>
  <c r="T742" i="2"/>
  <c r="S742" i="2"/>
  <c r="T729" i="2"/>
  <c r="S729" i="2"/>
  <c r="T714" i="2"/>
  <c r="S714" i="2"/>
  <c r="T706" i="2"/>
  <c r="S706" i="2"/>
  <c r="S695" i="2"/>
  <c r="T695" i="2"/>
  <c r="T686" i="2"/>
  <c r="S686" i="2"/>
  <c r="T674" i="2"/>
  <c r="S674" i="2"/>
  <c r="T659" i="2"/>
  <c r="S659" i="2"/>
  <c r="T646" i="2"/>
  <c r="S646" i="2"/>
  <c r="T638" i="2"/>
  <c r="S638" i="2"/>
  <c r="T626" i="2"/>
  <c r="S626" i="2"/>
  <c r="T615" i="2"/>
  <c r="S615" i="2"/>
  <c r="T600" i="2"/>
  <c r="S600" i="2"/>
  <c r="T592" i="2"/>
  <c r="S592" i="2"/>
  <c r="T584" i="2"/>
  <c r="S584" i="2"/>
  <c r="T571" i="2"/>
  <c r="S571" i="2"/>
  <c r="T561" i="2"/>
  <c r="S561" i="2"/>
  <c r="T551" i="2"/>
  <c r="S551" i="2"/>
  <c r="T539" i="2"/>
  <c r="S539" i="2"/>
  <c r="T524" i="2"/>
  <c r="S524" i="2"/>
  <c r="T507" i="2"/>
  <c r="S507" i="2"/>
  <c r="T490" i="2"/>
  <c r="S490" i="2"/>
  <c r="T465" i="2"/>
  <c r="S465" i="2"/>
  <c r="T414" i="2"/>
  <c r="S414" i="2"/>
  <c r="T1029" i="2"/>
  <c r="S1029" i="2"/>
  <c r="T1027" i="2"/>
  <c r="S1027" i="2"/>
  <c r="T1023" i="2"/>
  <c r="S1023" i="2"/>
  <c r="T1018" i="2"/>
  <c r="S1018" i="2"/>
  <c r="T1015" i="2"/>
  <c r="S1015" i="2"/>
  <c r="T1014" i="2"/>
  <c r="S1014" i="2"/>
  <c r="T1012" i="2"/>
  <c r="S1012" i="2"/>
  <c r="S1006" i="2"/>
  <c r="T1006" i="2"/>
  <c r="S1001" i="2"/>
  <c r="T1001" i="2"/>
  <c r="S997" i="2"/>
  <c r="T997" i="2"/>
  <c r="S993" i="2"/>
  <c r="T993" i="2"/>
  <c r="T989" i="2"/>
  <c r="S989" i="2"/>
  <c r="T982" i="2"/>
  <c r="S982" i="2"/>
  <c r="T978" i="2"/>
  <c r="S978" i="2"/>
  <c r="T973" i="2"/>
  <c r="S973" i="2"/>
  <c r="T969" i="2"/>
  <c r="S969" i="2"/>
  <c r="S963" i="2"/>
  <c r="T963" i="2"/>
  <c r="S959" i="2"/>
  <c r="T959" i="2"/>
  <c r="S955" i="2"/>
  <c r="T955" i="2"/>
  <c r="T951" i="2"/>
  <c r="S951" i="2"/>
  <c r="T945" i="2"/>
  <c r="S945" i="2"/>
  <c r="T941" i="2"/>
  <c r="S941" i="2"/>
  <c r="S937" i="2"/>
  <c r="T937" i="2"/>
  <c r="S933" i="2"/>
  <c r="T933" i="2"/>
  <c r="S929" i="2"/>
  <c r="T929" i="2"/>
  <c r="T923" i="2"/>
  <c r="S923" i="2"/>
  <c r="S919" i="2"/>
  <c r="T919" i="2"/>
  <c r="S915" i="2"/>
  <c r="T915" i="2"/>
  <c r="T909" i="2"/>
  <c r="S909" i="2"/>
  <c r="T903" i="2"/>
  <c r="S903" i="2"/>
  <c r="T890" i="2"/>
  <c r="S890" i="2"/>
  <c r="T884" i="2"/>
  <c r="S884" i="2"/>
  <c r="T881" i="2"/>
  <c r="S881" i="2"/>
  <c r="T877" i="2"/>
  <c r="S877" i="2"/>
  <c r="T873" i="2"/>
  <c r="S873" i="2"/>
  <c r="T869" i="2"/>
  <c r="S869" i="2"/>
  <c r="T861" i="2"/>
  <c r="S861" i="2"/>
  <c r="T857" i="2"/>
  <c r="S857" i="2"/>
  <c r="T853" i="2"/>
  <c r="S853" i="2"/>
  <c r="T849" i="2"/>
  <c r="S849" i="2"/>
  <c r="T845" i="2"/>
  <c r="S845" i="2"/>
  <c r="T842" i="2"/>
  <c r="S842" i="2"/>
  <c r="T840" i="2"/>
  <c r="S840" i="2"/>
  <c r="T837" i="2"/>
  <c r="S837" i="2"/>
  <c r="T833" i="2"/>
  <c r="S833" i="2"/>
  <c r="T829" i="2"/>
  <c r="S829" i="2"/>
  <c r="T825" i="2"/>
  <c r="S825" i="2"/>
  <c r="T821" i="2"/>
  <c r="S821" i="2"/>
  <c r="T816" i="2"/>
  <c r="S816" i="2"/>
  <c r="T811" i="2"/>
  <c r="S811" i="2"/>
  <c r="T807" i="2"/>
  <c r="S807" i="2"/>
  <c r="T800" i="2"/>
  <c r="S800" i="2"/>
  <c r="T797" i="2"/>
  <c r="S797" i="2"/>
  <c r="T793" i="2"/>
  <c r="S793" i="2"/>
  <c r="T790" i="2"/>
  <c r="S790" i="2"/>
  <c r="T786" i="2"/>
  <c r="S786" i="2"/>
  <c r="T781" i="2"/>
  <c r="S781" i="2"/>
  <c r="T777" i="2"/>
  <c r="S777" i="2"/>
  <c r="T773" i="2"/>
  <c r="S773" i="2"/>
  <c r="T769" i="2"/>
  <c r="S769" i="2"/>
  <c r="T765" i="2"/>
  <c r="S765" i="2"/>
  <c r="T761" i="2"/>
  <c r="S761" i="2"/>
  <c r="T757" i="2"/>
  <c r="S757" i="2"/>
  <c r="T753" i="2"/>
  <c r="S753" i="2"/>
  <c r="T749" i="2"/>
  <c r="S749" i="2"/>
  <c r="T745" i="2"/>
  <c r="S745" i="2"/>
  <c r="T738" i="2"/>
  <c r="S738" i="2"/>
  <c r="T732" i="2"/>
  <c r="S732" i="2"/>
  <c r="T728" i="2"/>
  <c r="S728" i="2"/>
  <c r="T722" i="2"/>
  <c r="S722" i="2"/>
  <c r="T717" i="2"/>
  <c r="S717" i="2"/>
  <c r="T713" i="2"/>
  <c r="S713" i="2"/>
  <c r="T709" i="2"/>
  <c r="S709" i="2"/>
  <c r="T705" i="2"/>
  <c r="S705" i="2"/>
  <c r="T699" i="2"/>
  <c r="S699" i="2"/>
  <c r="T694" i="2"/>
  <c r="S694" i="2"/>
  <c r="S689" i="2"/>
  <c r="T689" i="2"/>
  <c r="T685" i="2"/>
  <c r="S685" i="2"/>
  <c r="T678" i="2"/>
  <c r="S678" i="2"/>
  <c r="T673" i="2"/>
  <c r="S673" i="2"/>
  <c r="T669" i="2"/>
  <c r="S669" i="2"/>
  <c r="T666" i="2"/>
  <c r="S666" i="2"/>
  <c r="T81" i="2"/>
  <c r="S81" i="2"/>
  <c r="T77" i="2"/>
  <c r="S77" i="2"/>
  <c r="T79" i="2"/>
  <c r="S79" i="2"/>
  <c r="T73" i="2"/>
  <c r="S73" i="2"/>
  <c r="T69" i="2"/>
  <c r="S69" i="2"/>
  <c r="T67" i="2"/>
  <c r="S67" i="2"/>
  <c r="T61" i="2"/>
  <c r="S61" i="2"/>
  <c r="T56" i="2"/>
  <c r="S56" i="2"/>
  <c r="T53" i="2"/>
  <c r="S53" i="2"/>
  <c r="T47" i="2"/>
  <c r="S47" i="2"/>
  <c r="T37" i="2"/>
  <c r="S37" i="2"/>
  <c r="T33" i="2"/>
  <c r="S33" i="2"/>
  <c r="T26" i="2"/>
  <c r="S26" i="2"/>
  <c r="T42" i="2"/>
  <c r="S42" i="2"/>
  <c r="T21" i="2"/>
  <c r="S21" i="2"/>
  <c r="T16" i="2"/>
  <c r="S16" i="2"/>
  <c r="T17" i="2"/>
  <c r="S17" i="2"/>
  <c r="T1030" i="2"/>
  <c r="S1030" i="2"/>
  <c r="T1026" i="2"/>
  <c r="S1026" i="2"/>
  <c r="T1021" i="2"/>
  <c r="S1021" i="2"/>
  <c r="T1017" i="2"/>
  <c r="S1017" i="2"/>
  <c r="T1013" i="2"/>
  <c r="S1013" i="2"/>
  <c r="S1011" i="2"/>
  <c r="T1011" i="2"/>
  <c r="T1005" i="2"/>
  <c r="S1005" i="2"/>
  <c r="T1000" i="2"/>
  <c r="S1000" i="2"/>
  <c r="T996" i="2"/>
  <c r="S996" i="2"/>
  <c r="T992" i="2"/>
  <c r="S992" i="2"/>
  <c r="T987" i="2"/>
  <c r="S987" i="2"/>
  <c r="T981" i="2"/>
  <c r="S981" i="2"/>
  <c r="T977" i="2"/>
  <c r="S977" i="2"/>
  <c r="T972" i="2"/>
  <c r="S972" i="2"/>
  <c r="T966" i="2"/>
  <c r="S966" i="2"/>
  <c r="T962" i="2"/>
  <c r="S962" i="2"/>
  <c r="T958" i="2"/>
  <c r="S958" i="2"/>
  <c r="T954" i="2"/>
  <c r="S954" i="2"/>
  <c r="T948" i="2"/>
  <c r="S948" i="2"/>
  <c r="T944" i="2"/>
  <c r="S944" i="2"/>
  <c r="T940" i="2"/>
  <c r="S940" i="2"/>
  <c r="T936" i="2"/>
  <c r="S936" i="2"/>
  <c r="T932" i="2"/>
  <c r="S932" i="2"/>
  <c r="T926" i="2"/>
  <c r="S926" i="2"/>
  <c r="T922" i="2"/>
  <c r="S922" i="2"/>
  <c r="T918" i="2"/>
  <c r="S918" i="2"/>
  <c r="T912" i="2"/>
  <c r="S912" i="2"/>
  <c r="T908" i="2"/>
  <c r="S908" i="2"/>
  <c r="S900" i="2"/>
  <c r="T900" i="2"/>
  <c r="T887" i="2"/>
  <c r="S887" i="2"/>
  <c r="T883" i="2"/>
  <c r="S883" i="2"/>
  <c r="T880" i="2"/>
  <c r="S880" i="2"/>
  <c r="T876" i="2"/>
  <c r="S876" i="2"/>
  <c r="T872" i="2"/>
  <c r="S872" i="2"/>
  <c r="T868" i="2"/>
  <c r="S868" i="2"/>
  <c r="S864" i="2"/>
  <c r="T864" i="2"/>
  <c r="S860" i="2"/>
  <c r="T860" i="2"/>
  <c r="T856" i="2"/>
  <c r="S856" i="2"/>
  <c r="T852" i="2"/>
  <c r="S852" i="2"/>
  <c r="T848" i="2"/>
  <c r="S848" i="2"/>
  <c r="T841" i="2"/>
  <c r="S841" i="2"/>
  <c r="T839" i="2"/>
  <c r="S839" i="2"/>
  <c r="T836" i="2"/>
  <c r="S836" i="2"/>
  <c r="T832" i="2"/>
  <c r="S832" i="2"/>
  <c r="T828" i="2"/>
  <c r="S828" i="2"/>
  <c r="S824" i="2"/>
  <c r="T824" i="2"/>
  <c r="T820" i="2"/>
  <c r="S820" i="2"/>
  <c r="T814" i="2"/>
  <c r="S814" i="2"/>
  <c r="T810" i="2"/>
  <c r="S810" i="2"/>
  <c r="T806" i="2"/>
  <c r="S806" i="2"/>
  <c r="T803" i="2"/>
  <c r="S803" i="2"/>
  <c r="T799" i="2"/>
  <c r="S799" i="2"/>
  <c r="T796" i="2"/>
  <c r="S796" i="2"/>
  <c r="T792" i="2"/>
  <c r="S792" i="2"/>
  <c r="T789" i="2"/>
  <c r="S789" i="2"/>
  <c r="T784" i="2"/>
  <c r="S784" i="2"/>
  <c r="T780" i="2"/>
  <c r="S780" i="2"/>
  <c r="T776" i="2"/>
  <c r="S776" i="2"/>
  <c r="T772" i="2"/>
  <c r="S772" i="2"/>
  <c r="T768" i="2"/>
  <c r="S768" i="2"/>
  <c r="T764" i="2"/>
  <c r="S764" i="2"/>
  <c r="T760" i="2"/>
  <c r="S760" i="2"/>
  <c r="T756" i="2"/>
  <c r="S756" i="2"/>
  <c r="T752" i="2"/>
  <c r="S752" i="2"/>
  <c r="T748" i="2"/>
  <c r="S748" i="2"/>
  <c r="T744" i="2"/>
  <c r="S744" i="2"/>
  <c r="T741" i="2"/>
  <c r="S741" i="2"/>
  <c r="T737" i="2"/>
  <c r="S737" i="2"/>
  <c r="T731" i="2"/>
  <c r="S731" i="2"/>
  <c r="T726" i="2"/>
  <c r="S726" i="2"/>
  <c r="T721" i="2"/>
  <c r="S721" i="2"/>
  <c r="T716" i="2"/>
  <c r="S716" i="2"/>
  <c r="T712" i="2"/>
  <c r="S712" i="2"/>
  <c r="T708" i="2"/>
  <c r="S708" i="2"/>
  <c r="T703" i="2"/>
  <c r="S703" i="2"/>
  <c r="T698" i="2"/>
  <c r="S698" i="2"/>
  <c r="T693" i="2"/>
  <c r="S693" i="2"/>
  <c r="T688" i="2"/>
  <c r="S688" i="2"/>
  <c r="T684" i="2"/>
  <c r="S684" i="2"/>
  <c r="T677" i="2"/>
  <c r="S677" i="2"/>
  <c r="T672" i="2"/>
  <c r="S672" i="2"/>
  <c r="T668" i="2"/>
  <c r="S668" i="2"/>
  <c r="T664" i="2"/>
  <c r="S664" i="2"/>
  <c r="T661" i="2"/>
  <c r="S661" i="2"/>
  <c r="T657" i="2"/>
  <c r="S657" i="2"/>
  <c r="T649" i="2"/>
  <c r="S649" i="2"/>
  <c r="T650" i="2"/>
  <c r="S650" i="2"/>
  <c r="T644" i="2"/>
  <c r="S644" i="2"/>
  <c r="T640" i="2"/>
  <c r="S640" i="2"/>
  <c r="T635" i="2"/>
  <c r="S635" i="2"/>
  <c r="T631" i="2"/>
  <c r="S631" i="2"/>
  <c r="T629" i="2"/>
  <c r="S629" i="2"/>
  <c r="T621" i="2"/>
  <c r="S621" i="2"/>
  <c r="T617" i="2"/>
  <c r="S617" i="2"/>
  <c r="T613" i="2"/>
  <c r="S613" i="2"/>
  <c r="T609" i="2"/>
  <c r="S609" i="2"/>
  <c r="T605" i="2"/>
  <c r="S605" i="2"/>
  <c r="T601" i="2"/>
  <c r="S601" i="2"/>
  <c r="T594" i="2"/>
  <c r="S594" i="2"/>
  <c r="T590" i="2"/>
  <c r="S590" i="2"/>
  <c r="T586" i="2"/>
  <c r="S586" i="2"/>
  <c r="T582" i="2"/>
  <c r="S582" i="2"/>
  <c r="T577" i="2"/>
  <c r="S577" i="2"/>
  <c r="S573" i="2"/>
  <c r="T573" i="2"/>
  <c r="T569" i="2"/>
  <c r="S569" i="2"/>
  <c r="T562" i="2"/>
  <c r="S562" i="2"/>
  <c r="T558" i="2"/>
  <c r="S558" i="2"/>
  <c r="T554" i="2"/>
  <c r="S554" i="2"/>
  <c r="T549" i="2"/>
  <c r="S549" i="2"/>
  <c r="T545" i="2"/>
  <c r="S545" i="2"/>
  <c r="T541" i="2"/>
  <c r="S541" i="2"/>
  <c r="T535" i="2"/>
  <c r="S535" i="2"/>
  <c r="T530" i="2"/>
  <c r="S530" i="2"/>
  <c r="T526" i="2"/>
  <c r="S526" i="2"/>
  <c r="T521" i="2"/>
  <c r="S521" i="2"/>
  <c r="T516" i="2"/>
  <c r="S516" i="2"/>
  <c r="T513" i="2"/>
  <c r="S513" i="2"/>
  <c r="T509" i="2"/>
  <c r="S509" i="2"/>
  <c r="T489" i="2"/>
  <c r="S489" i="2"/>
  <c r="T500" i="2"/>
  <c r="S500" i="2"/>
  <c r="T496" i="2"/>
  <c r="S496" i="2"/>
  <c r="T492" i="2"/>
  <c r="S492" i="2"/>
  <c r="T487" i="2"/>
  <c r="S487" i="2"/>
  <c r="T480" i="2"/>
  <c r="S480" i="2"/>
  <c r="T476" i="2"/>
  <c r="S476" i="2"/>
  <c r="T472" i="2"/>
  <c r="S472" i="2"/>
  <c r="T438" i="2"/>
  <c r="S438" i="2"/>
  <c r="T360" i="2"/>
  <c r="S360" i="2"/>
  <c r="T408" i="2"/>
  <c r="S408" i="2"/>
  <c r="T342" i="2"/>
  <c r="S342" i="2"/>
  <c r="T284" i="2"/>
  <c r="S284" i="2"/>
  <c r="T470" i="2"/>
  <c r="S470" i="2"/>
  <c r="T296" i="2"/>
  <c r="S296" i="2"/>
  <c r="T316" i="2"/>
  <c r="S316" i="2"/>
  <c r="T341" i="2"/>
  <c r="S341" i="2"/>
  <c r="T403" i="2"/>
  <c r="S403" i="2"/>
  <c r="T337" i="2"/>
  <c r="S337" i="2"/>
  <c r="T261" i="2"/>
  <c r="S261" i="2"/>
  <c r="T466" i="2"/>
  <c r="S466" i="2"/>
  <c r="T460" i="2"/>
  <c r="S460" i="2"/>
  <c r="T456" i="2"/>
  <c r="S456" i="2"/>
  <c r="T443" i="2"/>
  <c r="S443" i="2"/>
  <c r="T435" i="2"/>
  <c r="S435" i="2"/>
  <c r="T431" i="2"/>
  <c r="S431" i="2"/>
  <c r="T427" i="2"/>
  <c r="S427" i="2"/>
  <c r="T423" i="2"/>
  <c r="S423" i="2"/>
  <c r="T416" i="2"/>
  <c r="S416" i="2"/>
  <c r="T411" i="2"/>
  <c r="S411" i="2"/>
  <c r="T407" i="2"/>
  <c r="S407" i="2"/>
  <c r="T396" i="2"/>
  <c r="S396" i="2"/>
  <c r="T392" i="2"/>
  <c r="S392" i="2"/>
  <c r="T390" i="2"/>
  <c r="S390" i="2"/>
  <c r="T379" i="2"/>
  <c r="S379" i="2"/>
  <c r="T374" i="2"/>
  <c r="S374" i="2"/>
  <c r="T368" i="2"/>
  <c r="S368" i="2"/>
  <c r="T364" i="2"/>
  <c r="S364" i="2"/>
  <c r="T358" i="2"/>
  <c r="S358" i="2"/>
  <c r="T350" i="2"/>
  <c r="S350" i="2"/>
  <c r="T346" i="2"/>
  <c r="S346" i="2"/>
  <c r="T336" i="2"/>
  <c r="S336" i="2"/>
  <c r="T332" i="2"/>
  <c r="S332" i="2"/>
  <c r="T328" i="2"/>
  <c r="S328" i="2"/>
  <c r="T324" i="2"/>
  <c r="S324" i="2"/>
  <c r="T318" i="2"/>
  <c r="S318" i="2"/>
  <c r="T308" i="2"/>
  <c r="S308" i="2"/>
  <c r="T305" i="2"/>
  <c r="S305" i="2"/>
  <c r="T302" i="2"/>
  <c r="S302" i="2"/>
  <c r="T298" i="2"/>
  <c r="S298" i="2"/>
  <c r="T293" i="2"/>
  <c r="S293" i="2"/>
  <c r="T289" i="2"/>
  <c r="S289" i="2"/>
  <c r="S356" i="2"/>
  <c r="T356" i="2"/>
  <c r="T281" i="2"/>
  <c r="S281" i="2"/>
  <c r="T274" i="2"/>
  <c r="S274" i="2"/>
  <c r="T271" i="2"/>
  <c r="S271" i="2"/>
  <c r="T255" i="2"/>
  <c r="S255" i="2"/>
  <c r="T251" i="2"/>
  <c r="S251" i="2"/>
  <c r="T245" i="2"/>
  <c r="S245" i="2"/>
  <c r="T241" i="2"/>
  <c r="S241" i="2"/>
  <c r="T236" i="2"/>
  <c r="S236" i="2"/>
  <c r="T228" i="2"/>
  <c r="S228" i="2"/>
  <c r="T232" i="2"/>
  <c r="S232" i="2"/>
  <c r="T216" i="2"/>
  <c r="S216" i="2"/>
  <c r="T218" i="2"/>
  <c r="S218" i="2"/>
  <c r="T224" i="2"/>
  <c r="S224" i="2"/>
  <c r="T213" i="2"/>
  <c r="S213" i="2"/>
  <c r="T208" i="2"/>
  <c r="S208" i="2"/>
  <c r="T202" i="2"/>
  <c r="S202" i="2"/>
  <c r="T198" i="2"/>
  <c r="S198" i="2"/>
  <c r="T193" i="2"/>
  <c r="S193" i="2"/>
  <c r="T186" i="2"/>
  <c r="S186" i="2"/>
  <c r="T182" i="2"/>
  <c r="S182" i="2"/>
  <c r="T180" i="2"/>
  <c r="S180" i="2"/>
  <c r="T175" i="2"/>
  <c r="S175" i="2"/>
  <c r="T171" i="2"/>
  <c r="S171" i="2"/>
  <c r="T167" i="2"/>
  <c r="S167" i="2"/>
  <c r="T161" i="2"/>
  <c r="S161" i="2"/>
  <c r="T155" i="2"/>
  <c r="S155" i="2"/>
  <c r="T147" i="2"/>
  <c r="S147" i="2"/>
  <c r="T139" i="2"/>
  <c r="S139" i="2"/>
  <c r="T140" i="2"/>
  <c r="S140" i="2"/>
  <c r="T108" i="2"/>
  <c r="S108" i="2"/>
  <c r="T119" i="2"/>
  <c r="S119" i="2"/>
  <c r="T110" i="2"/>
  <c r="S110" i="2"/>
  <c r="T120" i="2"/>
  <c r="S120" i="2"/>
  <c r="T103" i="2"/>
  <c r="S103" i="2"/>
  <c r="T91" i="2"/>
  <c r="S91" i="2"/>
  <c r="T98" i="2"/>
  <c r="S98" i="2"/>
  <c r="T92" i="2"/>
  <c r="S92" i="2"/>
  <c r="T90" i="2"/>
  <c r="S90" i="2"/>
  <c r="T86" i="2"/>
  <c r="S86" i="2"/>
  <c r="T80" i="2"/>
  <c r="S80" i="2"/>
  <c r="T74" i="2"/>
  <c r="S74" i="2"/>
  <c r="T70" i="2"/>
  <c r="S70" i="2"/>
  <c r="T65" i="2"/>
  <c r="S65" i="2"/>
  <c r="T64" i="2"/>
  <c r="S64" i="2"/>
  <c r="T58" i="2"/>
  <c r="S58" i="2"/>
  <c r="T55" i="2"/>
  <c r="S55" i="2"/>
  <c r="T50" i="2"/>
  <c r="S50" i="2"/>
  <c r="T41" i="2"/>
  <c r="S41" i="2"/>
  <c r="T38" i="2"/>
  <c r="S38" i="2"/>
  <c r="T32" i="2"/>
  <c r="S32" i="2"/>
  <c r="T28" i="2"/>
  <c r="S28" i="2"/>
  <c r="T24" i="2"/>
  <c r="S24" i="2"/>
  <c r="T22" i="2"/>
  <c r="S22" i="2"/>
  <c r="T18" i="2"/>
  <c r="S18" i="2"/>
  <c r="T12" i="2"/>
  <c r="S12" i="2"/>
  <c r="T658" i="2"/>
  <c r="S658" i="2"/>
  <c r="T654" i="2"/>
  <c r="S654" i="2"/>
  <c r="T651" i="2"/>
  <c r="S651" i="2"/>
  <c r="S645" i="2"/>
  <c r="T645" i="2"/>
  <c r="T641" i="2"/>
  <c r="S641" i="2"/>
  <c r="T637" i="2"/>
  <c r="S637" i="2"/>
  <c r="T633" i="2"/>
  <c r="S633" i="2"/>
  <c r="T623" i="2"/>
  <c r="S623" i="2"/>
  <c r="T618" i="2"/>
  <c r="S618" i="2"/>
  <c r="S614" i="2"/>
  <c r="T614" i="2"/>
  <c r="T610" i="2"/>
  <c r="S610" i="2"/>
  <c r="T606" i="2"/>
  <c r="S606" i="2"/>
  <c r="T602" i="2"/>
  <c r="S602" i="2"/>
  <c r="T599" i="2"/>
  <c r="S599" i="2"/>
  <c r="T595" i="2"/>
  <c r="S595" i="2"/>
  <c r="T591" i="2"/>
  <c r="S591" i="2"/>
  <c r="T587" i="2"/>
  <c r="S587" i="2"/>
  <c r="T583" i="2"/>
  <c r="S583" i="2"/>
  <c r="T578" i="2"/>
  <c r="S578" i="2"/>
  <c r="T574" i="2"/>
  <c r="S574" i="2"/>
  <c r="T570" i="2"/>
  <c r="S570" i="2"/>
  <c r="T563" i="2"/>
  <c r="S563" i="2"/>
  <c r="T559" i="2"/>
  <c r="S559" i="2"/>
  <c r="T555" i="2"/>
  <c r="S555" i="2"/>
  <c r="T550" i="2"/>
  <c r="S550" i="2"/>
  <c r="T546" i="2"/>
  <c r="S546" i="2"/>
  <c r="T542" i="2"/>
  <c r="S542" i="2"/>
  <c r="T538" i="2"/>
  <c r="S538" i="2"/>
  <c r="T531" i="2"/>
  <c r="S531" i="2"/>
  <c r="T527" i="2"/>
  <c r="S527" i="2"/>
  <c r="T522" i="2"/>
  <c r="S522" i="2"/>
  <c r="T517" i="2"/>
  <c r="S517" i="2"/>
  <c r="T510" i="2"/>
  <c r="S510" i="2"/>
  <c r="T506" i="2"/>
  <c r="S506" i="2"/>
  <c r="T503" i="2"/>
  <c r="S503" i="2"/>
  <c r="T497" i="2"/>
  <c r="S497" i="2"/>
  <c r="T493" i="2"/>
  <c r="S493" i="2"/>
  <c r="T488" i="2"/>
  <c r="S488" i="2"/>
  <c r="T484" i="2"/>
  <c r="S484" i="2"/>
  <c r="T477" i="2"/>
  <c r="S477" i="2"/>
  <c r="T473" i="2"/>
  <c r="S473" i="2"/>
  <c r="T304" i="2"/>
  <c r="S304" i="2"/>
  <c r="T381" i="2"/>
  <c r="S381" i="2"/>
  <c r="T380" i="2"/>
  <c r="S380" i="2"/>
  <c r="T343" i="2"/>
  <c r="S343" i="2"/>
  <c r="T330" i="2"/>
  <c r="S330" i="2"/>
  <c r="T451" i="2"/>
  <c r="S451" i="2"/>
  <c r="T398" i="2"/>
  <c r="S398" i="2"/>
  <c r="T442" i="2"/>
  <c r="S442" i="2"/>
  <c r="T382" i="2"/>
  <c r="S382" i="2"/>
  <c r="T402" i="2"/>
  <c r="S402" i="2"/>
  <c r="T295" i="2"/>
  <c r="S295" i="2"/>
  <c r="T344" i="2"/>
  <c r="S344" i="2"/>
  <c r="T467" i="2"/>
  <c r="S467" i="2"/>
  <c r="T462" i="2"/>
  <c r="S462" i="2"/>
  <c r="T445" i="2"/>
  <c r="S445" i="2"/>
  <c r="T439" i="2"/>
  <c r="S439" i="2"/>
  <c r="T432" i="2"/>
  <c r="S432" i="2"/>
  <c r="T428" i="2"/>
  <c r="S428" i="2"/>
  <c r="T424" i="2"/>
  <c r="S424" i="2"/>
  <c r="T418" i="2"/>
  <c r="S418" i="2"/>
  <c r="T412" i="2"/>
  <c r="S412" i="2"/>
  <c r="T406" i="2"/>
  <c r="S406" i="2"/>
  <c r="T399" i="2"/>
  <c r="S399" i="2"/>
  <c r="T394" i="2"/>
  <c r="S394" i="2"/>
  <c r="T391" i="2"/>
  <c r="S391" i="2"/>
  <c r="T384" i="2"/>
  <c r="S384" i="2"/>
  <c r="T375" i="2"/>
  <c r="S375" i="2"/>
  <c r="T369" i="2"/>
  <c r="S369" i="2"/>
  <c r="T365" i="2"/>
  <c r="S365" i="2"/>
  <c r="T361" i="2"/>
  <c r="S361" i="2"/>
  <c r="T351" i="2"/>
  <c r="S351" i="2"/>
  <c r="T347" i="2"/>
  <c r="S347" i="2"/>
  <c r="T339" i="2"/>
  <c r="S339" i="2"/>
  <c r="T333" i="2"/>
  <c r="S333" i="2"/>
  <c r="T329" i="2"/>
  <c r="S329" i="2"/>
  <c r="T325" i="2"/>
  <c r="S325" i="2"/>
  <c r="T322" i="2"/>
  <c r="S322" i="2"/>
  <c r="T310" i="2"/>
  <c r="S310" i="2"/>
  <c r="T444" i="2"/>
  <c r="S444" i="2"/>
  <c r="T311" i="2"/>
  <c r="S311" i="2"/>
  <c r="T299" i="2"/>
  <c r="S299" i="2"/>
  <c r="T294" i="2"/>
  <c r="S294" i="2"/>
  <c r="T290" i="2"/>
  <c r="S290" i="2"/>
  <c r="T357" i="2"/>
  <c r="S357" i="2"/>
  <c r="T282" i="2"/>
  <c r="S282" i="2"/>
  <c r="T275" i="2"/>
  <c r="S275" i="2"/>
  <c r="T256" i="2"/>
  <c r="S256" i="2"/>
  <c r="T240" i="2"/>
  <c r="S240" i="2"/>
  <c r="T238" i="2"/>
  <c r="S238" i="2"/>
  <c r="T229" i="2"/>
  <c r="S229" i="2"/>
  <c r="T226" i="2"/>
  <c r="S226" i="2"/>
  <c r="T230" i="2"/>
  <c r="S230" i="2"/>
  <c r="T221" i="2"/>
  <c r="S221" i="2"/>
  <c r="T222" i="2"/>
  <c r="S222" i="2"/>
  <c r="T212" i="2"/>
  <c r="S212" i="2"/>
  <c r="T209" i="2"/>
  <c r="S209" i="2"/>
  <c r="T204" i="2"/>
  <c r="S204" i="2"/>
  <c r="T199" i="2"/>
  <c r="S199" i="2"/>
  <c r="T192" i="2"/>
  <c r="S192" i="2"/>
  <c r="T189" i="2"/>
  <c r="S189" i="2"/>
  <c r="T188" i="2"/>
  <c r="S188" i="2"/>
  <c r="T185" i="2"/>
  <c r="S185" i="2"/>
  <c r="T181" i="2"/>
  <c r="S181" i="2"/>
  <c r="T176" i="2"/>
  <c r="S176" i="2"/>
  <c r="T172" i="2"/>
  <c r="S172" i="2"/>
  <c r="T168" i="2"/>
  <c r="S168" i="2"/>
  <c r="T159" i="2"/>
  <c r="S159" i="2"/>
  <c r="T156" i="2"/>
  <c r="S156" i="2"/>
  <c r="T152" i="2"/>
  <c r="S152" i="2"/>
  <c r="T144" i="2"/>
  <c r="S144" i="2"/>
  <c r="T158" i="2"/>
  <c r="S158" i="2"/>
  <c r="T135" i="2"/>
  <c r="S135" i="2"/>
  <c r="T107" i="2"/>
  <c r="S107" i="2"/>
  <c r="T123" i="2"/>
  <c r="S123" i="2"/>
  <c r="T111" i="2"/>
  <c r="S111" i="2"/>
  <c r="T121" i="2"/>
  <c r="S121" i="2"/>
  <c r="T100" i="2"/>
  <c r="S100" i="2"/>
  <c r="T99" i="2"/>
  <c r="S99" i="2"/>
  <c r="T93" i="2"/>
  <c r="S93" i="2"/>
  <c r="T87" i="2"/>
  <c r="S87" i="2"/>
  <c r="T85" i="2"/>
  <c r="S85" i="2"/>
  <c r="T83" i="2"/>
  <c r="S83" i="2"/>
  <c r="T76" i="2"/>
  <c r="S76" i="2"/>
  <c r="T71" i="2"/>
  <c r="S71" i="2"/>
  <c r="T66" i="2"/>
  <c r="S66" i="2"/>
  <c r="T62" i="2"/>
  <c r="S62" i="2"/>
  <c r="T59" i="2"/>
  <c r="S59" i="2"/>
  <c r="T52" i="2"/>
  <c r="S52" i="2"/>
  <c r="T51" i="2"/>
  <c r="S51" i="2"/>
  <c r="T45" i="2"/>
  <c r="S45" i="2"/>
  <c r="T39" i="2"/>
  <c r="S39" i="2"/>
  <c r="T36" i="2"/>
  <c r="S36" i="2"/>
  <c r="T30" i="2"/>
  <c r="S30" i="2"/>
  <c r="T23" i="2"/>
  <c r="S23" i="2"/>
  <c r="T43" i="2"/>
  <c r="S43" i="2"/>
  <c r="T19" i="2"/>
  <c r="S19" i="2"/>
  <c r="T15" i="2"/>
  <c r="S15" i="2"/>
  <c r="T11" i="2"/>
  <c r="S11" i="2"/>
  <c r="AG720" i="2"/>
  <c r="AC720" i="2"/>
  <c r="AE12" i="2"/>
  <c r="AE11" i="2"/>
  <c r="AE13" i="2"/>
  <c r="AE18" i="2"/>
  <c r="AE15" i="2"/>
  <c r="AE14" i="2"/>
  <c r="AE21" i="2"/>
  <c r="AE22" i="2"/>
  <c r="AE43" i="2"/>
  <c r="AE42" i="2"/>
  <c r="AE24" i="2"/>
  <c r="AE23" i="2"/>
  <c r="AE25" i="2"/>
  <c r="AE26" i="2"/>
  <c r="AE28" i="2"/>
  <c r="AE30" i="2"/>
  <c r="AE29" i="2"/>
  <c r="AE33" i="2"/>
  <c r="AE36" i="2"/>
  <c r="AE35" i="2"/>
  <c r="AE37" i="2"/>
  <c r="AE38" i="2"/>
  <c r="AE39" i="2"/>
  <c r="AE40" i="2"/>
  <c r="AE41" i="2"/>
  <c r="AE47" i="2"/>
  <c r="AE50" i="2"/>
  <c r="AE54" i="2"/>
  <c r="AE53" i="2"/>
  <c r="AE55" i="2"/>
  <c r="AE57" i="2"/>
  <c r="AE58" i="2"/>
  <c r="AE59" i="2"/>
  <c r="AE60" i="2"/>
  <c r="AE61" i="2"/>
  <c r="AE64" i="2"/>
  <c r="AE62" i="2"/>
  <c r="AE63" i="2"/>
  <c r="AE65" i="2"/>
  <c r="AE66" i="2"/>
  <c r="AE68" i="2"/>
  <c r="AE69" i="2"/>
  <c r="AE70" i="2"/>
  <c r="AE71" i="2"/>
  <c r="AE72" i="2"/>
  <c r="AE73" i="2"/>
  <c r="AE74" i="2"/>
  <c r="AE76" i="2"/>
  <c r="AE75" i="2"/>
  <c r="AE79" i="2"/>
  <c r="AE80" i="2"/>
  <c r="AE83" i="2"/>
  <c r="AE84" i="2"/>
  <c r="AE77" i="2"/>
  <c r="AE86" i="2"/>
  <c r="AE85" i="2"/>
  <c r="AE82" i="2"/>
  <c r="AE81" i="2"/>
  <c r="AE87" i="2"/>
  <c r="AE88" i="2"/>
  <c r="AE92" i="2"/>
  <c r="AE93" i="2"/>
  <c r="AE94" i="2"/>
  <c r="AE98" i="2"/>
  <c r="AE99" i="2"/>
  <c r="AE91" i="2"/>
  <c r="AE100" i="2"/>
  <c r="AE101" i="2"/>
  <c r="AE103" i="2"/>
  <c r="AE121" i="2"/>
  <c r="AE122" i="2"/>
  <c r="AE109" i="2"/>
  <c r="AE117" i="2"/>
  <c r="AE118" i="2"/>
  <c r="AE119" i="2"/>
  <c r="AE123" i="2"/>
  <c r="AE124" i="2"/>
  <c r="AE125" i="2"/>
  <c r="AE105" i="2"/>
  <c r="AE106" i="2"/>
  <c r="AE108" i="2"/>
  <c r="AE107" i="2"/>
  <c r="AE134" i="2"/>
  <c r="AE135" i="2"/>
  <c r="AE136" i="2"/>
  <c r="AE137" i="2"/>
  <c r="AE158" i="2"/>
  <c r="AE141" i="2"/>
  <c r="AE142" i="2"/>
  <c r="AE144" i="2"/>
  <c r="AE145" i="2"/>
  <c r="AE146" i="2"/>
  <c r="AE147" i="2"/>
  <c r="AE148" i="2"/>
  <c r="AE152" i="2"/>
  <c r="AE151" i="2"/>
  <c r="AE153" i="2"/>
  <c r="AE155" i="2"/>
  <c r="AE156" i="2"/>
  <c r="AE157" i="2"/>
  <c r="AE159" i="2"/>
  <c r="AE162" i="2"/>
  <c r="AE161" i="2"/>
  <c r="AE166" i="2"/>
  <c r="AE167" i="2"/>
  <c r="AE169" i="2"/>
  <c r="AE170" i="2"/>
  <c r="AE172" i="2"/>
  <c r="AE173" i="2"/>
  <c r="AE175" i="2"/>
  <c r="AE176" i="2"/>
  <c r="AE177" i="2"/>
  <c r="AE178" i="2"/>
  <c r="AE180" i="2"/>
  <c r="AE181" i="2"/>
  <c r="AE179" i="2"/>
  <c r="AE183" i="2"/>
  <c r="AE182" i="2"/>
  <c r="AE185" i="2"/>
  <c r="AE184" i="2"/>
  <c r="AE187" i="2"/>
  <c r="AE188" i="2"/>
  <c r="AE189" i="2"/>
  <c r="AE190" i="2"/>
  <c r="AE193" i="2"/>
  <c r="AE195" i="2"/>
  <c r="AE197" i="2"/>
  <c r="AE199" i="2"/>
  <c r="AE200" i="2"/>
  <c r="AE202" i="2"/>
  <c r="AE204" i="2"/>
  <c r="AE206" i="2"/>
  <c r="AE208" i="2"/>
  <c r="AE211" i="2"/>
  <c r="AE213" i="2"/>
  <c r="AE212" i="2"/>
  <c r="AE220" i="2"/>
  <c r="AE224" i="2"/>
  <c r="AE222" i="2"/>
  <c r="AE217" i="2"/>
  <c r="AE218" i="2"/>
  <c r="AE221" i="2"/>
  <c r="AE223" i="2"/>
  <c r="AE215" i="2"/>
  <c r="AE216" i="2"/>
  <c r="AE230" i="2"/>
  <c r="AE231" i="2"/>
  <c r="AE232" i="2"/>
  <c r="AE226" i="2"/>
  <c r="AE227" i="2"/>
  <c r="AE228" i="2"/>
  <c r="AE229" i="2"/>
  <c r="AE235" i="2"/>
  <c r="AE236" i="2"/>
  <c r="AE238" i="2"/>
  <c r="AE239" i="2"/>
  <c r="AE241" i="2"/>
  <c r="AE240" i="2"/>
  <c r="AE244" i="2"/>
  <c r="AE245" i="2"/>
  <c r="AE247" i="2"/>
  <c r="AE251" i="2"/>
  <c r="AE253" i="2"/>
  <c r="AE256" i="2"/>
  <c r="AE266" i="2"/>
  <c r="AE268" i="2"/>
  <c r="AE271" i="2"/>
  <c r="AE272" i="2"/>
  <c r="AE273" i="2"/>
  <c r="AE274" i="2"/>
  <c r="AE275" i="2"/>
  <c r="AE279" i="2"/>
  <c r="AE280" i="2"/>
  <c r="AE281" i="2"/>
  <c r="AE282" i="2"/>
  <c r="AE283" i="2"/>
  <c r="AE286" i="2"/>
  <c r="AE356" i="2"/>
  <c r="AE287" i="2"/>
  <c r="AE288" i="2"/>
  <c r="AE289" i="2"/>
  <c r="AE290" i="2"/>
  <c r="AE291" i="2"/>
  <c r="AE292" i="2"/>
  <c r="AE293" i="2"/>
  <c r="AE294" i="2"/>
  <c r="AE297" i="2"/>
  <c r="AE270" i="2"/>
  <c r="AE298" i="2"/>
  <c r="AE299" i="2"/>
  <c r="AE300" i="2"/>
  <c r="AE301" i="2"/>
  <c r="AE302" i="2"/>
  <c r="AE468" i="2"/>
  <c r="AE258" i="2"/>
  <c r="AE305" i="2"/>
  <c r="AE306" i="2"/>
  <c r="AE307" i="2"/>
  <c r="AE308" i="2"/>
  <c r="AE310" i="2"/>
  <c r="AE309" i="2"/>
  <c r="AE313" i="2"/>
  <c r="AE322" i="2"/>
  <c r="AE323" i="2"/>
  <c r="AE325" i="2"/>
  <c r="AE326" i="2"/>
  <c r="AE328" i="2"/>
  <c r="AE329" i="2"/>
  <c r="AE332" i="2"/>
  <c r="AE334" i="2"/>
  <c r="AE335" i="2"/>
  <c r="AE340" i="2"/>
  <c r="AE345" i="2"/>
  <c r="AE348" i="2"/>
  <c r="AE349" i="2"/>
  <c r="AE352" i="2"/>
  <c r="AE353" i="2"/>
  <c r="AE358" i="2"/>
  <c r="AE362" i="2"/>
  <c r="AE363" i="2"/>
  <c r="AE364" i="2"/>
  <c r="AE365" i="2"/>
  <c r="AE366" i="2"/>
  <c r="AE367" i="2"/>
  <c r="AE368" i="2"/>
  <c r="AE369" i="2"/>
  <c r="AE370" i="2"/>
  <c r="AE371" i="2"/>
  <c r="AE375" i="2"/>
  <c r="AE377" i="2"/>
  <c r="AE378" i="2"/>
  <c r="AE384" i="2"/>
  <c r="AE388" i="2"/>
  <c r="AE389" i="2"/>
  <c r="AE390" i="2"/>
  <c r="AE391" i="2"/>
  <c r="AE393" i="2"/>
  <c r="AE392" i="2"/>
  <c r="AE394" i="2"/>
  <c r="AE396" i="2"/>
  <c r="AE399" i="2"/>
  <c r="AE400" i="2"/>
  <c r="AE401" i="2"/>
  <c r="AE407" i="2"/>
  <c r="AE406" i="2"/>
  <c r="AE409" i="2"/>
  <c r="AE410" i="2"/>
  <c r="AE411" i="2"/>
  <c r="AE412" i="2"/>
  <c r="AE414" i="2"/>
  <c r="AE415" i="2"/>
  <c r="AE416" i="2"/>
  <c r="AE418" i="2"/>
  <c r="AE419" i="2"/>
  <c r="AE422" i="2"/>
  <c r="AE424" i="2"/>
  <c r="AE425" i="2"/>
  <c r="AE426" i="2"/>
  <c r="AE427" i="2"/>
  <c r="AE428" i="2"/>
  <c r="AE429" i="2"/>
  <c r="AE430" i="2"/>
  <c r="AE431" i="2"/>
  <c r="AE432" i="2"/>
  <c r="AE433" i="2"/>
  <c r="AE434" i="2"/>
  <c r="AE435" i="2"/>
  <c r="AE440" i="2"/>
  <c r="AE441" i="2"/>
  <c r="AE443" i="2"/>
  <c r="AE446" i="2"/>
  <c r="AE455" i="2"/>
  <c r="AE456" i="2"/>
  <c r="AE458" i="2"/>
  <c r="AE459" i="2"/>
  <c r="AE460" i="2"/>
  <c r="AE463" i="2"/>
  <c r="AE464" i="2"/>
  <c r="AE466" i="2"/>
  <c r="AE467" i="2"/>
  <c r="AE469" i="2"/>
  <c r="AE260" i="2"/>
  <c r="AE261" i="2"/>
  <c r="AE344" i="2"/>
  <c r="AE257" i="2"/>
  <c r="AE337" i="2"/>
  <c r="AE295" i="2"/>
  <c r="AE405" i="2"/>
  <c r="AE404" i="2"/>
  <c r="AE403" i="2"/>
  <c r="AE402" i="2"/>
  <c r="AE277" i="2"/>
  <c r="AE341" i="2"/>
  <c r="AE382" i="2"/>
  <c r="AE385" i="2"/>
  <c r="AE316" i="2"/>
  <c r="AE442" i="2"/>
  <c r="AE457" i="2"/>
  <c r="AE314" i="2"/>
  <c r="AE296" i="2"/>
  <c r="AE372" i="2"/>
  <c r="AE470" i="2"/>
  <c r="AE451" i="2"/>
  <c r="AE452" i="2"/>
  <c r="AE453" i="2"/>
  <c r="AE284" i="2"/>
  <c r="AE330" i="2"/>
  <c r="AE387" i="2"/>
  <c r="AE342" i="2"/>
  <c r="AE343" i="2"/>
  <c r="AE285" i="2"/>
  <c r="AE408" i="2"/>
  <c r="AE380" i="2"/>
  <c r="AE359" i="2"/>
  <c r="AE360" i="2"/>
  <c r="AE417" i="2"/>
  <c r="AE437" i="2"/>
  <c r="AE304" i="2"/>
  <c r="AE471" i="2"/>
  <c r="AE472" i="2"/>
  <c r="AE473" i="2"/>
  <c r="AE474" i="2"/>
  <c r="AE475" i="2"/>
  <c r="AE476" i="2"/>
  <c r="AE477" i="2"/>
  <c r="AE478" i="2"/>
  <c r="AE479" i="2"/>
  <c r="AE480" i="2"/>
  <c r="AE484" i="2"/>
  <c r="AE485" i="2"/>
  <c r="AE487" i="2"/>
  <c r="AE488" i="2"/>
  <c r="AE490" i="2"/>
  <c r="AE491" i="2"/>
  <c r="AE492" i="2"/>
  <c r="AE494" i="2"/>
  <c r="AE497" i="2"/>
  <c r="AE498" i="2"/>
  <c r="AE499" i="2"/>
  <c r="AE503" i="2"/>
  <c r="AE504" i="2"/>
  <c r="AE489" i="2"/>
  <c r="AE506" i="2"/>
  <c r="AE507" i="2"/>
  <c r="AE508" i="2"/>
  <c r="AE509" i="2"/>
  <c r="AE510" i="2"/>
  <c r="AE512" i="2"/>
  <c r="AE513" i="2"/>
  <c r="AE515" i="2"/>
  <c r="AE516" i="2"/>
  <c r="AE517" i="2"/>
  <c r="AE520" i="2"/>
  <c r="AE521" i="2"/>
  <c r="AE525" i="2"/>
  <c r="AE526" i="2"/>
  <c r="AE527" i="2"/>
  <c r="AE529" i="2"/>
  <c r="AE530" i="2"/>
  <c r="AE532" i="2"/>
  <c r="AE534" i="2"/>
  <c r="AE535" i="2"/>
  <c r="AE538" i="2"/>
  <c r="AE539" i="2"/>
  <c r="AE540" i="2"/>
  <c r="AE541" i="2"/>
  <c r="AE543" i="2"/>
  <c r="AE544" i="2"/>
  <c r="AE545" i="2"/>
  <c r="AE547" i="2"/>
  <c r="AE550" i="2"/>
  <c r="AE551" i="2"/>
  <c r="AE554" i="2"/>
  <c r="AE555" i="2"/>
  <c r="AE556" i="2"/>
  <c r="AE558" i="2"/>
  <c r="AE559" i="2"/>
  <c r="AE561" i="2"/>
  <c r="AE562" i="2"/>
  <c r="AE563" i="2"/>
  <c r="AE564" i="2"/>
  <c r="AE568" i="2"/>
  <c r="AE569" i="2"/>
  <c r="AE570" i="2"/>
  <c r="AE571" i="2"/>
  <c r="AE572" i="2"/>
  <c r="AE573" i="2"/>
  <c r="AE574" i="2"/>
  <c r="AE575" i="2"/>
  <c r="AE576" i="2"/>
  <c r="AE577" i="2"/>
  <c r="AE578" i="2"/>
  <c r="AE579" i="2"/>
  <c r="AE581" i="2"/>
  <c r="AE582" i="2"/>
  <c r="AE583" i="2"/>
  <c r="AE584" i="2"/>
  <c r="AE586" i="2"/>
  <c r="AE587" i="2"/>
  <c r="AE588" i="2"/>
  <c r="AE590" i="2"/>
  <c r="AE591" i="2"/>
  <c r="AE592" i="2"/>
  <c r="AE593" i="2"/>
  <c r="AE594" i="2"/>
  <c r="AE595" i="2"/>
  <c r="AE597" i="2"/>
  <c r="AE598" i="2"/>
  <c r="AE599" i="2"/>
  <c r="AE600" i="2"/>
  <c r="AE601" i="2"/>
  <c r="AE602" i="2"/>
  <c r="AE603" i="2"/>
  <c r="AE604" i="2"/>
  <c r="AE605" i="2"/>
  <c r="AE606" i="2"/>
  <c r="AE608" i="2"/>
  <c r="AE609" i="2"/>
  <c r="AE610" i="2"/>
  <c r="AE611" i="2"/>
  <c r="AE612" i="2"/>
  <c r="AE613" i="2"/>
  <c r="AE614" i="2"/>
  <c r="AE615" i="2"/>
  <c r="AE616" i="2"/>
  <c r="AE617" i="2"/>
  <c r="AE618" i="2"/>
  <c r="AE619" i="2"/>
  <c r="AE620" i="2"/>
  <c r="AE621" i="2"/>
  <c r="AE623" i="2"/>
  <c r="AE627" i="2"/>
  <c r="AE629" i="2"/>
  <c r="AE630" i="2"/>
  <c r="AE631" i="2"/>
  <c r="AE634" i="2"/>
  <c r="AE628" i="2"/>
  <c r="AE635" i="2"/>
  <c r="AE638" i="2"/>
  <c r="AE639" i="2"/>
  <c r="AE641" i="2"/>
  <c r="AE642" i="2"/>
  <c r="AE643" i="2"/>
  <c r="AE645" i="2"/>
  <c r="AE646" i="2"/>
  <c r="AE650" i="2"/>
  <c r="AE651" i="2"/>
  <c r="AE655" i="2"/>
  <c r="AE649" i="2"/>
  <c r="AE654" i="2"/>
  <c r="AE653" i="2"/>
  <c r="AE656" i="2"/>
  <c r="AE657" i="2"/>
  <c r="AE658" i="2"/>
  <c r="AE659" i="2"/>
  <c r="AE660" i="2"/>
  <c r="AE661" i="2"/>
  <c r="AE662" i="2"/>
  <c r="AE665" i="2"/>
  <c r="AE664" i="2"/>
  <c r="AE667" i="2"/>
  <c r="AE669" i="2"/>
  <c r="AE670" i="2"/>
  <c r="AE671" i="2"/>
  <c r="AE673" i="2"/>
  <c r="AE674" i="2"/>
  <c r="AE676" i="2"/>
  <c r="AE678" i="2"/>
  <c r="AE679" i="2"/>
  <c r="AE681" i="2"/>
  <c r="AE684" i="2"/>
  <c r="AE685" i="2"/>
  <c r="AE686" i="2"/>
  <c r="AE687" i="2"/>
  <c r="AE688" i="2"/>
  <c r="AE689" i="2"/>
  <c r="AE691" i="2"/>
  <c r="AE692" i="2"/>
  <c r="AE694" i="2"/>
  <c r="AE695" i="2"/>
  <c r="AE696" i="2"/>
  <c r="AE699" i="2"/>
  <c r="AE701" i="2"/>
  <c r="AE702" i="2"/>
  <c r="AE703" i="2"/>
  <c r="AE704" i="2"/>
  <c r="AE705" i="2"/>
  <c r="AE706" i="2"/>
  <c r="AE707" i="2"/>
  <c r="AE708" i="2"/>
  <c r="AE709" i="2"/>
  <c r="AE712" i="2"/>
  <c r="AE713" i="2"/>
  <c r="AE714" i="2"/>
  <c r="AE715" i="2"/>
  <c r="AE716" i="2"/>
  <c r="AE717" i="2"/>
  <c r="AE719" i="2"/>
  <c r="AE721" i="2"/>
  <c r="AE724" i="2"/>
  <c r="AE726" i="2"/>
  <c r="AE728" i="2"/>
  <c r="AE730" i="2"/>
  <c r="AE731" i="2"/>
  <c r="AE732" i="2"/>
  <c r="AE734" i="2"/>
  <c r="AE737" i="2"/>
  <c r="AE738" i="2"/>
  <c r="AE740" i="2"/>
  <c r="AE741" i="2"/>
  <c r="AE743" i="2"/>
  <c r="AE744" i="2"/>
  <c r="AE745" i="2"/>
  <c r="AE746" i="2"/>
  <c r="AE747" i="2"/>
  <c r="AE748" i="2"/>
  <c r="AE750" i="2"/>
  <c r="AE752" i="2"/>
  <c r="AE753" i="2"/>
  <c r="AE755" i="2"/>
  <c r="AE756" i="2"/>
  <c r="AE757" i="2"/>
  <c r="AE758" i="2"/>
  <c r="AE759" i="2"/>
  <c r="AE760" i="2"/>
  <c r="AE761" i="2"/>
  <c r="AE763" i="2"/>
  <c r="AE764" i="2"/>
  <c r="AE767" i="2"/>
  <c r="AE768" i="2"/>
  <c r="AE769" i="2"/>
  <c r="AE770" i="2"/>
  <c r="AE773" i="2"/>
  <c r="AE774" i="2"/>
  <c r="AE776" i="2"/>
  <c r="AE777" i="2"/>
  <c r="AE778" i="2"/>
  <c r="AE779" i="2"/>
  <c r="AE780" i="2"/>
  <c r="AE781" i="2"/>
  <c r="AE783" i="2"/>
  <c r="AE784" i="2"/>
  <c r="AE786" i="2"/>
  <c r="AE787" i="2"/>
  <c r="AE789" i="2"/>
  <c r="AE790" i="2"/>
  <c r="AE792" i="2"/>
  <c r="AE793" i="2"/>
  <c r="AE796" i="2"/>
  <c r="AE797" i="2"/>
  <c r="AE798" i="2"/>
  <c r="AE799" i="2"/>
  <c r="AE800" i="2"/>
  <c r="AE801" i="2"/>
  <c r="AE802" i="2"/>
  <c r="AE803" i="2"/>
  <c r="AE805" i="2"/>
  <c r="AE806" i="2"/>
  <c r="AE807" i="2"/>
  <c r="AE809" i="2"/>
  <c r="AE811" i="2"/>
  <c r="AE812" i="2"/>
  <c r="AE813" i="2"/>
  <c r="AE814" i="2"/>
  <c r="AE816" i="2"/>
  <c r="AE818" i="2"/>
  <c r="AE819" i="2"/>
  <c r="AE820" i="2"/>
  <c r="AE821" i="2"/>
  <c r="AE822" i="2"/>
  <c r="AE824" i="2"/>
  <c r="AE825" i="2"/>
  <c r="AE826" i="2"/>
  <c r="AE827" i="2"/>
  <c r="AE828" i="2"/>
  <c r="AE829" i="2"/>
  <c r="AE830" i="2"/>
  <c r="AE831" i="2"/>
  <c r="AE832" i="2"/>
  <c r="AE834" i="2"/>
  <c r="AE835" i="2"/>
  <c r="AE836" i="2"/>
  <c r="AE838" i="2"/>
  <c r="AE865" i="2"/>
  <c r="AE866" i="2"/>
  <c r="AE842" i="2"/>
  <c r="AE843" i="2"/>
  <c r="AE844" i="2"/>
  <c r="AE845" i="2"/>
  <c r="AE846" i="2"/>
  <c r="AE847" i="2"/>
  <c r="AE849" i="2"/>
  <c r="AE850" i="2"/>
  <c r="AE852" i="2"/>
  <c r="AE853" i="2"/>
  <c r="AE854" i="2"/>
  <c r="AE855" i="2"/>
  <c r="AE856" i="2"/>
  <c r="AE859" i="2"/>
  <c r="AE860" i="2"/>
  <c r="AE861" i="2"/>
  <c r="AE863" i="2"/>
  <c r="AE864" i="2"/>
  <c r="AE867" i="2"/>
  <c r="AE868" i="2"/>
  <c r="AE869" i="2"/>
  <c r="AE870" i="2"/>
  <c r="AE871" i="2"/>
  <c r="AE872" i="2"/>
  <c r="AE873" i="2"/>
  <c r="AE874" i="2"/>
  <c r="AE876" i="2"/>
  <c r="AE877" i="2"/>
  <c r="AE878" i="2"/>
  <c r="AE879" i="2"/>
  <c r="AE880" i="2"/>
  <c r="AE881" i="2"/>
  <c r="AE883" i="2"/>
  <c r="AE886" i="2"/>
  <c r="AE887" i="2"/>
  <c r="AE890" i="2"/>
  <c r="AE895" i="2"/>
  <c r="AE899" i="2"/>
  <c r="AE900" i="2"/>
  <c r="AE903" i="2"/>
  <c r="AE906" i="2"/>
  <c r="AE907" i="2"/>
  <c r="AE908" i="2"/>
  <c r="AE911" i="2"/>
  <c r="AE912" i="2"/>
  <c r="AE915" i="2"/>
  <c r="AE917" i="2"/>
  <c r="AE918" i="2"/>
  <c r="AE919" i="2"/>
  <c r="AE921" i="2"/>
  <c r="AE922" i="2"/>
  <c r="AE923" i="2"/>
  <c r="AE925" i="2"/>
  <c r="AE926" i="2"/>
  <c r="AE929" i="2"/>
  <c r="AE931" i="2"/>
  <c r="AE932" i="2"/>
  <c r="AE933" i="2"/>
  <c r="AE935" i="2"/>
  <c r="AE936" i="2"/>
  <c r="AE937" i="2"/>
  <c r="AE939" i="2"/>
  <c r="AE940" i="2"/>
  <c r="AE942" i="2"/>
  <c r="AE943" i="2"/>
  <c r="AE944" i="2"/>
  <c r="AE945" i="2"/>
  <c r="AE946" i="2"/>
  <c r="AE947" i="2"/>
  <c r="AE948" i="2"/>
  <c r="AE951" i="2"/>
  <c r="AE952" i="2"/>
  <c r="AE953" i="2"/>
  <c r="AE954" i="2"/>
  <c r="AE955" i="2"/>
  <c r="AE956" i="2"/>
  <c r="AE957" i="2"/>
  <c r="AE960" i="2"/>
  <c r="AE961" i="2"/>
  <c r="AE963" i="2"/>
  <c r="AE964" i="2"/>
  <c r="AE965" i="2"/>
  <c r="AE966" i="2"/>
  <c r="AE968" i="2"/>
  <c r="AE970" i="2"/>
  <c r="AE971" i="2"/>
  <c r="AE972" i="2"/>
  <c r="AE977" i="2"/>
  <c r="AE978" i="2"/>
  <c r="AE979" i="2"/>
  <c r="AE980" i="2"/>
  <c r="AE982" i="2"/>
  <c r="AE983" i="2"/>
  <c r="AE984" i="2"/>
  <c r="AE987" i="2"/>
  <c r="AE989" i="2"/>
  <c r="AE991" i="2"/>
  <c r="AE992" i="2"/>
  <c r="AE993" i="2"/>
  <c r="AE994" i="2"/>
  <c r="AE995" i="2"/>
  <c r="AE996" i="2"/>
  <c r="AE997" i="2"/>
  <c r="AE998" i="2"/>
  <c r="AE999" i="2"/>
  <c r="AE1001" i="2"/>
  <c r="AE1003" i="2"/>
  <c r="AE1004" i="2"/>
  <c r="AE1005" i="2"/>
  <c r="AE1006" i="2"/>
  <c r="AE1007" i="2"/>
  <c r="AE1008" i="2"/>
  <c r="AE1011" i="2"/>
  <c r="AE1012" i="2"/>
  <c r="AE1010" i="2"/>
  <c r="AE1009" i="2"/>
  <c r="AE1015" i="2"/>
  <c r="AE1016" i="2"/>
  <c r="AE1017" i="2"/>
  <c r="AE1018" i="2"/>
  <c r="AE1020" i="2"/>
  <c r="AE1021" i="2"/>
  <c r="AE1023" i="2"/>
  <c r="AE1024" i="2"/>
  <c r="AE1026" i="2"/>
  <c r="AE1027" i="2"/>
  <c r="AE1030" i="2"/>
  <c r="AA12" i="2"/>
  <c r="AA11" i="2"/>
  <c r="AA17" i="2"/>
  <c r="AA18" i="2"/>
  <c r="AA15" i="2"/>
  <c r="AA14" i="2"/>
  <c r="AA16" i="2"/>
  <c r="AA21" i="2"/>
  <c r="AA22" i="2"/>
  <c r="AA44" i="2"/>
  <c r="AA42" i="2"/>
  <c r="AA24" i="2"/>
  <c r="AA23" i="2"/>
  <c r="AA25" i="2"/>
  <c r="AA26" i="2"/>
  <c r="AA30" i="2"/>
  <c r="AA29" i="2"/>
  <c r="AA32" i="2"/>
  <c r="AA36" i="2"/>
  <c r="AA35" i="2"/>
  <c r="AA37" i="2"/>
  <c r="AA38" i="2"/>
  <c r="AA39" i="2"/>
  <c r="AA41" i="2"/>
  <c r="AA47" i="2"/>
  <c r="AA50" i="2"/>
  <c r="AA51" i="2"/>
  <c r="AA54" i="2"/>
  <c r="AA53" i="2"/>
  <c r="AA55" i="2"/>
  <c r="AA52" i="2"/>
  <c r="AA57" i="2"/>
  <c r="AA58" i="2"/>
  <c r="AA59" i="2"/>
  <c r="AA61" i="2"/>
  <c r="AA64" i="2"/>
  <c r="AA62" i="2"/>
  <c r="AA67" i="2"/>
  <c r="AA65" i="2"/>
  <c r="AA68" i="2"/>
  <c r="AA69" i="2"/>
  <c r="AA71" i="2"/>
  <c r="AA72" i="2"/>
  <c r="AA73" i="2"/>
  <c r="AA76" i="2"/>
  <c r="AA75" i="2"/>
  <c r="AA79" i="2"/>
  <c r="AA80" i="2"/>
  <c r="AA83" i="2"/>
  <c r="AA84" i="2"/>
  <c r="AA86" i="2"/>
  <c r="AA85" i="2"/>
  <c r="AA82" i="2"/>
  <c r="AA81" i="2"/>
  <c r="AA90" i="2"/>
  <c r="AA87" i="2"/>
  <c r="AA89" i="2"/>
  <c r="AA92" i="2"/>
  <c r="AA93" i="2"/>
  <c r="AA94" i="2"/>
  <c r="AA95" i="2"/>
  <c r="AA98" i="2"/>
  <c r="AA97" i="2"/>
  <c r="AA91" i="2"/>
  <c r="AA102" i="2"/>
  <c r="AA103" i="2"/>
  <c r="AA121" i="2"/>
  <c r="AA122" i="2"/>
  <c r="AA110" i="2"/>
  <c r="AA111" i="2"/>
  <c r="AA117" i="2"/>
  <c r="AA118" i="2"/>
  <c r="AA119" i="2"/>
  <c r="AA123" i="2"/>
  <c r="AA124" i="2"/>
  <c r="AA105" i="2"/>
  <c r="AA106" i="2"/>
  <c r="AA108" i="2"/>
  <c r="AA107" i="2"/>
  <c r="AA134" i="2"/>
  <c r="AA138" i="2"/>
  <c r="AA140" i="2"/>
  <c r="AA135" i="2"/>
  <c r="AA137" i="2"/>
  <c r="AA139" i="2"/>
  <c r="AA158" i="2"/>
  <c r="AA141" i="2"/>
  <c r="AA144" i="2"/>
  <c r="AA146" i="2"/>
  <c r="AA147" i="2"/>
  <c r="AA152" i="2"/>
  <c r="AA153" i="2"/>
  <c r="AA155" i="2"/>
  <c r="AA156" i="2"/>
  <c r="AA157" i="2"/>
  <c r="AA159" i="2"/>
  <c r="AA162" i="2"/>
  <c r="AA161" i="2"/>
  <c r="AA166" i="2"/>
  <c r="AA168" i="2"/>
  <c r="AA169" i="2"/>
  <c r="AA170" i="2"/>
  <c r="AA171" i="2"/>
  <c r="AA172" i="2"/>
  <c r="AA173" i="2"/>
  <c r="AA176" i="2"/>
  <c r="AA177" i="2"/>
  <c r="AA178" i="2"/>
  <c r="AA180" i="2"/>
  <c r="AA181" i="2"/>
  <c r="AA183" i="2"/>
  <c r="AA182" i="2"/>
  <c r="AA185" i="2"/>
  <c r="AA184" i="2"/>
  <c r="AA187" i="2"/>
  <c r="AA186" i="2"/>
  <c r="AA188" i="2"/>
  <c r="AA189" i="2"/>
  <c r="AA191" i="2"/>
  <c r="AA190" i="2"/>
  <c r="AA193" i="2"/>
  <c r="AA192" i="2"/>
  <c r="AA195" i="2"/>
  <c r="AA198" i="2"/>
  <c r="AA200" i="2"/>
  <c r="AA202" i="2"/>
  <c r="AA204" i="2"/>
  <c r="AA206" i="2"/>
  <c r="AA207" i="2"/>
  <c r="AA208" i="2"/>
  <c r="AA209" i="2"/>
  <c r="AA210" i="2"/>
  <c r="AA214" i="2"/>
  <c r="AA220" i="2"/>
  <c r="AA219" i="2"/>
  <c r="AA217" i="2"/>
  <c r="AA218" i="2"/>
  <c r="AA221" i="2"/>
  <c r="AA223" i="2"/>
  <c r="AA215" i="2"/>
  <c r="AA216" i="2"/>
  <c r="AA230" i="2"/>
  <c r="AA233" i="2"/>
  <c r="AA231" i="2"/>
  <c r="AA232" i="2"/>
  <c r="AA226" i="2"/>
  <c r="AA228" i="2"/>
  <c r="AA229" i="2"/>
  <c r="AA234" i="2"/>
  <c r="AA235" i="2"/>
  <c r="AA236" i="2"/>
  <c r="AA238" i="2"/>
  <c r="AA237" i="2"/>
  <c r="AA239" i="2"/>
  <c r="AA241" i="2"/>
  <c r="AA240" i="2"/>
  <c r="AA243" i="2"/>
  <c r="AA245" i="2"/>
  <c r="AA246" i="2"/>
  <c r="AA247" i="2"/>
  <c r="AA250" i="2"/>
  <c r="AA251" i="2"/>
  <c r="AA253" i="2"/>
  <c r="AA254" i="2"/>
  <c r="AA255" i="2"/>
  <c r="AA256" i="2"/>
  <c r="AA271" i="2"/>
  <c r="AA272" i="2"/>
  <c r="AA273" i="2"/>
  <c r="AA274" i="2"/>
  <c r="AA275" i="2"/>
  <c r="AA279" i="2"/>
  <c r="AA280" i="2"/>
  <c r="AA283" i="2"/>
  <c r="AA356" i="2"/>
  <c r="AA287" i="2"/>
  <c r="AA288" i="2"/>
  <c r="AA289" i="2"/>
  <c r="AA290" i="2"/>
  <c r="AA291" i="2"/>
  <c r="AA292" i="2"/>
  <c r="AA293" i="2"/>
  <c r="AA294" i="2"/>
  <c r="AA297" i="2"/>
  <c r="AA270" i="2"/>
  <c r="AA298" i="2"/>
  <c r="AA299" i="2"/>
  <c r="AA301" i="2"/>
  <c r="AA302" i="2"/>
  <c r="AA311" i="2"/>
  <c r="AA468" i="2"/>
  <c r="AA258" i="2"/>
  <c r="AA305" i="2"/>
  <c r="AA444" i="2"/>
  <c r="AA306" i="2"/>
  <c r="AA307" i="2"/>
  <c r="AA313" i="2"/>
  <c r="AA318" i="2"/>
  <c r="AA322" i="2"/>
  <c r="AA323" i="2"/>
  <c r="AA324" i="2"/>
  <c r="AA325" i="2"/>
  <c r="AA326" i="2"/>
  <c r="AA327" i="2"/>
  <c r="AA328" i="2"/>
  <c r="AA329" i="2"/>
  <c r="AA332" i="2"/>
  <c r="AA333" i="2"/>
  <c r="AA336" i="2"/>
  <c r="AA339" i="2"/>
  <c r="AA340" i="2"/>
  <c r="AA345" i="2"/>
  <c r="AA346" i="2"/>
  <c r="AA347" i="2"/>
  <c r="AA348" i="2"/>
  <c r="AA349" i="2"/>
  <c r="AA350" i="2"/>
  <c r="AA351" i="2"/>
  <c r="AA358" i="2"/>
  <c r="AA361" i="2"/>
  <c r="AA362" i="2"/>
  <c r="AA365" i="2"/>
  <c r="AA366" i="2"/>
  <c r="AA367" i="2"/>
  <c r="AA368" i="2"/>
  <c r="AA369" i="2"/>
  <c r="AA370" i="2"/>
  <c r="AA371" i="2"/>
  <c r="AA374" i="2"/>
  <c r="AA375" i="2"/>
  <c r="AA377" i="2"/>
  <c r="AA378" i="2"/>
  <c r="AA379" i="2"/>
  <c r="AA388" i="2"/>
  <c r="AA389" i="2"/>
  <c r="AA390" i="2"/>
  <c r="AA391" i="2"/>
  <c r="AA393" i="2"/>
  <c r="AA392" i="2"/>
  <c r="AA394" i="2"/>
  <c r="AA395" i="2"/>
  <c r="AA399" i="2"/>
  <c r="AA400" i="2"/>
  <c r="AA401" i="2"/>
  <c r="AA407" i="2"/>
  <c r="AA406" i="2"/>
  <c r="AA409" i="2"/>
  <c r="AA410" i="2"/>
  <c r="AA411" i="2"/>
  <c r="AA412" i="2"/>
  <c r="AA414" i="2"/>
  <c r="AA415" i="2"/>
  <c r="AA418" i="2"/>
  <c r="AA419" i="2"/>
  <c r="AA422" i="2"/>
  <c r="AA423" i="2"/>
  <c r="AA426" i="2"/>
  <c r="AA427" i="2"/>
  <c r="AA428" i="2"/>
  <c r="AA429" i="2"/>
  <c r="AA431" i="2"/>
  <c r="AA432" i="2"/>
  <c r="AA433" i="2"/>
  <c r="AA434" i="2"/>
  <c r="AA439" i="2"/>
  <c r="AA440" i="2"/>
  <c r="AA443" i="2"/>
  <c r="AA445" i="2"/>
  <c r="AA446" i="2"/>
  <c r="AA455" i="2"/>
  <c r="AA456" i="2"/>
  <c r="AA458" i="2"/>
  <c r="AA459" i="2"/>
  <c r="AA462" i="2"/>
  <c r="AA463" i="2"/>
  <c r="AA464" i="2"/>
  <c r="AA466" i="2"/>
  <c r="AA469" i="2"/>
  <c r="AA260" i="2"/>
  <c r="AA261" i="2"/>
  <c r="AA344" i="2"/>
  <c r="AA257" i="2"/>
  <c r="AA337" i="2"/>
  <c r="AA295" i="2"/>
  <c r="AA405" i="2"/>
  <c r="AA404" i="2"/>
  <c r="AA278" i="2"/>
  <c r="AA341" i="2"/>
  <c r="AA382" i="2"/>
  <c r="AA385" i="2"/>
  <c r="AA386" i="2"/>
  <c r="AA316" i="2"/>
  <c r="AA442" i="2"/>
  <c r="AA457" i="2"/>
  <c r="AA314" i="2"/>
  <c r="AA296" i="2"/>
  <c r="AA398" i="2"/>
  <c r="AA397" i="2"/>
  <c r="AA372" i="2"/>
  <c r="AA470" i="2"/>
  <c r="AA451" i="2"/>
  <c r="AA452" i="2"/>
  <c r="AA330" i="2"/>
  <c r="AA465" i="2"/>
  <c r="AA387" i="2"/>
  <c r="AA342" i="2"/>
  <c r="AA343" i="2"/>
  <c r="AA315" i="2"/>
  <c r="AA285" i="2"/>
  <c r="AA408" i="2"/>
  <c r="AA380" i="2"/>
  <c r="AA269" i="2"/>
  <c r="AA381" i="2"/>
  <c r="AA417" i="2"/>
  <c r="AA438" i="2"/>
  <c r="AA304" i="2"/>
  <c r="AA338" i="2"/>
  <c r="AA471" i="2"/>
  <c r="AA472" i="2"/>
  <c r="AA473" i="2"/>
  <c r="AA474" i="2"/>
  <c r="AA475" i="2"/>
  <c r="AA476" i="2"/>
  <c r="AA478" i="2"/>
  <c r="AA479" i="2"/>
  <c r="AA480" i="2"/>
  <c r="AA484" i="2"/>
  <c r="AA485" i="2"/>
  <c r="AA486" i="2"/>
  <c r="AA487" i="2"/>
  <c r="AA488" i="2"/>
  <c r="AA491" i="2"/>
  <c r="AA492" i="2"/>
  <c r="AA493" i="2"/>
  <c r="AA494" i="2"/>
  <c r="AA496" i="2"/>
  <c r="AA497" i="2"/>
  <c r="AA498" i="2"/>
  <c r="AA499" i="2"/>
  <c r="AA500" i="2"/>
  <c r="AA503" i="2"/>
  <c r="AA504" i="2"/>
  <c r="AA505" i="2"/>
  <c r="AA489" i="2"/>
  <c r="AA506" i="2"/>
  <c r="AA507" i="2"/>
  <c r="AA510" i="2"/>
  <c r="AA511" i="2"/>
  <c r="AA512" i="2"/>
  <c r="AA513" i="2"/>
  <c r="AA515" i="2"/>
  <c r="AA517" i="2"/>
  <c r="AA519" i="2"/>
  <c r="AA522" i="2"/>
  <c r="AA524" i="2"/>
  <c r="AA525" i="2"/>
  <c r="AA527" i="2"/>
  <c r="AA528" i="2"/>
  <c r="AA529" i="2"/>
  <c r="AA530" i="2"/>
  <c r="AA531" i="2"/>
  <c r="AA532" i="2"/>
  <c r="AA534" i="2"/>
  <c r="AA535" i="2"/>
  <c r="AA538" i="2"/>
  <c r="AA539" i="2"/>
  <c r="AA540" i="2"/>
  <c r="AA541" i="2"/>
  <c r="AA542" i="2"/>
  <c r="AA544" i="2"/>
  <c r="AA545" i="2"/>
  <c r="AA546" i="2"/>
  <c r="AA547" i="2"/>
  <c r="AA549" i="2"/>
  <c r="AA550" i="2"/>
  <c r="AA551" i="2"/>
  <c r="AA553" i="2"/>
  <c r="AA555" i="2"/>
  <c r="AA556" i="2"/>
  <c r="AA557" i="2"/>
  <c r="AA558" i="2"/>
  <c r="AA559" i="2"/>
  <c r="AA560" i="2"/>
  <c r="AA562" i="2"/>
  <c r="AA563" i="2"/>
  <c r="AA568" i="2"/>
  <c r="AA569" i="2"/>
  <c r="AA570" i="2"/>
  <c r="AA571" i="2"/>
  <c r="AA573" i="2"/>
  <c r="AA576" i="2"/>
  <c r="AA577" i="2"/>
  <c r="AA578" i="2"/>
  <c r="AA579" i="2"/>
  <c r="AA581" i="2"/>
  <c r="AA582" i="2"/>
  <c r="AA583" i="2"/>
  <c r="AA584" i="2"/>
  <c r="AA585" i="2"/>
  <c r="AA588" i="2"/>
  <c r="AA589" i="2"/>
  <c r="AA590" i="2"/>
  <c r="AA591" i="2"/>
  <c r="AA592" i="2"/>
  <c r="AA593" i="2"/>
  <c r="AA595" i="2"/>
  <c r="AA597" i="2"/>
  <c r="AA598" i="2"/>
  <c r="AA599" i="2"/>
  <c r="AA600" i="2"/>
  <c r="AA601" i="2"/>
  <c r="AA602" i="2"/>
  <c r="AA603" i="2"/>
  <c r="AA604" i="2"/>
  <c r="AA605" i="2"/>
  <c r="AA606" i="2"/>
  <c r="AA608" i="2"/>
  <c r="AA610" i="2"/>
  <c r="AA611" i="2"/>
  <c r="AA612" i="2"/>
  <c r="AA613" i="2"/>
  <c r="AA614" i="2"/>
  <c r="AA615" i="2"/>
  <c r="AA616" i="2"/>
  <c r="AA617" i="2"/>
  <c r="AA618" i="2"/>
  <c r="AA620" i="2"/>
  <c r="AA621" i="2"/>
  <c r="AA623" i="2"/>
  <c r="AA626" i="2"/>
  <c r="AA627" i="2"/>
  <c r="AA630" i="2"/>
  <c r="AA631" i="2"/>
  <c r="AA633" i="2"/>
  <c r="AA634" i="2"/>
  <c r="AA635" i="2"/>
  <c r="AA637" i="2"/>
  <c r="AA639" i="2"/>
  <c r="AA641" i="2"/>
  <c r="AA643" i="2"/>
  <c r="AA644" i="2"/>
  <c r="AA645" i="2"/>
  <c r="AA646" i="2"/>
  <c r="AA647" i="2"/>
  <c r="AA650" i="2"/>
  <c r="AA651" i="2"/>
  <c r="AA652" i="2"/>
  <c r="AA655" i="2"/>
  <c r="AA654" i="2"/>
  <c r="AA653" i="2"/>
  <c r="AA657" i="2"/>
  <c r="AA658" i="2"/>
  <c r="AA659" i="2"/>
  <c r="AA660" i="2"/>
  <c r="AA661" i="2"/>
  <c r="AA662" i="2"/>
  <c r="AA665" i="2"/>
  <c r="AA664" i="2"/>
  <c r="AA666" i="2"/>
  <c r="AA667" i="2"/>
  <c r="AA668" i="2"/>
  <c r="AA669" i="2"/>
  <c r="AA670" i="2"/>
  <c r="AA671" i="2"/>
  <c r="AA672" i="2"/>
  <c r="AA673" i="2"/>
  <c r="AA676" i="2"/>
  <c r="AA677" i="2"/>
  <c r="AA678" i="2"/>
  <c r="AA679" i="2"/>
  <c r="AA681" i="2"/>
  <c r="AA684" i="2"/>
  <c r="AA685" i="2"/>
  <c r="AA686" i="2"/>
  <c r="AA687" i="2"/>
  <c r="AA688" i="2"/>
  <c r="AA689" i="2"/>
  <c r="AA691" i="2"/>
  <c r="AA693" i="2"/>
  <c r="AA694" i="2"/>
  <c r="AA696" i="2"/>
  <c r="AA698" i="2"/>
  <c r="AA701" i="2"/>
  <c r="AA702" i="2"/>
  <c r="AA703" i="2"/>
  <c r="AA704" i="2"/>
  <c r="AA705" i="2"/>
  <c r="AA706" i="2"/>
  <c r="AA707" i="2"/>
  <c r="AA708" i="2"/>
  <c r="AA710" i="2"/>
  <c r="AA711" i="2"/>
  <c r="AA712" i="2"/>
  <c r="AA714" i="2"/>
  <c r="AA715" i="2"/>
  <c r="AA716" i="2"/>
  <c r="AA717" i="2"/>
  <c r="AA718" i="2"/>
  <c r="AA719" i="2"/>
  <c r="AA721" i="2"/>
  <c r="AA722" i="2"/>
  <c r="AA725" i="2"/>
  <c r="AA726" i="2"/>
  <c r="AA728" i="2"/>
  <c r="AA729" i="2"/>
  <c r="AA730" i="2"/>
  <c r="AA732" i="2"/>
  <c r="AA733" i="2"/>
  <c r="AA734" i="2"/>
  <c r="AA738" i="2"/>
  <c r="AA739" i="2"/>
  <c r="AA740" i="2"/>
  <c r="AA741" i="2"/>
  <c r="AA742" i="2"/>
  <c r="AA743" i="2"/>
  <c r="AA746" i="2"/>
  <c r="AA747" i="2"/>
  <c r="AA749" i="2"/>
  <c r="AA750" i="2"/>
  <c r="AA751" i="2"/>
  <c r="AA753" i="2"/>
  <c r="AA754" i="2"/>
  <c r="AA755" i="2"/>
  <c r="AA758" i="2"/>
  <c r="AA759" i="2"/>
  <c r="AA761" i="2"/>
  <c r="AA762" i="2"/>
  <c r="AA763" i="2"/>
  <c r="AA765" i="2"/>
  <c r="AA766" i="2"/>
  <c r="AA767" i="2"/>
  <c r="AA769" i="2"/>
  <c r="AA770" i="2"/>
  <c r="AA772" i="2"/>
  <c r="AA773" i="2"/>
  <c r="AA775" i="2"/>
  <c r="AA776" i="2"/>
  <c r="AA777" i="2"/>
  <c r="AA778" i="2"/>
  <c r="AA779" i="2"/>
  <c r="AA780" i="2"/>
  <c r="AA781" i="2"/>
  <c r="AA782" i="2"/>
  <c r="AA783" i="2"/>
  <c r="AA784" i="2"/>
  <c r="AA786" i="2"/>
  <c r="AA787" i="2"/>
  <c r="AA788" i="2"/>
  <c r="AA789" i="2"/>
  <c r="AA790" i="2"/>
  <c r="AA791" i="2"/>
  <c r="AA792" i="2"/>
  <c r="AA793" i="2"/>
  <c r="AA794" i="2"/>
  <c r="AA795" i="2"/>
  <c r="AA796" i="2"/>
  <c r="AA797" i="2"/>
  <c r="AA798" i="2"/>
  <c r="AA799" i="2"/>
  <c r="AA800" i="2"/>
  <c r="AA801" i="2"/>
  <c r="AA802" i="2"/>
  <c r="AA804" i="2"/>
  <c r="AA805" i="2"/>
  <c r="AA806" i="2"/>
  <c r="AA807" i="2"/>
  <c r="AA808" i="2"/>
  <c r="AA809" i="2"/>
  <c r="AA810" i="2"/>
  <c r="AA811" i="2"/>
  <c r="AA812" i="2"/>
  <c r="AA814" i="2"/>
  <c r="AA816" i="2"/>
  <c r="AA819" i="2"/>
  <c r="AA820" i="2"/>
  <c r="AA822" i="2"/>
  <c r="AA823" i="2"/>
  <c r="AA824" i="2"/>
  <c r="AA825" i="2"/>
  <c r="AA826" i="2"/>
  <c r="AA827" i="2"/>
  <c r="AA828" i="2"/>
  <c r="AA829" i="2"/>
  <c r="AA830" i="2"/>
  <c r="AA831" i="2"/>
  <c r="AA832" i="2"/>
  <c r="AA833" i="2"/>
  <c r="AA834" i="2"/>
  <c r="AA836" i="2"/>
  <c r="AA837" i="2"/>
  <c r="AA840" i="2"/>
  <c r="AA841" i="2"/>
  <c r="AA842" i="2"/>
  <c r="AA843" i="2"/>
  <c r="AA845" i="2"/>
  <c r="AA846" i="2"/>
  <c r="AA847" i="2"/>
  <c r="AA848" i="2"/>
  <c r="AA849" i="2"/>
  <c r="AA852" i="2"/>
  <c r="AA853" i="2"/>
  <c r="AA854" i="2"/>
  <c r="AA855" i="2"/>
  <c r="AA857" i="2"/>
  <c r="AA858" i="2"/>
  <c r="AA859" i="2"/>
  <c r="AA861" i="2"/>
  <c r="AA862" i="2"/>
  <c r="AA863" i="2"/>
  <c r="AA868" i="2"/>
  <c r="AA870" i="2"/>
  <c r="AA871" i="2"/>
  <c r="AA874" i="2"/>
  <c r="AA875" i="2"/>
  <c r="AA876" i="2"/>
  <c r="AA878" i="2"/>
  <c r="AA879" i="2"/>
  <c r="AA880" i="2"/>
  <c r="AA881" i="2"/>
  <c r="AA882" i="2"/>
  <c r="AA883" i="2"/>
  <c r="AA884" i="2"/>
  <c r="AA885" i="2"/>
  <c r="AA886" i="2"/>
  <c r="AA887" i="2"/>
  <c r="AA890" i="2"/>
  <c r="AA895" i="2"/>
  <c r="AA903" i="2"/>
  <c r="AA906" i="2"/>
  <c r="AA907" i="2"/>
  <c r="AA908" i="2"/>
  <c r="AA909" i="2"/>
  <c r="AA910" i="2"/>
  <c r="AA911" i="2"/>
  <c r="AA912" i="2"/>
  <c r="AA915" i="2"/>
  <c r="AA916" i="2"/>
  <c r="AA918" i="2"/>
  <c r="AA919" i="2"/>
  <c r="AA920" i="2"/>
  <c r="AA921" i="2"/>
  <c r="AA922" i="2"/>
  <c r="AA923" i="2"/>
  <c r="AA924" i="2"/>
  <c r="AA925" i="2"/>
  <c r="AA929" i="2"/>
  <c r="AA930" i="2"/>
  <c r="AA931" i="2"/>
  <c r="AA933" i="2"/>
  <c r="AA934" i="2"/>
  <c r="AA935" i="2"/>
  <c r="AA937" i="2"/>
  <c r="AA938" i="2"/>
  <c r="AA939" i="2"/>
  <c r="AA940" i="2"/>
  <c r="AA941" i="2"/>
  <c r="AA942" i="2"/>
  <c r="AA943" i="2"/>
  <c r="AA944" i="2"/>
  <c r="AA945" i="2"/>
  <c r="AA946" i="2"/>
  <c r="AA948" i="2"/>
  <c r="AA951" i="2"/>
  <c r="AA952" i="2"/>
  <c r="AA953" i="2"/>
  <c r="AA954" i="2"/>
  <c r="AA956" i="2"/>
  <c r="AA957" i="2"/>
  <c r="AA958" i="2"/>
  <c r="AA959" i="2"/>
  <c r="AA960" i="2"/>
  <c r="AA963" i="2"/>
  <c r="AA964" i="2"/>
  <c r="AA966" i="2"/>
  <c r="AA968" i="2"/>
  <c r="AA969" i="2"/>
  <c r="AA970" i="2"/>
  <c r="AA972" i="2"/>
  <c r="AA973" i="2"/>
  <c r="AA975" i="2"/>
  <c r="AA976" i="2"/>
  <c r="AA977" i="2"/>
  <c r="AA978" i="2"/>
  <c r="AA979" i="2"/>
  <c r="AA981" i="2"/>
  <c r="AA982" i="2"/>
  <c r="AA983" i="2"/>
  <c r="AA984" i="2"/>
  <c r="AA987" i="2"/>
  <c r="AA990" i="2"/>
  <c r="AA991" i="2"/>
  <c r="AA993" i="2"/>
  <c r="AA994" i="2"/>
  <c r="AA995" i="2"/>
  <c r="AA997" i="2"/>
  <c r="AA998" i="2"/>
  <c r="AA1000" i="2"/>
  <c r="AA1001" i="2"/>
  <c r="AA1003" i="2"/>
  <c r="AA1004" i="2"/>
  <c r="AA1005" i="2"/>
  <c r="AA1006" i="2"/>
  <c r="AA1007" i="2"/>
  <c r="AA1008" i="2"/>
  <c r="AA1011" i="2"/>
  <c r="AA1012" i="2"/>
  <c r="AA1009" i="2"/>
  <c r="AA1014" i="2"/>
  <c r="AA1015" i="2"/>
  <c r="AA1017" i="2"/>
  <c r="AA1018" i="2"/>
  <c r="AA1019" i="2"/>
  <c r="AA1021" i="2"/>
  <c r="AA1024" i="2"/>
  <c r="AA1025" i="2"/>
  <c r="AA1026" i="2"/>
  <c r="AA1027" i="2"/>
  <c r="AA1028" i="2"/>
  <c r="AA1029" i="2"/>
  <c r="AA1030" i="2"/>
  <c r="O10" i="2"/>
  <c r="AB929" i="2" l="1"/>
  <c r="AC929" i="2" s="1"/>
  <c r="AF460" i="2"/>
  <c r="AG460" i="2" s="1"/>
  <c r="AB585" i="2"/>
  <c r="AC585" i="2" s="1"/>
  <c r="AB76" i="2"/>
  <c r="AC76" i="2" s="1"/>
  <c r="AB51" i="2"/>
  <c r="AC51" i="2" s="1"/>
  <c r="AF1018" i="2"/>
  <c r="AG1018" i="2" s="1"/>
  <c r="AF1001" i="2"/>
  <c r="AG1001" i="2" s="1"/>
  <c r="AF963" i="2"/>
  <c r="AG963" i="2" s="1"/>
  <c r="AF946" i="2"/>
  <c r="AG946" i="2" s="1"/>
  <c r="AF895" i="2"/>
  <c r="AG895" i="2" s="1"/>
  <c r="AF842" i="2"/>
  <c r="AG842" i="2" s="1"/>
  <c r="AF819" i="2"/>
  <c r="AG819" i="2" s="1"/>
  <c r="AF814" i="2"/>
  <c r="AG814" i="2" s="1"/>
  <c r="AF758" i="2"/>
  <c r="AG758" i="2" s="1"/>
  <c r="AF653" i="2"/>
  <c r="AG653" i="2" s="1"/>
  <c r="AF476" i="2"/>
  <c r="AG476" i="2" s="1"/>
  <c r="AF404" i="2"/>
  <c r="AG404" i="2" s="1"/>
  <c r="AF261" i="2"/>
  <c r="AG261" i="2" s="1"/>
  <c r="AF466" i="2"/>
  <c r="AG466" i="2" s="1"/>
  <c r="AF410" i="2"/>
  <c r="AG410" i="2" s="1"/>
  <c r="AF401" i="2"/>
  <c r="AG401" i="2" s="1"/>
  <c r="AF393" i="2"/>
  <c r="AG393" i="2" s="1"/>
  <c r="AF365" i="2"/>
  <c r="AG365" i="2" s="1"/>
  <c r="AF299" i="2"/>
  <c r="AG299" i="2" s="1"/>
  <c r="AF290" i="2"/>
  <c r="AG290" i="2" s="1"/>
  <c r="AF223" i="2"/>
  <c r="AG223" i="2" s="1"/>
  <c r="AF182" i="2"/>
  <c r="AG182" i="2" s="1"/>
  <c r="AF123" i="2"/>
  <c r="AG123" i="2" s="1"/>
  <c r="AF100" i="2"/>
  <c r="AG100" i="2" s="1"/>
  <c r="AF99" i="2"/>
  <c r="AG99" i="2" s="1"/>
  <c r="AF70" i="2"/>
  <c r="AG70" i="2" s="1"/>
  <c r="AF66" i="2"/>
  <c r="AG66" i="2" s="1"/>
  <c r="AF40" i="2"/>
  <c r="AG40" i="2" s="1"/>
  <c r="AF35" i="2"/>
  <c r="AG35" i="2" s="1"/>
  <c r="AF28" i="2"/>
  <c r="AG28" i="2" s="1"/>
  <c r="AF15" i="2"/>
  <c r="AG15" i="2" s="1"/>
  <c r="AF11" i="2"/>
  <c r="AG11" i="2" s="1"/>
  <c r="AF1015" i="2"/>
  <c r="AG1015" i="2" s="1"/>
  <c r="AF1006" i="2"/>
  <c r="AG1006" i="2" s="1"/>
  <c r="AF994" i="2"/>
  <c r="AG994" i="2" s="1"/>
  <c r="AF942" i="2"/>
  <c r="AG942" i="2" s="1"/>
  <c r="AF849" i="2"/>
  <c r="AG849" i="2" s="1"/>
  <c r="AF796" i="2"/>
  <c r="AG796" i="2" s="1"/>
  <c r="AF790" i="2"/>
  <c r="AG790" i="2" s="1"/>
  <c r="AF601" i="2"/>
  <c r="AG601" i="2" s="1"/>
  <c r="AF558" i="2"/>
  <c r="AG558" i="2" s="1"/>
  <c r="AF266" i="2"/>
  <c r="AG266" i="2" s="1"/>
  <c r="AF122" i="2"/>
  <c r="AG122" i="2" s="1"/>
  <c r="AF94" i="2"/>
  <c r="AG94" i="2" s="1"/>
  <c r="AF55" i="2"/>
  <c r="AG55" i="2" s="1"/>
  <c r="AF245" i="2"/>
  <c r="AG245" i="2" s="1"/>
  <c r="AF232" i="2"/>
  <c r="AG232" i="2" s="1"/>
  <c r="AF1011" i="2"/>
  <c r="AG1011" i="2" s="1"/>
  <c r="AF937" i="2"/>
  <c r="AG937" i="2" s="1"/>
  <c r="AF761" i="2"/>
  <c r="AG761" i="2" s="1"/>
  <c r="AF646" i="2"/>
  <c r="AG646" i="2" s="1"/>
  <c r="AF556" i="2"/>
  <c r="AG556" i="2" s="1"/>
  <c r="AF541" i="2"/>
  <c r="AG541" i="2" s="1"/>
  <c r="AF535" i="2"/>
  <c r="AG535" i="2" s="1"/>
  <c r="AF416" i="2"/>
  <c r="AG416" i="2" s="1"/>
  <c r="AF206" i="2"/>
  <c r="AG206" i="2" s="1"/>
  <c r="AF197" i="2"/>
  <c r="AG197" i="2" s="1"/>
  <c r="AB81" i="2"/>
  <c r="AC81" i="2" s="1"/>
  <c r="AB672" i="2"/>
  <c r="AC672" i="2" s="1"/>
  <c r="AF835" i="2"/>
  <c r="AG835" i="2" s="1"/>
  <c r="AF744" i="2"/>
  <c r="AG744" i="2" s="1"/>
  <c r="AB993" i="2"/>
  <c r="AC993" i="2" s="1"/>
  <c r="AB661" i="2"/>
  <c r="AC661" i="2" s="1"/>
  <c r="AB1029" i="2"/>
  <c r="AC1029" i="2" s="1"/>
  <c r="AB990" i="2"/>
  <c r="AC990" i="2" s="1"/>
  <c r="AB969" i="2"/>
  <c r="AC969" i="2" s="1"/>
  <c r="AB959" i="2"/>
  <c r="AC959" i="2" s="1"/>
  <c r="AB924" i="2"/>
  <c r="AC924" i="2" s="1"/>
  <c r="AB916" i="2"/>
  <c r="AC916" i="2" s="1"/>
  <c r="AB910" i="2"/>
  <c r="AC910" i="2" s="1"/>
  <c r="AB906" i="2"/>
  <c r="AC906" i="2" s="1"/>
  <c r="AB862" i="2"/>
  <c r="AC862" i="2" s="1"/>
  <c r="AB858" i="2"/>
  <c r="AC858" i="2" s="1"/>
  <c r="AB830" i="2"/>
  <c r="AC830" i="2" s="1"/>
  <c r="AB823" i="2"/>
  <c r="AC823" i="2" s="1"/>
  <c r="AB808" i="2"/>
  <c r="AC808" i="2" s="1"/>
  <c r="AB801" i="2"/>
  <c r="AC801" i="2" s="1"/>
  <c r="AB795" i="2"/>
  <c r="AC795" i="2" s="1"/>
  <c r="AB791" i="2"/>
  <c r="AC791" i="2" s="1"/>
  <c r="AB782" i="2"/>
  <c r="AC782" i="2" s="1"/>
  <c r="AB772" i="2"/>
  <c r="AC772" i="2" s="1"/>
  <c r="AB766" i="2"/>
  <c r="AC766" i="2" s="1"/>
  <c r="AB749" i="2"/>
  <c r="AC749" i="2" s="1"/>
  <c r="AB742" i="2"/>
  <c r="AC742" i="2" s="1"/>
  <c r="AB739" i="2"/>
  <c r="AC739" i="2" s="1"/>
  <c r="AB715" i="2"/>
  <c r="AC715" i="2" s="1"/>
  <c r="AB711" i="2"/>
  <c r="AC711" i="2" s="1"/>
  <c r="AB698" i="2"/>
  <c r="AC698" i="2" s="1"/>
  <c r="AB677" i="2"/>
  <c r="AC677" i="2" s="1"/>
  <c r="AB668" i="2"/>
  <c r="AC668" i="2" s="1"/>
  <c r="AB666" i="2"/>
  <c r="AC666" i="2" s="1"/>
  <c r="AB626" i="2"/>
  <c r="AC626" i="2" s="1"/>
  <c r="AB597" i="2"/>
  <c r="AC597" i="2" s="1"/>
  <c r="AB589" i="2"/>
  <c r="AC589" i="2" s="1"/>
  <c r="AB573" i="2"/>
  <c r="AC573" i="2" s="1"/>
  <c r="AB557" i="2"/>
  <c r="AC557" i="2" s="1"/>
  <c r="AB549" i="2"/>
  <c r="AC549" i="2" s="1"/>
  <c r="AB546" i="2"/>
  <c r="AC546" i="2" s="1"/>
  <c r="AB542" i="2"/>
  <c r="AC542" i="2" s="1"/>
  <c r="AB511" i="2"/>
  <c r="AC511" i="2" s="1"/>
  <c r="AB496" i="2"/>
  <c r="AC496" i="2" s="1"/>
  <c r="AB493" i="2"/>
  <c r="AC493" i="2" s="1"/>
  <c r="AB486" i="2"/>
  <c r="AC486" i="2" s="1"/>
  <c r="AB338" i="2"/>
  <c r="AC338" i="2" s="1"/>
  <c r="AB381" i="2"/>
  <c r="AC381" i="2" s="1"/>
  <c r="AB269" i="2"/>
  <c r="AC269" i="2" s="1"/>
  <c r="AB431" i="2"/>
  <c r="AC431" i="2" s="1"/>
  <c r="AB427" i="2"/>
  <c r="AC427" i="2" s="1"/>
  <c r="AB423" i="2"/>
  <c r="AC423" i="2" s="1"/>
  <c r="AB414" i="2"/>
  <c r="AC414" i="2" s="1"/>
  <c r="AB374" i="2"/>
  <c r="AC374" i="2" s="1"/>
  <c r="AB347" i="2"/>
  <c r="AC347" i="2" s="1"/>
  <c r="AB444" i="2"/>
  <c r="AC444" i="2" s="1"/>
  <c r="AB311" i="2"/>
  <c r="AC311" i="2" s="1"/>
  <c r="AB243" i="2"/>
  <c r="AC243" i="2" s="1"/>
  <c r="AB219" i="2"/>
  <c r="AC219" i="2" s="1"/>
  <c r="AB214" i="2"/>
  <c r="AC214" i="2" s="1"/>
  <c r="AB210" i="2"/>
  <c r="AC210" i="2" s="1"/>
  <c r="AB198" i="2"/>
  <c r="AC198" i="2" s="1"/>
  <c r="AB191" i="2"/>
  <c r="AC191" i="2" s="1"/>
  <c r="AB186" i="2"/>
  <c r="AC186" i="2" s="1"/>
  <c r="AB140" i="2"/>
  <c r="AC140" i="2" s="1"/>
  <c r="AB107" i="2"/>
  <c r="AC107" i="2" s="1"/>
  <c r="AB1013" i="2"/>
  <c r="AB1005" i="2"/>
  <c r="AC1005" i="2" s="1"/>
  <c r="AB962" i="2"/>
  <c r="AB919" i="2"/>
  <c r="AC919" i="2" s="1"/>
  <c r="AB839" i="2"/>
  <c r="AB813" i="2"/>
  <c r="AB757" i="2"/>
  <c r="AB724" i="2"/>
  <c r="AB692" i="2"/>
  <c r="AB572" i="2"/>
  <c r="AB330" i="2"/>
  <c r="AC330" i="2" s="1"/>
  <c r="AB1018" i="2"/>
  <c r="AC1018" i="2" s="1"/>
  <c r="AB761" i="2"/>
  <c r="AC761" i="2" s="1"/>
  <c r="AB102" i="2"/>
  <c r="AC102" i="2" s="1"/>
  <c r="AB97" i="2"/>
  <c r="AC97" i="2" s="1"/>
  <c r="AB95" i="2"/>
  <c r="AC95" i="2" s="1"/>
  <c r="AB89" i="2"/>
  <c r="AC89" i="2" s="1"/>
  <c r="AB86" i="2"/>
  <c r="AC86" i="2" s="1"/>
  <c r="AB68" i="2"/>
  <c r="AC68" i="2" s="1"/>
  <c r="AB61" i="2"/>
  <c r="AC61" i="2" s="1"/>
  <c r="AB52" i="2"/>
  <c r="AC52" i="2" s="1"/>
  <c r="AB16" i="2"/>
  <c r="AC16" i="2" s="1"/>
  <c r="AB60" i="2"/>
  <c r="AB23" i="2"/>
  <c r="AC23" i="2" s="1"/>
  <c r="AF452" i="2"/>
  <c r="AG452" i="2" s="1"/>
  <c r="AB930" i="2"/>
  <c r="AC930" i="2" s="1"/>
  <c r="AB1019" i="2"/>
  <c r="AC1019" i="2" s="1"/>
  <c r="AB810" i="2"/>
  <c r="AC810" i="2" s="1"/>
  <c r="AB192" i="2"/>
  <c r="AC192" i="2" s="1"/>
  <c r="AB273" i="2"/>
  <c r="AC273" i="2" s="1"/>
  <c r="AB948" i="2"/>
  <c r="AC948" i="2" s="1"/>
  <c r="AB976" i="2"/>
  <c r="AC976" i="2" s="1"/>
  <c r="AB1025" i="2"/>
  <c r="AC1025" i="2" s="1"/>
  <c r="AB688" i="2"/>
  <c r="AC688" i="2" s="1"/>
  <c r="AB1012" i="2"/>
  <c r="AC1012" i="2" s="1"/>
  <c r="AB973" i="2"/>
  <c r="AC973" i="2" s="1"/>
  <c r="AB952" i="2"/>
  <c r="AC952" i="2" s="1"/>
  <c r="AF951" i="2"/>
  <c r="AG951" i="2" s="1"/>
  <c r="AB938" i="2"/>
  <c r="AC938" i="2" s="1"/>
  <c r="AB934" i="2"/>
  <c r="AC934" i="2" s="1"/>
  <c r="AB920" i="2"/>
  <c r="AC920" i="2" s="1"/>
  <c r="AB848" i="2"/>
  <c r="AC848" i="2" s="1"/>
  <c r="AB826" i="2"/>
  <c r="AC826" i="2" s="1"/>
  <c r="AB798" i="2"/>
  <c r="AC798" i="2" s="1"/>
  <c r="AB769" i="2"/>
  <c r="AC769" i="2" s="1"/>
  <c r="AB729" i="2"/>
  <c r="AC729" i="2" s="1"/>
  <c r="AB684" i="2"/>
  <c r="AC684" i="2" s="1"/>
  <c r="AB617" i="2"/>
  <c r="AC617" i="2" s="1"/>
  <c r="AF613" i="2"/>
  <c r="AG613" i="2" s="1"/>
  <c r="AF599" i="2"/>
  <c r="AG599" i="2" s="1"/>
  <c r="AB582" i="2"/>
  <c r="AC582" i="2" s="1"/>
  <c r="AF577" i="2"/>
  <c r="AG577" i="2" s="1"/>
  <c r="AB560" i="2"/>
  <c r="AC560" i="2" s="1"/>
  <c r="AF545" i="2"/>
  <c r="AG545" i="2" s="1"/>
  <c r="AB505" i="2"/>
  <c r="AC505" i="2" s="1"/>
  <c r="AB500" i="2"/>
  <c r="AC500" i="2" s="1"/>
  <c r="AB479" i="2"/>
  <c r="AC479" i="2" s="1"/>
  <c r="AB386" i="2"/>
  <c r="AC386" i="2" s="1"/>
  <c r="AB462" i="2"/>
  <c r="AC462" i="2" s="1"/>
  <c r="AF390" i="2"/>
  <c r="AG390" i="2" s="1"/>
  <c r="AB351" i="2"/>
  <c r="AC351" i="2" s="1"/>
  <c r="AB255" i="2"/>
  <c r="AC255" i="2" s="1"/>
  <c r="AB80" i="2"/>
  <c r="AC80" i="2" s="1"/>
  <c r="AF47" i="2"/>
  <c r="AG47" i="2" s="1"/>
  <c r="AB32" i="2"/>
  <c r="AC32" i="2" s="1"/>
  <c r="AB789" i="2"/>
  <c r="AC789" i="2" s="1"/>
  <c r="AF789" i="2"/>
  <c r="AG789" i="2" s="1"/>
  <c r="AB779" i="2"/>
  <c r="AC779" i="2" s="1"/>
  <c r="AF779" i="2"/>
  <c r="AG779" i="2" s="1"/>
  <c r="AF538" i="2"/>
  <c r="AG538" i="2" s="1"/>
  <c r="AB538" i="2"/>
  <c r="AC538" i="2" s="1"/>
  <c r="AB294" i="2"/>
  <c r="AC294" i="2" s="1"/>
  <c r="AF294" i="2"/>
  <c r="AG294" i="2" s="1"/>
  <c r="AB280" i="2"/>
  <c r="AC280" i="2" s="1"/>
  <c r="AF280" i="2"/>
  <c r="AG280" i="2" s="1"/>
  <c r="AA864" i="2"/>
  <c r="AB864" i="2"/>
  <c r="AA771" i="2"/>
  <c r="AB771" i="2"/>
  <c r="AA768" i="2"/>
  <c r="AB768" i="2"/>
  <c r="AA745" i="2"/>
  <c r="AB745" i="2"/>
  <c r="AA699" i="2"/>
  <c r="AB699" i="2"/>
  <c r="AA416" i="2"/>
  <c r="AB416" i="2"/>
  <c r="AA212" i="2"/>
  <c r="AB212" i="2"/>
  <c r="AA142" i="2"/>
  <c r="AB142" i="2"/>
  <c r="AA120" i="2"/>
  <c r="AB120" i="2"/>
  <c r="AF555" i="2"/>
  <c r="AG555" i="2" s="1"/>
  <c r="AB555" i="2"/>
  <c r="AC555" i="2" s="1"/>
  <c r="AF236" i="2"/>
  <c r="AG236" i="2" s="1"/>
  <c r="AB236" i="2"/>
  <c r="AC236" i="2" s="1"/>
  <c r="AB38" i="2"/>
  <c r="AC38" i="2" s="1"/>
  <c r="AF38" i="2"/>
  <c r="AG38" i="2" s="1"/>
  <c r="AB96" i="2"/>
  <c r="AA96" i="2"/>
  <c r="AB43" i="2"/>
  <c r="AA43" i="2"/>
  <c r="AA1013" i="2"/>
  <c r="AB841" i="2"/>
  <c r="AC841" i="2" s="1"/>
  <c r="AA724" i="2"/>
  <c r="AA692" i="2"/>
  <c r="AB599" i="2"/>
  <c r="AC599" i="2" s="1"/>
  <c r="AB182" i="2"/>
  <c r="AC182" i="2" s="1"/>
  <c r="AF414" i="2"/>
  <c r="AG414" i="2" s="1"/>
  <c r="AF228" i="2"/>
  <c r="AG228" i="2" s="1"/>
  <c r="AF193" i="2"/>
  <c r="AG193" i="2" s="1"/>
  <c r="AB1028" i="2"/>
  <c r="AC1028" i="2" s="1"/>
  <c r="AB994" i="2"/>
  <c r="AC994" i="2" s="1"/>
  <c r="AA962" i="2"/>
  <c r="AB941" i="2"/>
  <c r="AC941" i="2" s="1"/>
  <c r="AB933" i="2"/>
  <c r="AC933" i="2" s="1"/>
  <c r="AA757" i="2"/>
  <c r="AB653" i="2"/>
  <c r="AC653" i="2" s="1"/>
  <c r="AB409" i="2"/>
  <c r="AC409" i="2" s="1"/>
  <c r="AB299" i="2"/>
  <c r="AC299" i="2" s="1"/>
  <c r="AF940" i="2"/>
  <c r="AG940" i="2" s="1"/>
  <c r="AF863" i="2"/>
  <c r="AG863" i="2" s="1"/>
  <c r="AF1023" i="2"/>
  <c r="AG1023" i="2" s="1"/>
  <c r="AF1016" i="2"/>
  <c r="AG1016" i="2" s="1"/>
  <c r="AF1008" i="2"/>
  <c r="AG1008" i="2" s="1"/>
  <c r="AF999" i="2"/>
  <c r="AG999" i="2" s="1"/>
  <c r="AF992" i="2"/>
  <c r="AG992" i="2" s="1"/>
  <c r="AF983" i="2"/>
  <c r="AG983" i="2" s="1"/>
  <c r="AF978" i="2"/>
  <c r="AG978" i="2" s="1"/>
  <c r="AF971" i="2"/>
  <c r="AG971" i="2" s="1"/>
  <c r="AF961" i="2"/>
  <c r="AG961" i="2" s="1"/>
  <c r="AF954" i="2"/>
  <c r="AG954" i="2" s="1"/>
  <c r="AF948" i="2"/>
  <c r="AG948" i="2" s="1"/>
  <c r="AF932" i="2"/>
  <c r="AG932" i="2" s="1"/>
  <c r="AF912" i="2"/>
  <c r="AG912" i="2" s="1"/>
  <c r="AF887" i="2"/>
  <c r="AG887" i="2" s="1"/>
  <c r="AF873" i="2"/>
  <c r="AG873" i="2" s="1"/>
  <c r="AF867" i="2"/>
  <c r="AG867" i="2" s="1"/>
  <c r="AF856" i="2"/>
  <c r="AG856" i="2" s="1"/>
  <c r="AF850" i="2"/>
  <c r="AG850" i="2" s="1"/>
  <c r="AF844" i="2"/>
  <c r="AG844" i="2" s="1"/>
  <c r="AF838" i="2"/>
  <c r="AG838" i="2" s="1"/>
  <c r="AF821" i="2"/>
  <c r="AG821" i="2" s="1"/>
  <c r="AF803" i="2"/>
  <c r="AG803" i="2" s="1"/>
  <c r="AF797" i="2"/>
  <c r="AG797" i="2" s="1"/>
  <c r="AF777" i="2"/>
  <c r="AG777" i="2" s="1"/>
  <c r="AF764" i="2"/>
  <c r="AG764" i="2" s="1"/>
  <c r="AF756" i="2"/>
  <c r="AG756" i="2" s="1"/>
  <c r="AF748" i="2"/>
  <c r="AG748" i="2" s="1"/>
  <c r="AF731" i="2"/>
  <c r="AG731" i="2" s="1"/>
  <c r="AF713" i="2"/>
  <c r="AG713" i="2" s="1"/>
  <c r="AF709" i="2"/>
  <c r="AG709" i="2" s="1"/>
  <c r="AF703" i="2"/>
  <c r="AG703" i="2" s="1"/>
  <c r="AF674" i="2"/>
  <c r="AG674" i="2" s="1"/>
  <c r="AF649" i="2"/>
  <c r="AG649" i="2" s="1"/>
  <c r="AF638" i="2"/>
  <c r="AG638" i="2" s="1"/>
  <c r="AF629" i="2"/>
  <c r="AG629" i="2" s="1"/>
  <c r="AF619" i="2"/>
  <c r="AG619" i="2" s="1"/>
  <c r="AF605" i="2"/>
  <c r="AG605" i="2" s="1"/>
  <c r="AF598" i="2"/>
  <c r="AG598" i="2" s="1"/>
  <c r="AF591" i="2"/>
  <c r="AG591" i="2" s="1"/>
  <c r="AF579" i="2"/>
  <c r="AG579" i="2" s="1"/>
  <c r="AF540" i="2"/>
  <c r="AG540" i="2" s="1"/>
  <c r="AF529" i="2"/>
  <c r="AG529" i="2" s="1"/>
  <c r="AF521" i="2"/>
  <c r="AG521" i="2" s="1"/>
  <c r="AF513" i="2"/>
  <c r="AG513" i="2" s="1"/>
  <c r="AF304" i="2"/>
  <c r="AG304" i="2" s="1"/>
  <c r="AF360" i="2"/>
  <c r="AG360" i="2" s="1"/>
  <c r="AF284" i="2"/>
  <c r="AG284" i="2" s="1"/>
  <c r="AF382" i="2"/>
  <c r="AG382" i="2" s="1"/>
  <c r="AF464" i="2"/>
  <c r="AG464" i="2" s="1"/>
  <c r="AF455" i="2"/>
  <c r="AG455" i="2" s="1"/>
  <c r="AF429" i="2"/>
  <c r="AG429" i="2" s="1"/>
  <c r="AF415" i="2"/>
  <c r="AG415" i="2" s="1"/>
  <c r="AF388" i="2"/>
  <c r="AG388" i="2" s="1"/>
  <c r="AF371" i="2"/>
  <c r="AG371" i="2" s="1"/>
  <c r="AF363" i="2"/>
  <c r="AG363" i="2" s="1"/>
  <c r="AF335" i="2"/>
  <c r="AG335" i="2" s="1"/>
  <c r="AF309" i="2"/>
  <c r="AG309" i="2" s="1"/>
  <c r="AF270" i="2"/>
  <c r="AG270" i="2" s="1"/>
  <c r="AF288" i="2"/>
  <c r="AG288" i="2" s="1"/>
  <c r="AF275" i="2"/>
  <c r="AG275" i="2" s="1"/>
  <c r="AF268" i="2"/>
  <c r="AG268" i="2" s="1"/>
  <c r="AF224" i="2"/>
  <c r="AG224" i="2" s="1"/>
  <c r="AF204" i="2"/>
  <c r="AG204" i="2" s="1"/>
  <c r="AF177" i="2"/>
  <c r="AG177" i="2" s="1"/>
  <c r="AF167" i="2"/>
  <c r="AG167" i="2" s="1"/>
  <c r="AF151" i="2"/>
  <c r="AG151" i="2" s="1"/>
  <c r="AF145" i="2"/>
  <c r="AG145" i="2" s="1"/>
  <c r="AF134" i="2"/>
  <c r="AG134" i="2" s="1"/>
  <c r="AF125" i="2"/>
  <c r="AG125" i="2" s="1"/>
  <c r="AF76" i="2"/>
  <c r="AG76" i="2" s="1"/>
  <c r="AB705" i="2"/>
  <c r="AC705" i="2" s="1"/>
  <c r="AF705" i="2"/>
  <c r="AG705" i="2" s="1"/>
  <c r="AA955" i="2"/>
  <c r="AB955" i="2"/>
  <c r="AA460" i="2"/>
  <c r="AB460" i="2"/>
  <c r="AA364" i="2"/>
  <c r="AB364" i="2"/>
  <c r="AA222" i="2"/>
  <c r="AB222" i="2"/>
  <c r="AB25" i="2"/>
  <c r="AC25" i="2" s="1"/>
  <c r="AF25" i="2"/>
  <c r="AG25" i="2" s="1"/>
  <c r="AB966" i="2"/>
  <c r="AC966" i="2" s="1"/>
  <c r="AA813" i="2"/>
  <c r="AF1020" i="2"/>
  <c r="AG1020" i="2" s="1"/>
  <c r="AF1009" i="2"/>
  <c r="AG1009" i="2" s="1"/>
  <c r="AF996" i="2"/>
  <c r="AG996" i="2" s="1"/>
  <c r="AF989" i="2"/>
  <c r="AG989" i="2" s="1"/>
  <c r="AF965" i="2"/>
  <c r="AG965" i="2" s="1"/>
  <c r="AF957" i="2"/>
  <c r="AG957" i="2" s="1"/>
  <c r="AF944" i="2"/>
  <c r="AG944" i="2" s="1"/>
  <c r="AF936" i="2"/>
  <c r="AG936" i="2" s="1"/>
  <c r="AF926" i="2"/>
  <c r="AG926" i="2" s="1"/>
  <c r="AF908" i="2"/>
  <c r="AG908" i="2" s="1"/>
  <c r="AF900" i="2"/>
  <c r="AG900" i="2" s="1"/>
  <c r="AF877" i="2"/>
  <c r="AG877" i="2" s="1"/>
  <c r="AF869" i="2"/>
  <c r="AG869" i="2" s="1"/>
  <c r="AF860" i="2"/>
  <c r="AG860" i="2" s="1"/>
  <c r="AF852" i="2"/>
  <c r="AG852" i="2" s="1"/>
  <c r="AF866" i="2"/>
  <c r="AG866" i="2" s="1"/>
  <c r="AF818" i="2"/>
  <c r="AG818" i="2" s="1"/>
  <c r="AF806" i="2"/>
  <c r="AG806" i="2" s="1"/>
  <c r="AF787" i="2"/>
  <c r="AG787" i="2" s="1"/>
  <c r="AF774" i="2"/>
  <c r="AG774" i="2" s="1"/>
  <c r="AF760" i="2"/>
  <c r="AG760" i="2" s="1"/>
  <c r="AF752" i="2"/>
  <c r="AG752" i="2" s="1"/>
  <c r="AF737" i="2"/>
  <c r="AG737" i="2" s="1"/>
  <c r="AF717" i="2"/>
  <c r="AG717" i="2" s="1"/>
  <c r="AF707" i="2"/>
  <c r="AG707" i="2" s="1"/>
  <c r="AF695" i="2"/>
  <c r="AG695" i="2" s="1"/>
  <c r="AF679" i="2"/>
  <c r="AG679" i="2" s="1"/>
  <c r="AF670" i="2"/>
  <c r="AG670" i="2" s="1"/>
  <c r="AF656" i="2"/>
  <c r="AG656" i="2" s="1"/>
  <c r="AF650" i="2"/>
  <c r="AG650" i="2" s="1"/>
  <c r="AF642" i="2"/>
  <c r="AG642" i="2" s="1"/>
  <c r="AF628" i="2"/>
  <c r="AG628" i="2" s="1"/>
  <c r="AF609" i="2"/>
  <c r="AG609" i="2" s="1"/>
  <c r="AF594" i="2"/>
  <c r="AG594" i="2" s="1"/>
  <c r="AF587" i="2"/>
  <c r="AG587" i="2" s="1"/>
  <c r="AF575" i="2"/>
  <c r="AG575" i="2" s="1"/>
  <c r="AF559" i="2"/>
  <c r="AG559" i="2" s="1"/>
  <c r="AF551" i="2"/>
  <c r="AG551" i="2" s="1"/>
  <c r="AF544" i="2"/>
  <c r="AG544" i="2" s="1"/>
  <c r="AF526" i="2"/>
  <c r="AG526" i="2" s="1"/>
  <c r="AF516" i="2"/>
  <c r="AG516" i="2" s="1"/>
  <c r="AF509" i="2"/>
  <c r="AG509" i="2" s="1"/>
  <c r="AF488" i="2"/>
  <c r="AG488" i="2" s="1"/>
  <c r="AF474" i="2"/>
  <c r="AG474" i="2" s="1"/>
  <c r="AF437" i="2"/>
  <c r="AG437" i="2" s="1"/>
  <c r="AF470" i="2"/>
  <c r="AG470" i="2" s="1"/>
  <c r="AF442" i="2"/>
  <c r="AG442" i="2" s="1"/>
  <c r="AF402" i="2"/>
  <c r="AG402" i="2" s="1"/>
  <c r="AF295" i="2"/>
  <c r="AG295" i="2" s="1"/>
  <c r="AF441" i="2"/>
  <c r="AG441" i="2" s="1"/>
  <c r="AF425" i="2"/>
  <c r="AG425" i="2" s="1"/>
  <c r="AF394" i="2"/>
  <c r="AG394" i="2" s="1"/>
  <c r="AF377" i="2"/>
  <c r="AG377" i="2" s="1"/>
  <c r="AF367" i="2"/>
  <c r="AG367" i="2" s="1"/>
  <c r="AF353" i="2"/>
  <c r="AG353" i="2" s="1"/>
  <c r="AF345" i="2"/>
  <c r="AG345" i="2" s="1"/>
  <c r="AF329" i="2"/>
  <c r="AG329" i="2" s="1"/>
  <c r="AF307" i="2"/>
  <c r="AG307" i="2" s="1"/>
  <c r="AF286" i="2"/>
  <c r="AG286" i="2" s="1"/>
  <c r="AF282" i="2"/>
  <c r="AG282" i="2" s="1"/>
  <c r="AF251" i="2"/>
  <c r="AG251" i="2" s="1"/>
  <c r="AF241" i="2"/>
  <c r="AG241" i="2" s="1"/>
  <c r="AF218" i="2"/>
  <c r="AG218" i="2" s="1"/>
  <c r="AF213" i="2"/>
  <c r="AG213" i="2" s="1"/>
  <c r="AF195" i="2"/>
  <c r="AG195" i="2" s="1"/>
  <c r="AF179" i="2"/>
  <c r="AG179" i="2" s="1"/>
  <c r="AF161" i="2"/>
  <c r="AG161" i="2" s="1"/>
  <c r="AF148" i="2"/>
  <c r="AG148" i="2" s="1"/>
  <c r="AF136" i="2"/>
  <c r="AG136" i="2" s="1"/>
  <c r="AF118" i="2"/>
  <c r="AG118" i="2" s="1"/>
  <c r="AB937" i="2"/>
  <c r="AC937" i="2" s="1"/>
  <c r="AB870" i="2"/>
  <c r="AC870" i="2" s="1"/>
  <c r="AA839" i="2"/>
  <c r="AB722" i="2"/>
  <c r="AC722" i="2" s="1"/>
  <c r="AA572" i="2"/>
  <c r="AB527" i="2"/>
  <c r="AC527" i="2" s="1"/>
  <c r="AB492" i="2"/>
  <c r="AC492" i="2" s="1"/>
  <c r="AB254" i="2"/>
  <c r="AC254" i="2" s="1"/>
  <c r="AB206" i="2"/>
  <c r="AC206" i="2" s="1"/>
  <c r="AB100" i="2"/>
  <c r="AB70" i="2"/>
  <c r="AB28" i="2"/>
  <c r="AB1000" i="2"/>
  <c r="AC1000" i="2" s="1"/>
  <c r="AB997" i="2"/>
  <c r="AC997" i="2" s="1"/>
  <c r="AB972" i="2"/>
  <c r="AC972" i="2" s="1"/>
  <c r="AB958" i="2"/>
  <c r="AC958" i="2" s="1"/>
  <c r="AB951" i="2"/>
  <c r="AC951" i="2" s="1"/>
  <c r="AB945" i="2"/>
  <c r="AC945" i="2" s="1"/>
  <c r="AB923" i="2"/>
  <c r="AC923" i="2" s="1"/>
  <c r="AB909" i="2"/>
  <c r="AC909" i="2" s="1"/>
  <c r="AB903" i="2"/>
  <c r="AC903" i="2" s="1"/>
  <c r="AB890" i="2"/>
  <c r="AC890" i="2" s="1"/>
  <c r="AB884" i="2"/>
  <c r="AC884" i="2" s="1"/>
  <c r="AB882" i="2"/>
  <c r="AC882" i="2" s="1"/>
  <c r="AB878" i="2"/>
  <c r="AC878" i="2" s="1"/>
  <c r="AB874" i="2"/>
  <c r="AC874" i="2" s="1"/>
  <c r="AB868" i="2"/>
  <c r="AC868" i="2" s="1"/>
  <c r="AB857" i="2"/>
  <c r="AC857" i="2" s="1"/>
  <c r="AB847" i="2"/>
  <c r="AC847" i="2" s="1"/>
  <c r="AB836" i="2"/>
  <c r="AC836" i="2" s="1"/>
  <c r="AB832" i="2"/>
  <c r="AC832" i="2" s="1"/>
  <c r="AB829" i="2"/>
  <c r="AC829" i="2" s="1"/>
  <c r="AB800" i="2"/>
  <c r="AC800" i="2" s="1"/>
  <c r="AB794" i="2"/>
  <c r="AC794" i="2" s="1"/>
  <c r="AB786" i="2"/>
  <c r="AC786" i="2" s="1"/>
  <c r="AB781" i="2"/>
  <c r="AC781" i="2" s="1"/>
  <c r="AB775" i="2"/>
  <c r="AC775" i="2" s="1"/>
  <c r="AB765" i="2"/>
  <c r="AC765" i="2" s="1"/>
  <c r="AB753" i="2"/>
  <c r="AC753" i="2" s="1"/>
  <c r="AB732" i="2"/>
  <c r="AC732" i="2" s="1"/>
  <c r="AB687" i="2"/>
  <c r="AC687" i="2" s="1"/>
  <c r="AB664" i="2"/>
  <c r="AC664" i="2" s="1"/>
  <c r="AB654" i="2"/>
  <c r="AC654" i="2" s="1"/>
  <c r="AB651" i="2"/>
  <c r="AC651" i="2" s="1"/>
  <c r="AB643" i="2"/>
  <c r="AC643" i="2" s="1"/>
  <c r="AB623" i="2"/>
  <c r="AC623" i="2" s="1"/>
  <c r="AB620" i="2"/>
  <c r="AC620" i="2" s="1"/>
  <c r="AB616" i="2"/>
  <c r="AC616" i="2" s="1"/>
  <c r="AB606" i="2"/>
  <c r="AC606" i="2" s="1"/>
  <c r="AB602" i="2"/>
  <c r="AC602" i="2" s="1"/>
  <c r="AB568" i="2"/>
  <c r="AC568" i="2" s="1"/>
  <c r="AB541" i="2"/>
  <c r="AC541" i="2" s="1"/>
  <c r="AB535" i="2"/>
  <c r="AC535" i="2" s="1"/>
  <c r="AB530" i="2"/>
  <c r="AC530" i="2" s="1"/>
  <c r="AB499" i="2"/>
  <c r="AC499" i="2" s="1"/>
  <c r="AB475" i="2"/>
  <c r="AC475" i="2" s="1"/>
  <c r="AB438" i="2"/>
  <c r="AC438" i="2" s="1"/>
  <c r="AB380" i="2"/>
  <c r="AC380" i="2" s="1"/>
  <c r="AB343" i="2"/>
  <c r="AC343" i="2" s="1"/>
  <c r="AB451" i="2"/>
  <c r="AC451" i="2" s="1"/>
  <c r="AB412" i="2"/>
  <c r="AC412" i="2" s="1"/>
  <c r="AB389" i="2"/>
  <c r="AC389" i="2" s="1"/>
  <c r="AB358" i="2"/>
  <c r="AC358" i="2" s="1"/>
  <c r="AB350" i="2"/>
  <c r="AC350" i="2" s="1"/>
  <c r="AB326" i="2"/>
  <c r="AC326" i="2" s="1"/>
  <c r="AB298" i="2"/>
  <c r="AC298" i="2" s="1"/>
  <c r="AB293" i="2"/>
  <c r="AC293" i="2" s="1"/>
  <c r="AB289" i="2"/>
  <c r="AC289" i="2" s="1"/>
  <c r="AB271" i="2"/>
  <c r="AC271" i="2" s="1"/>
  <c r="AB230" i="2"/>
  <c r="AC230" i="2" s="1"/>
  <c r="AB209" i="2"/>
  <c r="AC209" i="2" s="1"/>
  <c r="AB187" i="2"/>
  <c r="AC187" i="2" s="1"/>
  <c r="AB146" i="2"/>
  <c r="AC146" i="2" s="1"/>
  <c r="AB119" i="2"/>
  <c r="AC119" i="2" s="1"/>
  <c r="AB1023" i="2"/>
  <c r="AB1020" i="2"/>
  <c r="AB1016" i="2"/>
  <c r="AB999" i="2"/>
  <c r="AB996" i="2"/>
  <c r="AB989" i="2"/>
  <c r="AB965" i="2"/>
  <c r="AB926" i="2"/>
  <c r="AB900" i="2"/>
  <c r="AB877" i="2"/>
  <c r="AB873" i="2"/>
  <c r="AB869" i="2"/>
  <c r="AB860" i="2"/>
  <c r="AB856" i="2"/>
  <c r="AB844" i="2"/>
  <c r="AB866" i="2"/>
  <c r="AB838" i="2"/>
  <c r="AB835" i="2"/>
  <c r="AB821" i="2"/>
  <c r="AB818" i="2"/>
  <c r="AB806" i="2"/>
  <c r="AC806" i="2" s="1"/>
  <c r="AB774" i="2"/>
  <c r="AB760" i="2"/>
  <c r="AB756" i="2"/>
  <c r="AB752" i="2"/>
  <c r="AB744" i="2"/>
  <c r="AB713" i="2"/>
  <c r="AB709" i="2"/>
  <c r="AB703" i="2"/>
  <c r="AC703" i="2" s="1"/>
  <c r="AB695" i="2"/>
  <c r="AB656" i="2"/>
  <c r="AB649" i="2"/>
  <c r="AB642" i="2"/>
  <c r="AB638" i="2"/>
  <c r="AB628" i="2"/>
  <c r="AB619" i="2"/>
  <c r="AB605" i="2"/>
  <c r="AC605" i="2" s="1"/>
  <c r="AB594" i="2"/>
  <c r="AB521" i="2"/>
  <c r="AB509" i="2"/>
  <c r="AB360" i="2"/>
  <c r="AB402" i="2"/>
  <c r="AB441" i="2"/>
  <c r="AB353" i="2"/>
  <c r="AB335" i="2"/>
  <c r="AB282" i="2"/>
  <c r="AB213" i="2"/>
  <c r="AB167" i="2"/>
  <c r="AB136" i="2"/>
  <c r="AB125" i="2"/>
  <c r="AF879" i="2"/>
  <c r="AG879" i="2" s="1"/>
  <c r="AB879" i="2"/>
  <c r="AC879" i="2" s="1"/>
  <c r="AF854" i="2"/>
  <c r="AG854" i="2" s="1"/>
  <c r="AB854" i="2"/>
  <c r="AC854" i="2" s="1"/>
  <c r="AF746" i="2"/>
  <c r="AG746" i="2" s="1"/>
  <c r="AB746" i="2"/>
  <c r="AC746" i="2" s="1"/>
  <c r="AB658" i="2"/>
  <c r="AC658" i="2" s="1"/>
  <c r="AF658" i="2"/>
  <c r="AG658" i="2" s="1"/>
  <c r="AB314" i="2"/>
  <c r="AC314" i="2" s="1"/>
  <c r="AF314" i="2"/>
  <c r="AG314" i="2" s="1"/>
  <c r="AF257" i="2"/>
  <c r="AG257" i="2" s="1"/>
  <c r="AB257" i="2"/>
  <c r="AC257" i="2" s="1"/>
  <c r="AF369" i="2"/>
  <c r="AG369" i="2" s="1"/>
  <c r="AB369" i="2"/>
  <c r="AC369" i="2" s="1"/>
  <c r="AF283" i="2"/>
  <c r="AG283" i="2" s="1"/>
  <c r="AB283" i="2"/>
  <c r="AC283" i="2" s="1"/>
  <c r="AF155" i="2"/>
  <c r="AG155" i="2" s="1"/>
  <c r="AB155" i="2"/>
  <c r="AC155" i="2" s="1"/>
  <c r="AB764" i="2"/>
  <c r="AA764" i="2"/>
  <c r="AB737" i="2"/>
  <c r="AA737" i="2"/>
  <c r="AB587" i="2"/>
  <c r="AA587" i="2"/>
  <c r="AA516" i="2"/>
  <c r="AB516" i="2"/>
  <c r="AA309" i="2"/>
  <c r="AB309" i="2"/>
  <c r="AA109" i="2"/>
  <c r="AB109" i="2"/>
  <c r="AA101" i="2"/>
  <c r="AB101" i="2"/>
  <c r="AA88" i="2"/>
  <c r="AB88" i="2"/>
  <c r="AA74" i="2"/>
  <c r="AB74" i="2"/>
  <c r="AB63" i="2"/>
  <c r="AA63" i="2"/>
  <c r="AA45" i="2"/>
  <c r="AB45" i="2"/>
  <c r="AA33" i="2"/>
  <c r="AB33" i="2"/>
  <c r="AA19" i="2"/>
  <c r="AB19" i="2"/>
  <c r="AB13" i="2"/>
  <c r="AA13" i="2"/>
  <c r="AF990" i="2"/>
  <c r="AE990" i="2"/>
  <c r="AF833" i="2"/>
  <c r="AE833" i="2"/>
  <c r="AF823" i="2"/>
  <c r="AE823" i="2"/>
  <c r="AF791" i="2"/>
  <c r="AE791" i="2"/>
  <c r="AF668" i="2"/>
  <c r="AE668" i="2"/>
  <c r="AF644" i="2"/>
  <c r="AE644" i="2"/>
  <c r="AF585" i="2"/>
  <c r="AE585" i="2"/>
  <c r="AF560" i="2"/>
  <c r="AE560" i="2"/>
  <c r="AF542" i="2"/>
  <c r="AE542" i="2"/>
  <c r="AF531" i="2"/>
  <c r="AE531" i="2"/>
  <c r="AF381" i="2"/>
  <c r="AE381" i="2"/>
  <c r="AF278" i="2"/>
  <c r="AE278" i="2"/>
  <c r="AF445" i="2"/>
  <c r="AE445" i="2"/>
  <c r="AF395" i="2"/>
  <c r="AE395" i="2"/>
  <c r="AF237" i="2"/>
  <c r="AE237" i="2"/>
  <c r="AF233" i="2"/>
  <c r="AE233" i="2"/>
  <c r="AF186" i="2"/>
  <c r="AE186" i="2"/>
  <c r="AF139" i="2"/>
  <c r="AE139" i="2"/>
  <c r="AF1025" i="2"/>
  <c r="AF1019" i="2"/>
  <c r="AF1012" i="2"/>
  <c r="AG1012" i="2" s="1"/>
  <c r="AF952" i="2"/>
  <c r="AG952" i="2" s="1"/>
  <c r="AF934" i="2"/>
  <c r="AF924" i="2"/>
  <c r="AF920" i="2"/>
  <c r="AF875" i="2"/>
  <c r="AF810" i="2"/>
  <c r="AF782" i="2"/>
  <c r="AF749" i="2"/>
  <c r="AF715" i="2"/>
  <c r="AG715" i="2" s="1"/>
  <c r="AF666" i="2"/>
  <c r="AF647" i="2"/>
  <c r="AF637" i="2"/>
  <c r="AF633" i="2"/>
  <c r="AF564" i="2"/>
  <c r="AG564" i="2" s="1"/>
  <c r="AF553" i="2"/>
  <c r="AF431" i="2"/>
  <c r="AG431" i="2" s="1"/>
  <c r="AF379" i="2"/>
  <c r="AF374" i="2"/>
  <c r="AF444" i="2"/>
  <c r="AF357" i="2"/>
  <c r="AF243" i="2"/>
  <c r="AF219" i="2"/>
  <c r="AF210" i="2"/>
  <c r="AF207" i="2"/>
  <c r="AF201" i="2"/>
  <c r="AF198" i="2"/>
  <c r="AF192" i="2"/>
  <c r="AF171" i="2"/>
  <c r="AF140" i="2"/>
  <c r="AB1001" i="2"/>
  <c r="AC1001" i="2" s="1"/>
  <c r="AA900" i="2"/>
  <c r="AB613" i="2"/>
  <c r="AC613" i="2" s="1"/>
  <c r="AB382" i="2"/>
  <c r="AC382" i="2" s="1"/>
  <c r="AB466" i="2"/>
  <c r="AC466" i="2" s="1"/>
  <c r="AB365" i="2"/>
  <c r="AC365" i="2" s="1"/>
  <c r="AB71" i="2"/>
  <c r="AC71" i="2" s="1"/>
  <c r="AA60" i="2"/>
  <c r="AB30" i="2"/>
  <c r="AC30" i="2" s="1"/>
  <c r="AB14" i="2"/>
  <c r="AC14" i="2" s="1"/>
  <c r="AF923" i="2"/>
  <c r="AG923" i="2" s="1"/>
  <c r="AF906" i="2"/>
  <c r="AG906" i="2" s="1"/>
  <c r="AE875" i="2"/>
  <c r="AF617" i="2"/>
  <c r="AG617" i="2" s="1"/>
  <c r="AF597" i="2"/>
  <c r="AG597" i="2" s="1"/>
  <c r="AE243" i="2"/>
  <c r="AB861" i="2"/>
  <c r="AC861" i="2" s="1"/>
  <c r="AF861" i="2"/>
  <c r="AG861" i="2" s="1"/>
  <c r="AF676" i="2"/>
  <c r="AG676" i="2" s="1"/>
  <c r="AB676" i="2"/>
  <c r="AC676" i="2" s="1"/>
  <c r="AF975" i="2"/>
  <c r="AE975" i="2"/>
  <c r="AF882" i="2"/>
  <c r="AE882" i="2"/>
  <c r="AF839" i="2"/>
  <c r="AE839" i="2"/>
  <c r="AF788" i="2"/>
  <c r="AE788" i="2"/>
  <c r="AF775" i="2"/>
  <c r="AE775" i="2"/>
  <c r="AF722" i="2"/>
  <c r="AE722" i="2"/>
  <c r="AF254" i="2"/>
  <c r="AE254" i="2"/>
  <c r="AB577" i="2"/>
  <c r="AC577" i="2" s="1"/>
  <c r="AB223" i="2"/>
  <c r="AC223" i="2" s="1"/>
  <c r="AF684" i="2"/>
  <c r="AG684" i="2" s="1"/>
  <c r="AF582" i="2"/>
  <c r="AG582" i="2" s="1"/>
  <c r="AF573" i="2"/>
  <c r="AG573" i="2" s="1"/>
  <c r="AF427" i="2"/>
  <c r="AG427" i="2" s="1"/>
  <c r="AF1028" i="2"/>
  <c r="AF1013" i="2"/>
  <c r="AF997" i="2"/>
  <c r="AG997" i="2" s="1"/>
  <c r="AF958" i="2"/>
  <c r="AF909" i="2"/>
  <c r="AF884" i="2"/>
  <c r="AF857" i="2"/>
  <c r="AF847" i="2"/>
  <c r="AG847" i="2" s="1"/>
  <c r="AF794" i="2"/>
  <c r="AF771" i="2"/>
  <c r="AF765" i="2"/>
  <c r="AF718" i="2"/>
  <c r="AF548" i="2"/>
  <c r="AF517" i="2"/>
  <c r="AG517" i="2" s="1"/>
  <c r="AF438" i="2"/>
  <c r="AF350" i="2"/>
  <c r="AF336" i="2"/>
  <c r="AF209" i="2"/>
  <c r="AF110" i="2"/>
  <c r="AF120" i="2"/>
  <c r="AF102" i="2"/>
  <c r="AF97" i="2"/>
  <c r="AF95" i="2"/>
  <c r="AF89" i="2"/>
  <c r="AF90" i="2"/>
  <c r="AF80" i="2"/>
  <c r="AG80" i="2" s="1"/>
  <c r="AF67" i="2"/>
  <c r="AF51" i="2"/>
  <c r="AF32" i="2"/>
  <c r="AF16" i="2"/>
  <c r="AF17" i="2"/>
  <c r="AB935" i="2"/>
  <c r="AC935" i="2" s="1"/>
  <c r="AB730" i="2"/>
  <c r="AC730" i="2" s="1"/>
  <c r="AB627" i="2"/>
  <c r="AC627" i="2" s="1"/>
  <c r="AB608" i="2"/>
  <c r="AC608" i="2" s="1"/>
  <c r="AB188" i="2"/>
  <c r="AC188" i="2" s="1"/>
  <c r="AB1024" i="2"/>
  <c r="AC1024" i="2" s="1"/>
  <c r="AB1011" i="2"/>
  <c r="AC1011" i="2" s="1"/>
  <c r="AB984" i="2"/>
  <c r="AC984" i="2" s="1"/>
  <c r="AB975" i="2"/>
  <c r="AC975" i="2" s="1"/>
  <c r="AB822" i="2"/>
  <c r="AC822" i="2" s="1"/>
  <c r="AB809" i="2"/>
  <c r="AC809" i="2" s="1"/>
  <c r="AB788" i="2"/>
  <c r="AC788" i="2" s="1"/>
  <c r="AB778" i="2"/>
  <c r="AC778" i="2" s="1"/>
  <c r="AB728" i="2"/>
  <c r="AC728" i="2" s="1"/>
  <c r="AB718" i="2"/>
  <c r="AC718" i="2" s="1"/>
  <c r="AB710" i="2"/>
  <c r="AC710" i="2" s="1"/>
  <c r="AB696" i="2"/>
  <c r="AC696" i="2" s="1"/>
  <c r="AB681" i="2"/>
  <c r="AC681" i="2" s="1"/>
  <c r="AB639" i="2"/>
  <c r="AC639" i="2" s="1"/>
  <c r="AB592" i="2"/>
  <c r="AC592" i="2" s="1"/>
  <c r="AB563" i="2"/>
  <c r="AC563" i="2" s="1"/>
  <c r="AB556" i="2"/>
  <c r="AC556" i="2" s="1"/>
  <c r="AB472" i="2"/>
  <c r="AC472" i="2" s="1"/>
  <c r="AB405" i="2"/>
  <c r="AC405" i="2" s="1"/>
  <c r="AB434" i="2"/>
  <c r="AC434" i="2" s="1"/>
  <c r="AB332" i="2"/>
  <c r="AC332" i="2" s="1"/>
  <c r="AB356" i="2"/>
  <c r="AC356" i="2" s="1"/>
  <c r="AB229" i="2"/>
  <c r="AC229" i="2" s="1"/>
  <c r="AB226" i="2"/>
  <c r="AC226" i="2" s="1"/>
  <c r="AB200" i="2"/>
  <c r="AC200" i="2" s="1"/>
  <c r="AB110" i="2"/>
  <c r="AC110" i="2" s="1"/>
  <c r="AB90" i="2"/>
  <c r="AC90" i="2" s="1"/>
  <c r="AB72" i="2"/>
  <c r="AC72" i="2" s="1"/>
  <c r="AB20" i="2"/>
  <c r="AB94" i="2"/>
  <c r="AC94" i="2" s="1"/>
  <c r="AB55" i="2"/>
  <c r="AC55" i="2" s="1"/>
  <c r="AB1015" i="2"/>
  <c r="AC1015" i="2" s="1"/>
  <c r="AB1014" i="2"/>
  <c r="AC1014" i="2" s="1"/>
  <c r="AB1006" i="2"/>
  <c r="AC1006" i="2" s="1"/>
  <c r="AB981" i="2"/>
  <c r="AC981" i="2" s="1"/>
  <c r="AB963" i="2"/>
  <c r="AC963" i="2" s="1"/>
  <c r="AB946" i="2"/>
  <c r="AC946" i="2" s="1"/>
  <c r="AB942" i="2"/>
  <c r="AC942" i="2" s="1"/>
  <c r="AB895" i="2"/>
  <c r="AC895" i="2" s="1"/>
  <c r="AB885" i="2"/>
  <c r="AC885" i="2" s="1"/>
  <c r="AB875" i="2"/>
  <c r="AC875" i="2" s="1"/>
  <c r="AB871" i="2"/>
  <c r="AC871" i="2" s="1"/>
  <c r="AB842" i="2"/>
  <c r="AC842" i="2" s="1"/>
  <c r="AB840" i="2"/>
  <c r="AC840" i="2" s="1"/>
  <c r="AB837" i="2"/>
  <c r="AC837" i="2" s="1"/>
  <c r="AB833" i="2"/>
  <c r="AC833" i="2" s="1"/>
  <c r="AB819" i="2"/>
  <c r="AC819" i="2" s="1"/>
  <c r="AB814" i="2"/>
  <c r="AC814" i="2" s="1"/>
  <c r="AB804" i="2"/>
  <c r="AC804" i="2" s="1"/>
  <c r="AB762" i="2"/>
  <c r="AC762" i="2" s="1"/>
  <c r="AB758" i="2"/>
  <c r="AC758" i="2" s="1"/>
  <c r="AB754" i="2"/>
  <c r="AC754" i="2" s="1"/>
  <c r="AB751" i="2"/>
  <c r="AC751" i="2" s="1"/>
  <c r="AB733" i="2"/>
  <c r="AC733" i="2" s="1"/>
  <c r="AB725" i="2"/>
  <c r="AC725" i="2" s="1"/>
  <c r="AB701" i="2"/>
  <c r="AC701" i="2" s="1"/>
  <c r="AB693" i="2"/>
  <c r="AC693" i="2" s="1"/>
  <c r="AB652" i="2"/>
  <c r="AC652" i="2" s="1"/>
  <c r="AB647" i="2"/>
  <c r="AC647" i="2" s="1"/>
  <c r="AB644" i="2"/>
  <c r="AC644" i="2" s="1"/>
  <c r="AB640" i="2"/>
  <c r="AB637" i="2"/>
  <c r="AC637" i="2" s="1"/>
  <c r="AB633" i="2"/>
  <c r="AC633" i="2" s="1"/>
  <c r="AB610" i="2"/>
  <c r="AC610" i="2" s="1"/>
  <c r="AB603" i="2"/>
  <c r="AC603" i="2" s="1"/>
  <c r="AB569" i="2"/>
  <c r="AC569" i="2" s="1"/>
  <c r="AB564" i="2"/>
  <c r="AB553" i="2"/>
  <c r="AC553" i="2" s="1"/>
  <c r="AB531" i="2"/>
  <c r="AC531" i="2" s="1"/>
  <c r="AB528" i="2"/>
  <c r="AC528" i="2" s="1"/>
  <c r="AB524" i="2"/>
  <c r="AC524" i="2" s="1"/>
  <c r="AB519" i="2"/>
  <c r="AC519" i="2" s="1"/>
  <c r="AB476" i="2"/>
  <c r="AC476" i="2" s="1"/>
  <c r="AB315" i="2"/>
  <c r="AC315" i="2" s="1"/>
  <c r="AB465" i="2"/>
  <c r="AC465" i="2" s="1"/>
  <c r="AB452" i="2"/>
  <c r="AC452" i="2" s="1"/>
  <c r="AB397" i="2"/>
  <c r="AC397" i="2" s="1"/>
  <c r="AB278" i="2"/>
  <c r="AC278" i="2" s="1"/>
  <c r="AB261" i="2"/>
  <c r="AC261" i="2" s="1"/>
  <c r="AB445" i="2"/>
  <c r="AC445" i="2" s="1"/>
  <c r="AB410" i="2"/>
  <c r="AC410" i="2" s="1"/>
  <c r="AB401" i="2"/>
  <c r="AC401" i="2" s="1"/>
  <c r="AB395" i="2"/>
  <c r="AC395" i="2" s="1"/>
  <c r="AB393" i="2"/>
  <c r="AC393" i="2" s="1"/>
  <c r="AB390" i="2"/>
  <c r="AC390" i="2" s="1"/>
  <c r="AB379" i="2"/>
  <c r="AC379" i="2" s="1"/>
  <c r="AB361" i="2"/>
  <c r="AC361" i="2" s="1"/>
  <c r="AB339" i="2"/>
  <c r="AC339" i="2" s="1"/>
  <c r="AB331" i="2"/>
  <c r="AB327" i="2"/>
  <c r="AC327" i="2" s="1"/>
  <c r="AB290" i="2"/>
  <c r="AC290" i="2" s="1"/>
  <c r="AB357" i="2"/>
  <c r="AB250" i="2"/>
  <c r="AC250" i="2" s="1"/>
  <c r="AB237" i="2"/>
  <c r="AC237" i="2" s="1"/>
  <c r="AB225" i="2"/>
  <c r="AB233" i="2"/>
  <c r="AC233" i="2" s="1"/>
  <c r="AB207" i="2"/>
  <c r="AC207" i="2" s="1"/>
  <c r="AB201" i="2"/>
  <c r="AB180" i="2"/>
  <c r="AC180" i="2" s="1"/>
  <c r="AB171" i="2"/>
  <c r="AC171" i="2" s="1"/>
  <c r="AB160" i="2"/>
  <c r="AB147" i="2"/>
  <c r="AC147" i="2" s="1"/>
  <c r="AB139" i="2"/>
  <c r="AC139" i="2" s="1"/>
  <c r="AB123" i="2"/>
  <c r="AC123" i="2" s="1"/>
  <c r="AF503" i="2"/>
  <c r="AG503" i="2" s="1"/>
  <c r="AF342" i="2"/>
  <c r="AG342" i="2" s="1"/>
  <c r="AF101" i="2"/>
  <c r="AG101" i="2" s="1"/>
  <c r="AF96" i="2"/>
  <c r="AF56" i="2"/>
  <c r="AF19" i="2"/>
  <c r="AF13" i="2"/>
  <c r="AG13" i="2" s="1"/>
  <c r="AE1025" i="2"/>
  <c r="AE1019" i="2"/>
  <c r="AE934" i="2"/>
  <c r="AE920" i="2"/>
  <c r="AF886" i="2"/>
  <c r="AG886" i="2" s="1"/>
  <c r="AF871" i="2"/>
  <c r="AG871" i="2" s="1"/>
  <c r="AF830" i="2"/>
  <c r="AG830" i="2" s="1"/>
  <c r="AF826" i="2"/>
  <c r="AG826" i="2" s="1"/>
  <c r="AE810" i="2"/>
  <c r="AF801" i="2"/>
  <c r="AG801" i="2" s="1"/>
  <c r="AF798" i="2"/>
  <c r="AG798" i="2" s="1"/>
  <c r="AE782" i="2"/>
  <c r="AF769" i="2"/>
  <c r="AG769" i="2" s="1"/>
  <c r="AE749" i="2"/>
  <c r="AF701" i="2"/>
  <c r="AG701" i="2" s="1"/>
  <c r="AF688" i="2"/>
  <c r="AG688" i="2" s="1"/>
  <c r="AE666" i="2"/>
  <c r="AE647" i="2"/>
  <c r="AE637" i="2"/>
  <c r="AE633" i="2"/>
  <c r="AF610" i="2"/>
  <c r="AG610" i="2" s="1"/>
  <c r="AF603" i="2"/>
  <c r="AG603" i="2" s="1"/>
  <c r="AF569" i="2"/>
  <c r="AG569" i="2" s="1"/>
  <c r="AF562" i="2"/>
  <c r="AG562" i="2" s="1"/>
  <c r="AE553" i="2"/>
  <c r="AF479" i="2"/>
  <c r="AG479" i="2" s="1"/>
  <c r="AE924" i="2"/>
  <c r="AE379" i="2"/>
  <c r="AE374" i="2"/>
  <c r="AE444" i="2"/>
  <c r="AE357" i="2"/>
  <c r="AF273" i="2"/>
  <c r="AG273" i="2" s="1"/>
  <c r="AF256" i="2"/>
  <c r="AG256" i="2" s="1"/>
  <c r="AE219" i="2"/>
  <c r="AF180" i="2"/>
  <c r="AG180" i="2" s="1"/>
  <c r="AF86" i="2"/>
  <c r="AG86" i="2" s="1"/>
  <c r="AE67" i="2"/>
  <c r="AF61" i="2"/>
  <c r="AG61" i="2" s="1"/>
  <c r="AB961" i="2"/>
  <c r="AA961" i="2"/>
  <c r="AB932" i="2"/>
  <c r="AA932" i="2"/>
  <c r="AB850" i="2"/>
  <c r="AA850" i="2"/>
  <c r="AB731" i="2"/>
  <c r="AA731" i="2"/>
  <c r="AB674" i="2"/>
  <c r="AA674" i="2"/>
  <c r="AB629" i="2"/>
  <c r="AA629" i="2"/>
  <c r="AB609" i="2"/>
  <c r="AA609" i="2"/>
  <c r="AB575" i="2"/>
  <c r="AA575" i="2"/>
  <c r="AB526" i="2"/>
  <c r="AA526" i="2"/>
  <c r="AB425" i="2"/>
  <c r="AA425" i="2"/>
  <c r="AB268" i="2"/>
  <c r="AA268" i="2"/>
  <c r="AB99" i="2"/>
  <c r="AA99" i="2"/>
  <c r="AE1000" i="2"/>
  <c r="AF1000" i="2"/>
  <c r="AE962" i="2"/>
  <c r="AF962" i="2"/>
  <c r="AE841" i="2"/>
  <c r="AF841" i="2"/>
  <c r="AE710" i="2"/>
  <c r="AF710" i="2"/>
  <c r="AE522" i="2"/>
  <c r="AF522" i="2"/>
  <c r="AE398" i="2"/>
  <c r="AF398" i="2"/>
  <c r="AE168" i="2"/>
  <c r="AF168" i="2"/>
  <c r="AE138" i="2"/>
  <c r="AF138" i="2"/>
  <c r="AE45" i="2"/>
  <c r="AF45" i="2"/>
  <c r="AF1027" i="2"/>
  <c r="AG1027" i="2" s="1"/>
  <c r="AB1027" i="2"/>
  <c r="AC1027" i="2" s="1"/>
  <c r="AF1004" i="2"/>
  <c r="AG1004" i="2" s="1"/>
  <c r="AB1004" i="2"/>
  <c r="AC1004" i="2" s="1"/>
  <c r="AF922" i="2"/>
  <c r="AG922" i="2" s="1"/>
  <c r="AB922" i="2"/>
  <c r="AC922" i="2" s="1"/>
  <c r="AF918" i="2"/>
  <c r="AG918" i="2" s="1"/>
  <c r="AB918" i="2"/>
  <c r="AC918" i="2" s="1"/>
  <c r="AF883" i="2"/>
  <c r="AG883" i="2" s="1"/>
  <c r="AB883" i="2"/>
  <c r="AC883" i="2" s="1"/>
  <c r="AF881" i="2"/>
  <c r="AG881" i="2" s="1"/>
  <c r="AB881" i="2"/>
  <c r="AC881" i="2" s="1"/>
  <c r="AF846" i="2"/>
  <c r="AG846" i="2" s="1"/>
  <c r="AB846" i="2"/>
  <c r="AC846" i="2" s="1"/>
  <c r="AF828" i="2"/>
  <c r="AG828" i="2" s="1"/>
  <c r="AB828" i="2"/>
  <c r="AC828" i="2" s="1"/>
  <c r="AF812" i="2"/>
  <c r="AG812" i="2" s="1"/>
  <c r="AB812" i="2"/>
  <c r="AC812" i="2" s="1"/>
  <c r="AF799" i="2"/>
  <c r="AG799" i="2" s="1"/>
  <c r="AB799" i="2"/>
  <c r="AC799" i="2" s="1"/>
  <c r="AF793" i="2"/>
  <c r="AG793" i="2" s="1"/>
  <c r="AB793" i="2"/>
  <c r="AC793" i="2" s="1"/>
  <c r="AF784" i="2"/>
  <c r="AG784" i="2" s="1"/>
  <c r="AB784" i="2"/>
  <c r="AC784" i="2" s="1"/>
  <c r="AF750" i="2"/>
  <c r="AG750" i="2" s="1"/>
  <c r="AB750" i="2"/>
  <c r="AC750" i="2" s="1"/>
  <c r="AF741" i="2"/>
  <c r="AG741" i="2" s="1"/>
  <c r="AB741" i="2"/>
  <c r="AC741" i="2" s="1"/>
  <c r="AF721" i="2"/>
  <c r="AG721" i="2" s="1"/>
  <c r="AB721" i="2"/>
  <c r="AC721" i="2" s="1"/>
  <c r="AF691" i="2"/>
  <c r="AG691" i="2" s="1"/>
  <c r="AB691" i="2"/>
  <c r="AC691" i="2" s="1"/>
  <c r="AF686" i="2"/>
  <c r="AG686" i="2" s="1"/>
  <c r="AB686" i="2"/>
  <c r="AC686" i="2" s="1"/>
  <c r="AF665" i="2"/>
  <c r="AG665" i="2" s="1"/>
  <c r="AB665" i="2"/>
  <c r="AC665" i="2" s="1"/>
  <c r="AF660" i="2"/>
  <c r="AG660" i="2" s="1"/>
  <c r="AB660" i="2"/>
  <c r="AC660" i="2" s="1"/>
  <c r="AF631" i="2"/>
  <c r="AG631" i="2" s="1"/>
  <c r="AB631" i="2"/>
  <c r="AC631" i="2" s="1"/>
  <c r="AF615" i="2"/>
  <c r="AG615" i="2" s="1"/>
  <c r="AB615" i="2"/>
  <c r="AC615" i="2" s="1"/>
  <c r="AF583" i="2"/>
  <c r="AG583" i="2" s="1"/>
  <c r="AB583" i="2"/>
  <c r="AC583" i="2" s="1"/>
  <c r="AF571" i="2"/>
  <c r="AG571" i="2" s="1"/>
  <c r="AB571" i="2"/>
  <c r="AC571" i="2" s="1"/>
  <c r="AF534" i="2"/>
  <c r="AG534" i="2" s="1"/>
  <c r="AB534" i="2"/>
  <c r="AC534" i="2" s="1"/>
  <c r="AF506" i="2"/>
  <c r="AG506" i="2" s="1"/>
  <c r="AB506" i="2"/>
  <c r="AC506" i="2" s="1"/>
  <c r="AF498" i="2"/>
  <c r="AG498" i="2" s="1"/>
  <c r="AB498" i="2"/>
  <c r="AC498" i="2" s="1"/>
  <c r="AB491" i="2"/>
  <c r="AC491" i="2" s="1"/>
  <c r="AF491" i="2"/>
  <c r="AG491" i="2" s="1"/>
  <c r="AF484" i="2"/>
  <c r="AG484" i="2" s="1"/>
  <c r="AB484" i="2"/>
  <c r="AC484" i="2" s="1"/>
  <c r="AF478" i="2"/>
  <c r="AG478" i="2" s="1"/>
  <c r="AB478" i="2"/>
  <c r="AC478" i="2" s="1"/>
  <c r="AF471" i="2"/>
  <c r="AG471" i="2" s="1"/>
  <c r="AB471" i="2"/>
  <c r="AC471" i="2" s="1"/>
  <c r="AF408" i="2"/>
  <c r="AG408" i="2" s="1"/>
  <c r="AB408" i="2"/>
  <c r="AC408" i="2" s="1"/>
  <c r="AB469" i="2"/>
  <c r="AC469" i="2" s="1"/>
  <c r="AF469" i="2"/>
  <c r="AG469" i="2" s="1"/>
  <c r="AF459" i="2"/>
  <c r="AG459" i="2" s="1"/>
  <c r="AB459" i="2"/>
  <c r="AC459" i="2" s="1"/>
  <c r="AF433" i="2"/>
  <c r="AG433" i="2" s="1"/>
  <c r="AB433" i="2"/>
  <c r="AC433" i="2" s="1"/>
  <c r="AF419" i="2"/>
  <c r="AG419" i="2" s="1"/>
  <c r="AB419" i="2"/>
  <c r="AC419" i="2" s="1"/>
  <c r="AF411" i="2"/>
  <c r="AG411" i="2" s="1"/>
  <c r="AB411" i="2"/>
  <c r="AC411" i="2" s="1"/>
  <c r="AF406" i="2"/>
  <c r="AG406" i="2" s="1"/>
  <c r="AB406" i="2"/>
  <c r="AC406" i="2" s="1"/>
  <c r="AF399" i="2"/>
  <c r="AG399" i="2" s="1"/>
  <c r="AB399" i="2"/>
  <c r="AC399" i="2" s="1"/>
  <c r="AF391" i="2"/>
  <c r="AG391" i="2" s="1"/>
  <c r="AB391" i="2"/>
  <c r="AC391" i="2" s="1"/>
  <c r="AF349" i="2"/>
  <c r="AG349" i="2" s="1"/>
  <c r="AB349" i="2"/>
  <c r="AC349" i="2" s="1"/>
  <c r="AF325" i="2"/>
  <c r="AG325" i="2" s="1"/>
  <c r="AB325" i="2"/>
  <c r="AC325" i="2" s="1"/>
  <c r="AF322" i="2"/>
  <c r="AG322" i="2" s="1"/>
  <c r="AB322" i="2"/>
  <c r="AC322" i="2" s="1"/>
  <c r="AF258" i="2"/>
  <c r="AG258" i="2" s="1"/>
  <c r="AB258" i="2"/>
  <c r="AC258" i="2" s="1"/>
  <c r="AF301" i="2"/>
  <c r="AG301" i="2" s="1"/>
  <c r="AB301" i="2"/>
  <c r="AC301" i="2" s="1"/>
  <c r="AF292" i="2"/>
  <c r="AG292" i="2" s="1"/>
  <c r="AB292" i="2"/>
  <c r="AC292" i="2" s="1"/>
  <c r="AF216" i="2"/>
  <c r="AG216" i="2" s="1"/>
  <c r="AB216" i="2"/>
  <c r="AC216" i="2" s="1"/>
  <c r="AF106" i="2"/>
  <c r="AG106" i="2" s="1"/>
  <c r="AB106" i="2"/>
  <c r="AC106" i="2" s="1"/>
  <c r="AF59" i="2"/>
  <c r="AG59" i="2" s="1"/>
  <c r="AB59" i="2"/>
  <c r="AC59" i="2" s="1"/>
  <c r="AA561" i="2"/>
  <c r="AB561" i="2"/>
  <c r="AA548" i="2"/>
  <c r="AB548" i="2"/>
  <c r="AA277" i="2"/>
  <c r="AB277" i="2"/>
  <c r="AA430" i="2"/>
  <c r="AB430" i="2"/>
  <c r="AA308" i="2"/>
  <c r="AB308" i="2"/>
  <c r="AA197" i="2"/>
  <c r="AB197" i="2"/>
  <c r="AA77" i="2"/>
  <c r="AB77" i="2"/>
  <c r="AA56" i="2"/>
  <c r="AB56" i="2"/>
  <c r="AF1029" i="2"/>
  <c r="AE1029" i="2"/>
  <c r="AE1014" i="2"/>
  <c r="AF1014" i="2"/>
  <c r="AF981" i="2"/>
  <c r="AE981" i="2"/>
  <c r="AE976" i="2"/>
  <c r="AF976" i="2"/>
  <c r="AF973" i="2"/>
  <c r="AE973" i="2"/>
  <c r="AE969" i="2"/>
  <c r="AF969" i="2"/>
  <c r="AE959" i="2"/>
  <c r="AF959" i="2"/>
  <c r="AF938" i="2"/>
  <c r="AE938" i="2"/>
  <c r="AF930" i="2"/>
  <c r="AE930" i="2"/>
  <c r="AF916" i="2"/>
  <c r="AE916" i="2"/>
  <c r="AF910" i="2"/>
  <c r="AE910" i="2"/>
  <c r="AF885" i="2"/>
  <c r="AE885" i="2"/>
  <c r="AF862" i="2"/>
  <c r="AE862" i="2"/>
  <c r="AE858" i="2"/>
  <c r="AF858" i="2"/>
  <c r="AE848" i="2"/>
  <c r="AF848" i="2"/>
  <c r="AE840" i="2"/>
  <c r="AF840" i="2"/>
  <c r="AF837" i="2"/>
  <c r="AE837" i="2"/>
  <c r="AF808" i="2"/>
  <c r="AE808" i="2"/>
  <c r="AF804" i="2"/>
  <c r="AE804" i="2"/>
  <c r="AF795" i="2"/>
  <c r="AE795" i="2"/>
  <c r="AE772" i="2"/>
  <c r="AF772" i="2"/>
  <c r="AF766" i="2"/>
  <c r="AE766" i="2"/>
  <c r="AE762" i="2"/>
  <c r="AF762" i="2"/>
  <c r="AF754" i="2"/>
  <c r="AE754" i="2"/>
  <c r="AE751" i="2"/>
  <c r="AF751" i="2"/>
  <c r="AF742" i="2"/>
  <c r="AE742" i="2"/>
  <c r="AF739" i="2"/>
  <c r="AE739" i="2"/>
  <c r="AF733" i="2"/>
  <c r="AE733" i="2"/>
  <c r="AE729" i="2"/>
  <c r="AF729" i="2"/>
  <c r="AF725" i="2"/>
  <c r="AE725" i="2"/>
  <c r="AE711" i="2"/>
  <c r="AF711" i="2"/>
  <c r="AF698" i="2"/>
  <c r="AE698" i="2"/>
  <c r="AE693" i="2"/>
  <c r="AF693" i="2"/>
  <c r="AE677" i="2"/>
  <c r="AF677" i="2"/>
  <c r="AF672" i="2"/>
  <c r="AE672" i="2"/>
  <c r="AE652" i="2"/>
  <c r="AF652" i="2"/>
  <c r="AF640" i="2"/>
  <c r="AE640" i="2"/>
  <c r="AF626" i="2"/>
  <c r="AE626" i="2"/>
  <c r="AF589" i="2"/>
  <c r="AE589" i="2"/>
  <c r="AF557" i="2"/>
  <c r="AE557" i="2"/>
  <c r="AE549" i="2"/>
  <c r="AF549" i="2"/>
  <c r="AF546" i="2"/>
  <c r="AE546" i="2"/>
  <c r="AF528" i="2"/>
  <c r="AE528" i="2"/>
  <c r="AE524" i="2"/>
  <c r="AF524" i="2"/>
  <c r="AF519" i="2"/>
  <c r="AE519" i="2"/>
  <c r="AF511" i="2"/>
  <c r="AE511" i="2"/>
  <c r="AF505" i="2"/>
  <c r="AE505" i="2"/>
  <c r="AF500" i="2"/>
  <c r="AE500" i="2"/>
  <c r="AF496" i="2"/>
  <c r="AE496" i="2"/>
  <c r="AE493" i="2"/>
  <c r="AF493" i="2"/>
  <c r="AF486" i="2"/>
  <c r="AE486" i="2"/>
  <c r="AF338" i="2"/>
  <c r="AE338" i="2"/>
  <c r="AE269" i="2"/>
  <c r="AF269" i="2"/>
  <c r="AE315" i="2"/>
  <c r="AF315" i="2"/>
  <c r="AF465" i="2"/>
  <c r="AE465" i="2"/>
  <c r="AF397" i="2"/>
  <c r="AE397" i="2"/>
  <c r="AF386" i="2"/>
  <c r="AE386" i="2"/>
  <c r="AE462" i="2"/>
  <c r="AF462" i="2"/>
  <c r="AF439" i="2"/>
  <c r="AE439" i="2"/>
  <c r="AF423" i="2"/>
  <c r="AE423" i="2"/>
  <c r="AE361" i="2"/>
  <c r="AF361" i="2"/>
  <c r="AE351" i="2"/>
  <c r="AF351" i="2"/>
  <c r="AF347" i="2"/>
  <c r="AE347" i="2"/>
  <c r="AE339" i="2"/>
  <c r="AF339" i="2"/>
  <c r="AF333" i="2"/>
  <c r="AE333" i="2"/>
  <c r="AF331" i="2"/>
  <c r="AE331" i="2"/>
  <c r="AF327" i="2"/>
  <c r="AE327" i="2"/>
  <c r="AE311" i="2"/>
  <c r="AF311" i="2"/>
  <c r="AF255" i="2"/>
  <c r="AE255" i="2"/>
  <c r="AF250" i="2"/>
  <c r="AE250" i="2"/>
  <c r="AE246" i="2"/>
  <c r="AF246" i="2"/>
  <c r="AF234" i="2"/>
  <c r="AE234" i="2"/>
  <c r="AF225" i="2"/>
  <c r="AE225" i="2"/>
  <c r="AF214" i="2"/>
  <c r="AE214" i="2"/>
  <c r="AA1023" i="2"/>
  <c r="AA1016" i="2"/>
  <c r="AA999" i="2"/>
  <c r="AB978" i="2"/>
  <c r="AC978" i="2" s="1"/>
  <c r="AB849" i="2"/>
  <c r="AC849" i="2" s="1"/>
  <c r="AB777" i="2"/>
  <c r="AC777" i="2" s="1"/>
  <c r="AB707" i="2"/>
  <c r="AC707" i="2" s="1"/>
  <c r="AA695" i="2"/>
  <c r="AB670" i="2"/>
  <c r="AC670" i="2" s="1"/>
  <c r="AB650" i="2"/>
  <c r="AC650" i="2" s="1"/>
  <c r="AA509" i="2"/>
  <c r="AA402" i="2"/>
  <c r="AA335" i="2"/>
  <c r="AB177" i="2"/>
  <c r="AC177" i="2" s="1"/>
  <c r="AA167" i="2"/>
  <c r="AF955" i="2"/>
  <c r="AG955" i="2" s="1"/>
  <c r="AF878" i="2"/>
  <c r="AG878" i="2" s="1"/>
  <c r="AE857" i="2"/>
  <c r="AF832" i="2"/>
  <c r="AG832" i="2" s="1"/>
  <c r="AF800" i="2"/>
  <c r="AG800" i="2" s="1"/>
  <c r="AE771" i="2"/>
  <c r="AF456" i="2"/>
  <c r="AG456" i="2" s="1"/>
  <c r="AE350" i="2"/>
  <c r="AE336" i="2"/>
  <c r="AF230" i="2"/>
  <c r="AG230" i="2" s="1"/>
  <c r="AF146" i="2"/>
  <c r="AG146" i="2" s="1"/>
  <c r="AF43" i="2"/>
  <c r="AG43" i="2" s="1"/>
  <c r="AB1009" i="2"/>
  <c r="AC1009" i="2" s="1"/>
  <c r="AB954" i="2"/>
  <c r="AC954" i="2" s="1"/>
  <c r="AB940" i="2"/>
  <c r="AC940" i="2" s="1"/>
  <c r="AB825" i="2"/>
  <c r="AC825" i="2" s="1"/>
  <c r="AB245" i="2"/>
  <c r="AC245" i="2" s="1"/>
  <c r="AB992" i="2"/>
  <c r="AA992" i="2"/>
  <c r="AB971" i="2"/>
  <c r="AA971" i="2"/>
  <c r="AB936" i="2"/>
  <c r="AA936" i="2"/>
  <c r="AB867" i="2"/>
  <c r="AA867" i="2"/>
  <c r="AB803" i="2"/>
  <c r="AA803" i="2"/>
  <c r="AB748" i="2"/>
  <c r="AA748" i="2"/>
  <c r="AB437" i="2"/>
  <c r="AA437" i="2"/>
  <c r="AB284" i="2"/>
  <c r="AA284" i="2"/>
  <c r="AB363" i="2"/>
  <c r="AA363" i="2"/>
  <c r="AB286" i="2"/>
  <c r="AA286" i="2"/>
  <c r="AB224" i="2"/>
  <c r="AA224" i="2"/>
  <c r="AE941" i="2"/>
  <c r="AF941" i="2"/>
  <c r="AE346" i="2"/>
  <c r="AF346" i="2"/>
  <c r="AB852" i="2"/>
  <c r="AC852" i="2" s="1"/>
  <c r="AB787" i="2"/>
  <c r="AC787" i="2" s="1"/>
  <c r="AB717" i="2"/>
  <c r="AC717" i="2" s="1"/>
  <c r="AA713" i="2"/>
  <c r="AB598" i="2"/>
  <c r="AC598" i="2" s="1"/>
  <c r="AB544" i="2"/>
  <c r="AC544" i="2" s="1"/>
  <c r="AB470" i="2"/>
  <c r="AC470" i="2" s="1"/>
  <c r="AB442" i="2"/>
  <c r="AC442" i="2" s="1"/>
  <c r="AA441" i="2"/>
  <c r="AB275" i="2"/>
  <c r="AC275" i="2" s="1"/>
  <c r="AB228" i="2"/>
  <c r="AC228" i="2" s="1"/>
  <c r="AE1028" i="2"/>
  <c r="AF972" i="2"/>
  <c r="AG972" i="2" s="1"/>
  <c r="AE909" i="2"/>
  <c r="AF903" i="2"/>
  <c r="AG903" i="2" s="1"/>
  <c r="AF836" i="2"/>
  <c r="AG836" i="2" s="1"/>
  <c r="AF781" i="2"/>
  <c r="AG781" i="2" s="1"/>
  <c r="AF724" i="2"/>
  <c r="AG724" i="2" s="1"/>
  <c r="AE718" i="2"/>
  <c r="AF681" i="2"/>
  <c r="AG681" i="2" s="1"/>
  <c r="AF623" i="2"/>
  <c r="AG623" i="2" s="1"/>
  <c r="AF606" i="2"/>
  <c r="AG606" i="2" s="1"/>
  <c r="AE548" i="2"/>
  <c r="AF472" i="2"/>
  <c r="AG472" i="2" s="1"/>
  <c r="AE438" i="2"/>
  <c r="AF380" i="2"/>
  <c r="AG380" i="2" s="1"/>
  <c r="AF405" i="2"/>
  <c r="AG405" i="2" s="1"/>
  <c r="AF430" i="2"/>
  <c r="AG430" i="2" s="1"/>
  <c r="AF356" i="2"/>
  <c r="AG356" i="2" s="1"/>
  <c r="AF271" i="2"/>
  <c r="AG271" i="2" s="1"/>
  <c r="AF226" i="2"/>
  <c r="AG226" i="2" s="1"/>
  <c r="AF222" i="2"/>
  <c r="AG222" i="2" s="1"/>
  <c r="AE209" i="2"/>
  <c r="AF184" i="2"/>
  <c r="AG184" i="2" s="1"/>
  <c r="AE96" i="2"/>
  <c r="AF74" i="2"/>
  <c r="AG74" i="2" s="1"/>
  <c r="AF60" i="2"/>
  <c r="AG60" i="2" s="1"/>
  <c r="AE56" i="2"/>
  <c r="AE19" i="2"/>
  <c r="AF1017" i="2"/>
  <c r="AG1017" i="2" s="1"/>
  <c r="AF1005" i="2"/>
  <c r="AG1005" i="2" s="1"/>
  <c r="AF979" i="2"/>
  <c r="AG979" i="2" s="1"/>
  <c r="AF966" i="2"/>
  <c r="AG966" i="2" s="1"/>
  <c r="AF945" i="2"/>
  <c r="AG945" i="2" s="1"/>
  <c r="AF933" i="2"/>
  <c r="AG933" i="2" s="1"/>
  <c r="AF919" i="2"/>
  <c r="AG919" i="2" s="1"/>
  <c r="AF890" i="2"/>
  <c r="AG890" i="2" s="1"/>
  <c r="AF874" i="2"/>
  <c r="AG874" i="2" s="1"/>
  <c r="AF870" i="2"/>
  <c r="AG870" i="2" s="1"/>
  <c r="AF868" i="2"/>
  <c r="AG868" i="2" s="1"/>
  <c r="AF809" i="2"/>
  <c r="AG809" i="2" s="1"/>
  <c r="AF757" i="2"/>
  <c r="AG757" i="2" s="1"/>
  <c r="AF657" i="2"/>
  <c r="AG657" i="2" s="1"/>
  <c r="AF654" i="2"/>
  <c r="AG654" i="2" s="1"/>
  <c r="AF643" i="2"/>
  <c r="AG643" i="2" s="1"/>
  <c r="AF639" i="2"/>
  <c r="AG639" i="2" s="1"/>
  <c r="AF635" i="2"/>
  <c r="AG635" i="2" s="1"/>
  <c r="AF616" i="2"/>
  <c r="AG616" i="2" s="1"/>
  <c r="AF584" i="2"/>
  <c r="AG584" i="2" s="1"/>
  <c r="AF330" i="2"/>
  <c r="AG330" i="2" s="1"/>
  <c r="AF385" i="2"/>
  <c r="AG385" i="2" s="1"/>
  <c r="AF277" i="2"/>
  <c r="AG277" i="2" s="1"/>
  <c r="AF260" i="2"/>
  <c r="AG260" i="2" s="1"/>
  <c r="AF434" i="2"/>
  <c r="AG434" i="2" s="1"/>
  <c r="AF412" i="2"/>
  <c r="AG412" i="2" s="1"/>
  <c r="AF389" i="2"/>
  <c r="AG389" i="2" s="1"/>
  <c r="AF142" i="2"/>
  <c r="AG142" i="2" s="1"/>
  <c r="AF37" i="2"/>
  <c r="AG37" i="2" s="1"/>
  <c r="AF30" i="2"/>
  <c r="AG30" i="2" s="1"/>
  <c r="AB1008" i="2"/>
  <c r="AC1008" i="2" s="1"/>
  <c r="AB983" i="2"/>
  <c r="AC983" i="2" s="1"/>
  <c r="AA877" i="2"/>
  <c r="AA844" i="2"/>
  <c r="AA821" i="2"/>
  <c r="AB797" i="2"/>
  <c r="AC797" i="2" s="1"/>
  <c r="AB679" i="2"/>
  <c r="AC679" i="2" s="1"/>
  <c r="AA594" i="2"/>
  <c r="AB559" i="2"/>
  <c r="AC559" i="2" s="1"/>
  <c r="AB388" i="2"/>
  <c r="AC388" i="2" s="1"/>
  <c r="AB371" i="2"/>
  <c r="AC371" i="2" s="1"/>
  <c r="AB251" i="2"/>
  <c r="AC251" i="2" s="1"/>
  <c r="AB195" i="2"/>
  <c r="AC195" i="2" s="1"/>
  <c r="AB161" i="2"/>
  <c r="AC161" i="2" s="1"/>
  <c r="AA70" i="2"/>
  <c r="AE1013" i="2"/>
  <c r="AE958" i="2"/>
  <c r="AE884" i="2"/>
  <c r="AF825" i="2"/>
  <c r="AG825" i="2" s="1"/>
  <c r="AE794" i="2"/>
  <c r="AE765" i="2"/>
  <c r="AF732" i="2"/>
  <c r="AG732" i="2" s="1"/>
  <c r="AF651" i="2"/>
  <c r="AG651" i="2" s="1"/>
  <c r="AF620" i="2"/>
  <c r="AG620" i="2" s="1"/>
  <c r="AF602" i="2"/>
  <c r="AG602" i="2" s="1"/>
  <c r="AF563" i="2"/>
  <c r="AG563" i="2" s="1"/>
  <c r="AF492" i="2"/>
  <c r="AG492" i="2" s="1"/>
  <c r="AF422" i="2"/>
  <c r="AG422" i="2" s="1"/>
  <c r="AF358" i="2"/>
  <c r="AG358" i="2" s="1"/>
  <c r="AF332" i="2"/>
  <c r="AG332" i="2" s="1"/>
  <c r="AF326" i="2"/>
  <c r="AG326" i="2" s="1"/>
  <c r="AF302" i="2"/>
  <c r="AG302" i="2" s="1"/>
  <c r="AF191" i="2"/>
  <c r="AE191" i="2"/>
  <c r="AE160" i="2"/>
  <c r="AF160" i="2"/>
  <c r="AF52" i="2"/>
  <c r="AE52" i="2"/>
  <c r="AE44" i="2"/>
  <c r="AF44" i="2"/>
  <c r="AF20" i="2"/>
  <c r="AE20" i="2"/>
  <c r="AF612" i="2"/>
  <c r="AG612" i="2" s="1"/>
  <c r="AB612" i="2"/>
  <c r="AC612" i="2" s="1"/>
  <c r="AF595" i="2"/>
  <c r="AG595" i="2" s="1"/>
  <c r="AB595" i="2"/>
  <c r="AC595" i="2" s="1"/>
  <c r="AF581" i="2"/>
  <c r="AG581" i="2" s="1"/>
  <c r="AB581" i="2"/>
  <c r="AC581" i="2" s="1"/>
  <c r="AF485" i="2"/>
  <c r="AG485" i="2" s="1"/>
  <c r="AB485" i="2"/>
  <c r="AC485" i="2" s="1"/>
  <c r="AF457" i="2"/>
  <c r="AG457" i="2" s="1"/>
  <c r="AB457" i="2"/>
  <c r="AC457" i="2" s="1"/>
  <c r="AF400" i="2"/>
  <c r="AG400" i="2" s="1"/>
  <c r="AB400" i="2"/>
  <c r="AC400" i="2" s="1"/>
  <c r="AF378" i="2"/>
  <c r="AG378" i="2" s="1"/>
  <c r="AB378" i="2"/>
  <c r="AC378" i="2" s="1"/>
  <c r="AF240" i="2"/>
  <c r="AG240" i="2" s="1"/>
  <c r="AB240" i="2"/>
  <c r="AC240" i="2" s="1"/>
  <c r="AF238" i="2"/>
  <c r="AG238" i="2" s="1"/>
  <c r="AB238" i="2"/>
  <c r="AC238" i="2" s="1"/>
  <c r="AF108" i="2"/>
  <c r="AG108" i="2" s="1"/>
  <c r="AB108" i="2"/>
  <c r="AC108" i="2" s="1"/>
  <c r="AE207" i="2"/>
  <c r="AE201" i="2"/>
  <c r="AE198" i="2"/>
  <c r="AE192" i="2"/>
  <c r="AE171" i="2"/>
  <c r="AF147" i="2"/>
  <c r="AG147" i="2" s="1"/>
  <c r="AE110" i="2"/>
  <c r="AE120" i="2"/>
  <c r="AE95" i="2"/>
  <c r="AE89" i="2"/>
  <c r="AE90" i="2"/>
  <c r="AF72" i="2"/>
  <c r="AG72" i="2" s="1"/>
  <c r="AE32" i="2"/>
  <c r="AE16" i="2"/>
  <c r="AE17" i="2"/>
  <c r="AF1024" i="2"/>
  <c r="AG1024" i="2" s="1"/>
  <c r="AF993" i="2"/>
  <c r="AG993" i="2" s="1"/>
  <c r="AF984" i="2"/>
  <c r="AG984" i="2" s="1"/>
  <c r="AF929" i="2"/>
  <c r="AG929" i="2" s="1"/>
  <c r="AF915" i="2"/>
  <c r="AG915" i="2" s="1"/>
  <c r="AF864" i="2"/>
  <c r="AG864" i="2" s="1"/>
  <c r="AF853" i="2"/>
  <c r="AG853" i="2" s="1"/>
  <c r="AF829" i="2"/>
  <c r="AG829" i="2" s="1"/>
  <c r="AF822" i="2"/>
  <c r="AG822" i="2" s="1"/>
  <c r="AF813" i="2"/>
  <c r="AG813" i="2" s="1"/>
  <c r="AF807" i="2"/>
  <c r="AG807" i="2" s="1"/>
  <c r="AF786" i="2"/>
  <c r="AG786" i="2" s="1"/>
  <c r="AF778" i="2"/>
  <c r="AG778" i="2" s="1"/>
  <c r="AF768" i="2"/>
  <c r="AG768" i="2" s="1"/>
  <c r="AF753" i="2"/>
  <c r="AG753" i="2" s="1"/>
  <c r="AF745" i="2"/>
  <c r="AG745" i="2" s="1"/>
  <c r="AF738" i="2"/>
  <c r="AG738" i="2" s="1"/>
  <c r="AF728" i="2"/>
  <c r="AG728" i="2" s="1"/>
  <c r="AF714" i="2"/>
  <c r="AG714" i="2" s="1"/>
  <c r="AF704" i="2"/>
  <c r="AG704" i="2" s="1"/>
  <c r="AF699" i="2"/>
  <c r="AG699" i="2" s="1"/>
  <c r="AF696" i="2"/>
  <c r="AG696" i="2" s="1"/>
  <c r="AF692" i="2"/>
  <c r="AG692" i="2" s="1"/>
  <c r="AF687" i="2"/>
  <c r="AG687" i="2" s="1"/>
  <c r="AF671" i="2"/>
  <c r="AG671" i="2" s="1"/>
  <c r="AF664" i="2"/>
  <c r="AG664" i="2" s="1"/>
  <c r="AF661" i="2"/>
  <c r="AG661" i="2" s="1"/>
  <c r="AB646" i="2"/>
  <c r="AC646" i="2" s="1"/>
  <c r="AF592" i="2"/>
  <c r="AG592" i="2" s="1"/>
  <c r="AF588" i="2"/>
  <c r="AG588" i="2" s="1"/>
  <c r="AB576" i="2"/>
  <c r="AC576" i="2" s="1"/>
  <c r="AF572" i="2"/>
  <c r="AG572" i="2" s="1"/>
  <c r="AF568" i="2"/>
  <c r="AG568" i="2" s="1"/>
  <c r="AF561" i="2"/>
  <c r="AG561" i="2" s="1"/>
  <c r="AB545" i="2"/>
  <c r="AC545" i="2" s="1"/>
  <c r="AF530" i="2"/>
  <c r="AG530" i="2" s="1"/>
  <c r="AF527" i="2"/>
  <c r="AG527" i="2" s="1"/>
  <c r="AB522" i="2"/>
  <c r="AC522" i="2" s="1"/>
  <c r="AB517" i="2"/>
  <c r="AC517" i="2" s="1"/>
  <c r="AF510" i="2"/>
  <c r="AG510" i="2" s="1"/>
  <c r="AF507" i="2"/>
  <c r="AG507" i="2" s="1"/>
  <c r="AF504" i="2"/>
  <c r="AG504" i="2" s="1"/>
  <c r="AF499" i="2"/>
  <c r="AG499" i="2" s="1"/>
  <c r="AF475" i="2"/>
  <c r="AG475" i="2" s="1"/>
  <c r="AF343" i="2"/>
  <c r="AG343" i="2" s="1"/>
  <c r="AF451" i="2"/>
  <c r="AG451" i="2" s="1"/>
  <c r="AB398" i="2"/>
  <c r="AC398" i="2" s="1"/>
  <c r="AB456" i="2"/>
  <c r="AC456" i="2" s="1"/>
  <c r="AB443" i="2"/>
  <c r="AC443" i="2" s="1"/>
  <c r="AF426" i="2"/>
  <c r="AG426" i="2" s="1"/>
  <c r="AB422" i="2"/>
  <c r="AC422" i="2" s="1"/>
  <c r="AF409" i="2"/>
  <c r="AG409" i="2" s="1"/>
  <c r="AF368" i="2"/>
  <c r="AG368" i="2" s="1"/>
  <c r="AF364" i="2"/>
  <c r="AG364" i="2" s="1"/>
  <c r="AB346" i="2"/>
  <c r="AC346" i="2" s="1"/>
  <c r="AB336" i="2"/>
  <c r="AC336" i="2" s="1"/>
  <c r="AF323" i="2"/>
  <c r="AG323" i="2" s="1"/>
  <c r="AF313" i="2"/>
  <c r="AG313" i="2" s="1"/>
  <c r="AF308" i="2"/>
  <c r="AG308" i="2" s="1"/>
  <c r="AF305" i="2"/>
  <c r="AG305" i="2" s="1"/>
  <c r="AB302" i="2"/>
  <c r="AC302" i="2" s="1"/>
  <c r="AF298" i="2"/>
  <c r="AG298" i="2" s="1"/>
  <c r="AF293" i="2"/>
  <c r="AG293" i="2" s="1"/>
  <c r="AF289" i="2"/>
  <c r="AG289" i="2" s="1"/>
  <c r="AB279" i="2"/>
  <c r="AC279" i="2" s="1"/>
  <c r="AF272" i="2"/>
  <c r="AG272" i="2" s="1"/>
  <c r="AF229" i="2"/>
  <c r="AG229" i="2" s="1"/>
  <c r="AF221" i="2"/>
  <c r="AG221" i="2" s="1"/>
  <c r="AF212" i="2"/>
  <c r="AG212" i="2" s="1"/>
  <c r="AF200" i="2"/>
  <c r="AG200" i="2" s="1"/>
  <c r="AF187" i="2"/>
  <c r="AG187" i="2" s="1"/>
  <c r="AB184" i="2"/>
  <c r="AC184" i="2" s="1"/>
  <c r="AB183" i="2"/>
  <c r="AC183" i="2" s="1"/>
  <c r="AB178" i="2"/>
  <c r="AC178" i="2" s="1"/>
  <c r="AF173" i="2"/>
  <c r="AG173" i="2" s="1"/>
  <c r="AF170" i="2"/>
  <c r="AG170" i="2" s="1"/>
  <c r="AB168" i="2"/>
  <c r="AC168" i="2" s="1"/>
  <c r="AB159" i="2"/>
  <c r="AC159" i="2" s="1"/>
  <c r="AF153" i="2"/>
  <c r="AG153" i="2" s="1"/>
  <c r="AB137" i="2"/>
  <c r="AC137" i="2" s="1"/>
  <c r="AB138" i="2"/>
  <c r="AC138" i="2" s="1"/>
  <c r="AF119" i="2"/>
  <c r="AG119" i="2" s="1"/>
  <c r="AF109" i="2"/>
  <c r="AG109" i="2" s="1"/>
  <c r="AF88" i="2"/>
  <c r="AG88" i="2" s="1"/>
  <c r="AF81" i="2"/>
  <c r="AG81" i="2" s="1"/>
  <c r="AF77" i="2"/>
  <c r="AG77" i="2" s="1"/>
  <c r="AF79" i="2"/>
  <c r="AG79" i="2" s="1"/>
  <c r="AF71" i="2"/>
  <c r="AG71" i="2" s="1"/>
  <c r="AF63" i="2"/>
  <c r="AG63" i="2" s="1"/>
  <c r="AF50" i="2"/>
  <c r="AG50" i="2" s="1"/>
  <c r="AF33" i="2"/>
  <c r="AG33" i="2" s="1"/>
  <c r="AF23" i="2"/>
  <c r="AG23" i="2" s="1"/>
  <c r="AF14" i="2"/>
  <c r="AG14" i="2" s="1"/>
  <c r="AF12" i="2"/>
  <c r="AG12" i="2" s="1"/>
  <c r="AB1017" i="2"/>
  <c r="AC1017" i="2" s="1"/>
  <c r="AB979" i="2"/>
  <c r="AC979" i="2" s="1"/>
  <c r="AB915" i="2"/>
  <c r="AC915" i="2" s="1"/>
  <c r="AB853" i="2"/>
  <c r="AC853" i="2" s="1"/>
  <c r="AB807" i="2"/>
  <c r="AC807" i="2" s="1"/>
  <c r="AB738" i="2"/>
  <c r="AC738" i="2" s="1"/>
  <c r="AB714" i="2"/>
  <c r="AC714" i="2" s="1"/>
  <c r="AB704" i="2"/>
  <c r="AC704" i="2" s="1"/>
  <c r="AB671" i="2"/>
  <c r="AC671" i="2" s="1"/>
  <c r="AB657" i="2"/>
  <c r="AC657" i="2" s="1"/>
  <c r="AA640" i="2"/>
  <c r="AB635" i="2"/>
  <c r="AC635" i="2" s="1"/>
  <c r="AB588" i="2"/>
  <c r="AC588" i="2" s="1"/>
  <c r="AB584" i="2"/>
  <c r="AC584" i="2" s="1"/>
  <c r="AA564" i="2"/>
  <c r="AB510" i="2"/>
  <c r="AC510" i="2" s="1"/>
  <c r="AB507" i="2"/>
  <c r="AC507" i="2" s="1"/>
  <c r="AB504" i="2"/>
  <c r="AC504" i="2" s="1"/>
  <c r="AB385" i="2"/>
  <c r="AC385" i="2" s="1"/>
  <c r="AB404" i="2"/>
  <c r="AC404" i="2" s="1"/>
  <c r="AB260" i="2"/>
  <c r="AC260" i="2" s="1"/>
  <c r="AB439" i="2"/>
  <c r="AC439" i="2" s="1"/>
  <c r="AB426" i="2"/>
  <c r="AC426" i="2" s="1"/>
  <c r="AB368" i="2"/>
  <c r="AC368" i="2" s="1"/>
  <c r="AB333" i="2"/>
  <c r="AC333" i="2" s="1"/>
  <c r="AA331" i="2"/>
  <c r="AB323" i="2"/>
  <c r="AC323" i="2" s="1"/>
  <c r="AB313" i="2"/>
  <c r="AC313" i="2" s="1"/>
  <c r="AB305" i="2"/>
  <c r="AC305" i="2" s="1"/>
  <c r="AA357" i="2"/>
  <c r="AB272" i="2"/>
  <c r="AC272" i="2" s="1"/>
  <c r="AB246" i="2"/>
  <c r="AC246" i="2" s="1"/>
  <c r="AB234" i="2"/>
  <c r="AC234" i="2" s="1"/>
  <c r="AA225" i="2"/>
  <c r="AB221" i="2"/>
  <c r="AC221" i="2" s="1"/>
  <c r="AA201" i="2"/>
  <c r="AB173" i="2"/>
  <c r="AC173" i="2" s="1"/>
  <c r="AB170" i="2"/>
  <c r="AC170" i="2" s="1"/>
  <c r="AA160" i="2"/>
  <c r="AB153" i="2"/>
  <c r="AC153" i="2" s="1"/>
  <c r="AB79" i="2"/>
  <c r="AC79" i="2" s="1"/>
  <c r="AB67" i="2"/>
  <c r="AC67" i="2" s="1"/>
  <c r="AB50" i="2"/>
  <c r="AC50" i="2" s="1"/>
  <c r="AB37" i="2"/>
  <c r="AC37" i="2" s="1"/>
  <c r="AB44" i="2"/>
  <c r="AC44" i="2" s="1"/>
  <c r="AA20" i="2"/>
  <c r="AB17" i="2"/>
  <c r="AC17" i="2" s="1"/>
  <c r="AF576" i="2"/>
  <c r="AG576" i="2" s="1"/>
  <c r="AF443" i="2"/>
  <c r="AG443" i="2" s="1"/>
  <c r="AF279" i="2"/>
  <c r="AG279" i="2" s="1"/>
  <c r="AE210" i="2"/>
  <c r="AF183" i="2"/>
  <c r="AG183" i="2" s="1"/>
  <c r="AF178" i="2"/>
  <c r="AG178" i="2" s="1"/>
  <c r="AF159" i="2"/>
  <c r="AG159" i="2" s="1"/>
  <c r="AF137" i="2"/>
  <c r="AG137" i="2" s="1"/>
  <c r="AE140" i="2"/>
  <c r="AF107" i="2"/>
  <c r="AG107" i="2" s="1"/>
  <c r="AE102" i="2"/>
  <c r="AE97" i="2"/>
  <c r="AF68" i="2"/>
  <c r="AG68" i="2" s="1"/>
  <c r="AE51" i="2"/>
  <c r="AB1010" i="2"/>
  <c r="AB995" i="2"/>
  <c r="AC995" i="2" s="1"/>
  <c r="AB980" i="2"/>
  <c r="AB968" i="2"/>
  <c r="AC968" i="2" s="1"/>
  <c r="AB947" i="2"/>
  <c r="AB917" i="2"/>
  <c r="AB899" i="2"/>
  <c r="AB872" i="2"/>
  <c r="AB865" i="2"/>
  <c r="AF324" i="2"/>
  <c r="AE324" i="2"/>
  <c r="AF318" i="2"/>
  <c r="AE318" i="2"/>
  <c r="AF111" i="2"/>
  <c r="AE111" i="2"/>
  <c r="AF1030" i="2"/>
  <c r="AG1030" i="2" s="1"/>
  <c r="AF1026" i="2"/>
  <c r="AG1026" i="2" s="1"/>
  <c r="AF1010" i="2"/>
  <c r="AG1010" i="2" s="1"/>
  <c r="AF1007" i="2"/>
  <c r="AG1007" i="2" s="1"/>
  <c r="AF1003" i="2"/>
  <c r="AG1003" i="2" s="1"/>
  <c r="AF995" i="2"/>
  <c r="AG995" i="2" s="1"/>
  <c r="AF991" i="2"/>
  <c r="AG991" i="2" s="1"/>
  <c r="AF987" i="2"/>
  <c r="AG987" i="2" s="1"/>
  <c r="AF980" i="2"/>
  <c r="AG980" i="2" s="1"/>
  <c r="AF977" i="2"/>
  <c r="AG977" i="2" s="1"/>
  <c r="AF968" i="2"/>
  <c r="AG968" i="2" s="1"/>
  <c r="AF964" i="2"/>
  <c r="AG964" i="2" s="1"/>
  <c r="AF960" i="2"/>
  <c r="AG960" i="2" s="1"/>
  <c r="AF953" i="2"/>
  <c r="AG953" i="2" s="1"/>
  <c r="AF947" i="2"/>
  <c r="AG947" i="2" s="1"/>
  <c r="AF939" i="2"/>
  <c r="AG939" i="2" s="1"/>
  <c r="AF935" i="2"/>
  <c r="AG935" i="2" s="1"/>
  <c r="AF925" i="2"/>
  <c r="AG925" i="2" s="1"/>
  <c r="AF921" i="2"/>
  <c r="AG921" i="2" s="1"/>
  <c r="AF917" i="2"/>
  <c r="AG917" i="2" s="1"/>
  <c r="AF911" i="2"/>
  <c r="AG911" i="2" s="1"/>
  <c r="AF899" i="2"/>
  <c r="AG899" i="2" s="1"/>
  <c r="AF880" i="2"/>
  <c r="AG880" i="2" s="1"/>
  <c r="AF876" i="2"/>
  <c r="AG876" i="2" s="1"/>
  <c r="AF872" i="2"/>
  <c r="AG872" i="2" s="1"/>
  <c r="AF855" i="2"/>
  <c r="AG855" i="2" s="1"/>
  <c r="AF845" i="2"/>
  <c r="AG845" i="2" s="1"/>
  <c r="AF865" i="2"/>
  <c r="AG865" i="2" s="1"/>
  <c r="AF831" i="2"/>
  <c r="AG831" i="2" s="1"/>
  <c r="AF827" i="2"/>
  <c r="AG827" i="2" s="1"/>
  <c r="AF824" i="2"/>
  <c r="AG824" i="2" s="1"/>
  <c r="AF811" i="2"/>
  <c r="AG811" i="2" s="1"/>
  <c r="AF783" i="2"/>
  <c r="AG783" i="2" s="1"/>
  <c r="AF773" i="2"/>
  <c r="AG773" i="2" s="1"/>
  <c r="AF770" i="2"/>
  <c r="AG770" i="2" s="1"/>
  <c r="AF759" i="2"/>
  <c r="AG759" i="2" s="1"/>
  <c r="AF755" i="2"/>
  <c r="AG755" i="2" s="1"/>
  <c r="AF747" i="2"/>
  <c r="AG747" i="2" s="1"/>
  <c r="AF734" i="2"/>
  <c r="AG734" i="2" s="1"/>
  <c r="AF730" i="2"/>
  <c r="AG730" i="2" s="1"/>
  <c r="AF719" i="2"/>
  <c r="AG719" i="2" s="1"/>
  <c r="AF716" i="2"/>
  <c r="AG716" i="2" s="1"/>
  <c r="AF706" i="2"/>
  <c r="AG706" i="2" s="1"/>
  <c r="AF702" i="2"/>
  <c r="AG702" i="2" s="1"/>
  <c r="AF689" i="2"/>
  <c r="AG689" i="2" s="1"/>
  <c r="AF685" i="2"/>
  <c r="AG685" i="2" s="1"/>
  <c r="AF669" i="2"/>
  <c r="AG669" i="2" s="1"/>
  <c r="AF667" i="2"/>
  <c r="AG667" i="2" s="1"/>
  <c r="AF655" i="2"/>
  <c r="AG655" i="2" s="1"/>
  <c r="AF641" i="2"/>
  <c r="AG641" i="2" s="1"/>
  <c r="AF627" i="2"/>
  <c r="AG627" i="2" s="1"/>
  <c r="AF621" i="2"/>
  <c r="AG621" i="2" s="1"/>
  <c r="AF611" i="2"/>
  <c r="AG611" i="2" s="1"/>
  <c r="AF608" i="2"/>
  <c r="AG608" i="2" s="1"/>
  <c r="AF600" i="2"/>
  <c r="AG600" i="2" s="1"/>
  <c r="AF586" i="2"/>
  <c r="AG586" i="2" s="1"/>
  <c r="AF574" i="2"/>
  <c r="AG574" i="2" s="1"/>
  <c r="AF570" i="2"/>
  <c r="AG570" i="2" s="1"/>
  <c r="AF554" i="2"/>
  <c r="AG554" i="2" s="1"/>
  <c r="AF543" i="2"/>
  <c r="AG543" i="2" s="1"/>
  <c r="AF539" i="2"/>
  <c r="AG539" i="2" s="1"/>
  <c r="AF525" i="2"/>
  <c r="AG525" i="2" s="1"/>
  <c r="AF520" i="2"/>
  <c r="AG520" i="2" s="1"/>
  <c r="AF508" i="2"/>
  <c r="AG508" i="2" s="1"/>
  <c r="AF489" i="2"/>
  <c r="AG489" i="2" s="1"/>
  <c r="AF494" i="2"/>
  <c r="AG494" i="2" s="1"/>
  <c r="AF490" i="2"/>
  <c r="AG490" i="2" s="1"/>
  <c r="AF477" i="2"/>
  <c r="AG477" i="2" s="1"/>
  <c r="AF473" i="2"/>
  <c r="AG473" i="2" s="1"/>
  <c r="AF417" i="2"/>
  <c r="AG417" i="2" s="1"/>
  <c r="AF359" i="2"/>
  <c r="AG359" i="2" s="1"/>
  <c r="AF453" i="2"/>
  <c r="AG453" i="2" s="1"/>
  <c r="AF372" i="2"/>
  <c r="AG372" i="2" s="1"/>
  <c r="AF341" i="2"/>
  <c r="AG341" i="2" s="1"/>
  <c r="AF403" i="2"/>
  <c r="AG403" i="2" s="1"/>
  <c r="AF467" i="2"/>
  <c r="AG467" i="2" s="1"/>
  <c r="AF463" i="2"/>
  <c r="AG463" i="2" s="1"/>
  <c r="AF440" i="2"/>
  <c r="AG440" i="2" s="1"/>
  <c r="AF435" i="2"/>
  <c r="AG435" i="2" s="1"/>
  <c r="AF424" i="2"/>
  <c r="AG424" i="2" s="1"/>
  <c r="AF418" i="2"/>
  <c r="AG418" i="2" s="1"/>
  <c r="AF407" i="2"/>
  <c r="AG407" i="2" s="1"/>
  <c r="AF396" i="2"/>
  <c r="AG396" i="2" s="1"/>
  <c r="AF384" i="2"/>
  <c r="AG384" i="2" s="1"/>
  <c r="AF375" i="2"/>
  <c r="AG375" i="2" s="1"/>
  <c r="AF362" i="2"/>
  <c r="AG362" i="2" s="1"/>
  <c r="AF352" i="2"/>
  <c r="AG352" i="2" s="1"/>
  <c r="AF334" i="2"/>
  <c r="AG334" i="2" s="1"/>
  <c r="AF310" i="2"/>
  <c r="AG310" i="2" s="1"/>
  <c r="AF300" i="2"/>
  <c r="AG300" i="2" s="1"/>
  <c r="AF297" i="2"/>
  <c r="AG297" i="2" s="1"/>
  <c r="AF281" i="2"/>
  <c r="AG281" i="2" s="1"/>
  <c r="AF247" i="2"/>
  <c r="AG247" i="2" s="1"/>
  <c r="AF244" i="2"/>
  <c r="AG244" i="2" s="1"/>
  <c r="AF227" i="2"/>
  <c r="AG227" i="2" s="1"/>
  <c r="AF231" i="2"/>
  <c r="AG231" i="2" s="1"/>
  <c r="AF220" i="2"/>
  <c r="AG220" i="2" s="1"/>
  <c r="AF211" i="2"/>
  <c r="AG211" i="2" s="1"/>
  <c r="AF199" i="2"/>
  <c r="AG199" i="2" s="1"/>
  <c r="AF188" i="2"/>
  <c r="AG188" i="2" s="1"/>
  <c r="AF175" i="2"/>
  <c r="AG175" i="2" s="1"/>
  <c r="AF152" i="2"/>
  <c r="AG152" i="2" s="1"/>
  <c r="AB574" i="2"/>
  <c r="AA574" i="2"/>
  <c r="AB508" i="2"/>
  <c r="AA508" i="2"/>
  <c r="AB477" i="2"/>
  <c r="AA477" i="2"/>
  <c r="AB435" i="2"/>
  <c r="AA435" i="2"/>
  <c r="AB424" i="2"/>
  <c r="AA424" i="2"/>
  <c r="AB352" i="2"/>
  <c r="AA352" i="2"/>
  <c r="AB310" i="2"/>
  <c r="AA310" i="2"/>
  <c r="AB266" i="2"/>
  <c r="AA266" i="2"/>
  <c r="AB244" i="2"/>
  <c r="AA244" i="2"/>
  <c r="AB211" i="2"/>
  <c r="AA211" i="2"/>
  <c r="AB179" i="2"/>
  <c r="AA179" i="2"/>
  <c r="AB151" i="2"/>
  <c r="AA151" i="2"/>
  <c r="AB148" i="2"/>
  <c r="AA148" i="2"/>
  <c r="AB145" i="2"/>
  <c r="AA145" i="2"/>
  <c r="AB66" i="2"/>
  <c r="AA66" i="2"/>
  <c r="AB40" i="2"/>
  <c r="AA40" i="2"/>
  <c r="AA872" i="2"/>
  <c r="AA865" i="2"/>
  <c r="AB773" i="2"/>
  <c r="AC773" i="2" s="1"/>
  <c r="AB755" i="2"/>
  <c r="AC755" i="2" s="1"/>
  <c r="AB562" i="2"/>
  <c r="AC562" i="2" s="1"/>
  <c r="AB370" i="2"/>
  <c r="AC370" i="2" s="1"/>
  <c r="AB324" i="2"/>
  <c r="AC324" i="2" s="1"/>
  <c r="AB256" i="2"/>
  <c r="AC256" i="2" s="1"/>
  <c r="AB215" i="2"/>
  <c r="AC215" i="2" s="1"/>
  <c r="AA1020" i="2"/>
  <c r="AA1010" i="2"/>
  <c r="AA996" i="2"/>
  <c r="AA989" i="2"/>
  <c r="AA980" i="2"/>
  <c r="AA965" i="2"/>
  <c r="AB957" i="2"/>
  <c r="AC957" i="2" s="1"/>
  <c r="AB944" i="2"/>
  <c r="AC944" i="2" s="1"/>
  <c r="AA926" i="2"/>
  <c r="AB912" i="2"/>
  <c r="AC912" i="2" s="1"/>
  <c r="AB887" i="2"/>
  <c r="AC887" i="2" s="1"/>
  <c r="AA869" i="2"/>
  <c r="AB863" i="2"/>
  <c r="AC863" i="2" s="1"/>
  <c r="AA860" i="2"/>
  <c r="AA838" i="2"/>
  <c r="AA835" i="2"/>
  <c r="AB831" i="2"/>
  <c r="AC831" i="2" s="1"/>
  <c r="AA818" i="2"/>
  <c r="AB783" i="2"/>
  <c r="AC783" i="2" s="1"/>
  <c r="AA774" i="2"/>
  <c r="AA760" i="2"/>
  <c r="AA756" i="2"/>
  <c r="AA752" i="2"/>
  <c r="AA744" i="2"/>
  <c r="AA709" i="2"/>
  <c r="AB689" i="2"/>
  <c r="AC689" i="2" s="1"/>
  <c r="AB667" i="2"/>
  <c r="AC667" i="2" s="1"/>
  <c r="AA656" i="2"/>
  <c r="AA649" i="2"/>
  <c r="AA642" i="2"/>
  <c r="AA638" i="2"/>
  <c r="AA628" i="2"/>
  <c r="AA619" i="2"/>
  <c r="AB540" i="2"/>
  <c r="AC540" i="2" s="1"/>
  <c r="AA521" i="2"/>
  <c r="AB474" i="2"/>
  <c r="AC474" i="2" s="1"/>
  <c r="AA360" i="2"/>
  <c r="AB464" i="2"/>
  <c r="AC464" i="2" s="1"/>
  <c r="AB377" i="2"/>
  <c r="AC377" i="2" s="1"/>
  <c r="AA353" i="2"/>
  <c r="AB270" i="2"/>
  <c r="AC270" i="2" s="1"/>
  <c r="AA282" i="2"/>
  <c r="AB232" i="2"/>
  <c r="AC232" i="2" s="1"/>
  <c r="AA213" i="2"/>
  <c r="AA100" i="2"/>
  <c r="AB47" i="2"/>
  <c r="AC47" i="2" s="1"/>
  <c r="AB35" i="2"/>
  <c r="AC35" i="2" s="1"/>
  <c r="AA28" i="2"/>
  <c r="AB11" i="2"/>
  <c r="AC11" i="2" s="1"/>
  <c r="AB586" i="2"/>
  <c r="AA586" i="2"/>
  <c r="AB554" i="2"/>
  <c r="AA554" i="2"/>
  <c r="AB543" i="2"/>
  <c r="AA543" i="2"/>
  <c r="AB520" i="2"/>
  <c r="AA520" i="2"/>
  <c r="AB490" i="2"/>
  <c r="AA490" i="2"/>
  <c r="AB359" i="2"/>
  <c r="AA359" i="2"/>
  <c r="AB453" i="2"/>
  <c r="AA453" i="2"/>
  <c r="AB403" i="2"/>
  <c r="AA403" i="2"/>
  <c r="AB467" i="2"/>
  <c r="AA467" i="2"/>
  <c r="AB396" i="2"/>
  <c r="AA396" i="2"/>
  <c r="AB384" i="2"/>
  <c r="AA384" i="2"/>
  <c r="AB334" i="2"/>
  <c r="AA334" i="2"/>
  <c r="AB300" i="2"/>
  <c r="AA300" i="2"/>
  <c r="AB281" i="2"/>
  <c r="AA281" i="2"/>
  <c r="AB227" i="2"/>
  <c r="AA227" i="2"/>
  <c r="AB199" i="2"/>
  <c r="AA199" i="2"/>
  <c r="AB175" i="2"/>
  <c r="AA175" i="2"/>
  <c r="AB886" i="2"/>
  <c r="AC886" i="2" s="1"/>
  <c r="AB796" i="2"/>
  <c r="AC796" i="2" s="1"/>
  <c r="AB790" i="2"/>
  <c r="AC790" i="2" s="1"/>
  <c r="AB673" i="2"/>
  <c r="AC673" i="2" s="1"/>
  <c r="AB601" i="2"/>
  <c r="AC601" i="2" s="1"/>
  <c r="AB558" i="2"/>
  <c r="AC558" i="2" s="1"/>
  <c r="AB285" i="2"/>
  <c r="AC285" i="2" s="1"/>
  <c r="AB318" i="2"/>
  <c r="AC318" i="2" s="1"/>
  <c r="AB111" i="2"/>
  <c r="AC111" i="2" s="1"/>
  <c r="AA947" i="2"/>
  <c r="AB921" i="2"/>
  <c r="AC921" i="2" s="1"/>
  <c r="AA917" i="2"/>
  <c r="AB908" i="2"/>
  <c r="AC908" i="2" s="1"/>
  <c r="AA899" i="2"/>
  <c r="AA873" i="2"/>
  <c r="AA856" i="2"/>
  <c r="AA866" i="2"/>
  <c r="AB827" i="2"/>
  <c r="AC827" i="2" s="1"/>
  <c r="AB719" i="2"/>
  <c r="AC719" i="2" s="1"/>
  <c r="AB702" i="2"/>
  <c r="AC702" i="2" s="1"/>
  <c r="AB600" i="2"/>
  <c r="AC600" i="2" s="1"/>
  <c r="AB591" i="2"/>
  <c r="AC591" i="2" s="1"/>
  <c r="AB579" i="2"/>
  <c r="AC579" i="2" s="1"/>
  <c r="AB551" i="2"/>
  <c r="AC551" i="2" s="1"/>
  <c r="AB529" i="2"/>
  <c r="AC529" i="2" s="1"/>
  <c r="AB513" i="2"/>
  <c r="AC513" i="2" s="1"/>
  <c r="AB503" i="2"/>
  <c r="AC503" i="2" s="1"/>
  <c r="AB488" i="2"/>
  <c r="AC488" i="2" s="1"/>
  <c r="AB304" i="2"/>
  <c r="AC304" i="2" s="1"/>
  <c r="AB342" i="2"/>
  <c r="AC342" i="2" s="1"/>
  <c r="AB295" i="2"/>
  <c r="AC295" i="2" s="1"/>
  <c r="AB455" i="2"/>
  <c r="AC455" i="2" s="1"/>
  <c r="AB429" i="2"/>
  <c r="AC429" i="2" s="1"/>
  <c r="AB415" i="2"/>
  <c r="AC415" i="2" s="1"/>
  <c r="AB394" i="2"/>
  <c r="AC394" i="2" s="1"/>
  <c r="AB367" i="2"/>
  <c r="AC367" i="2" s="1"/>
  <c r="AB345" i="2"/>
  <c r="AC345" i="2" s="1"/>
  <c r="AB329" i="2"/>
  <c r="AC329" i="2" s="1"/>
  <c r="AB307" i="2"/>
  <c r="AC307" i="2" s="1"/>
  <c r="AB288" i="2"/>
  <c r="AC288" i="2" s="1"/>
  <c r="AB241" i="2"/>
  <c r="AC241" i="2" s="1"/>
  <c r="AB218" i="2"/>
  <c r="AC218" i="2" s="1"/>
  <c r="AB204" i="2"/>
  <c r="AC204" i="2" s="1"/>
  <c r="AB193" i="2"/>
  <c r="AC193" i="2" s="1"/>
  <c r="AA136" i="2"/>
  <c r="AA125" i="2"/>
  <c r="AB134" i="2"/>
  <c r="AC134" i="2" s="1"/>
  <c r="AB118" i="2"/>
  <c r="AC118" i="2" s="1"/>
  <c r="AB122" i="2"/>
  <c r="AC122" i="2" s="1"/>
  <c r="AB15" i="2"/>
  <c r="AC15" i="2" s="1"/>
  <c r="AB1021" i="2"/>
  <c r="AC1021" i="2" s="1"/>
  <c r="AF1021" i="2"/>
  <c r="AG1021" i="2" s="1"/>
  <c r="AB998" i="2"/>
  <c r="AC998" i="2" s="1"/>
  <c r="AF998" i="2"/>
  <c r="AG998" i="2" s="1"/>
  <c r="AF982" i="2"/>
  <c r="AG982" i="2" s="1"/>
  <c r="AB982" i="2"/>
  <c r="AC982" i="2" s="1"/>
  <c r="AB970" i="2"/>
  <c r="AC970" i="2" s="1"/>
  <c r="AF970" i="2"/>
  <c r="AG970" i="2" s="1"/>
  <c r="AF956" i="2"/>
  <c r="AG956" i="2" s="1"/>
  <c r="AB956" i="2"/>
  <c r="AC956" i="2" s="1"/>
  <c r="AB943" i="2"/>
  <c r="AC943" i="2" s="1"/>
  <c r="AF943" i="2"/>
  <c r="AG943" i="2" s="1"/>
  <c r="AB931" i="2"/>
  <c r="AC931" i="2" s="1"/>
  <c r="AF931" i="2"/>
  <c r="AG931" i="2" s="1"/>
  <c r="AF907" i="2"/>
  <c r="AG907" i="2" s="1"/>
  <c r="AB907" i="2"/>
  <c r="AC907" i="2" s="1"/>
  <c r="AF859" i="2"/>
  <c r="AG859" i="2" s="1"/>
  <c r="AB859" i="2"/>
  <c r="AC859" i="2" s="1"/>
  <c r="AF843" i="2"/>
  <c r="AG843" i="2" s="1"/>
  <c r="AB843" i="2"/>
  <c r="AC843" i="2" s="1"/>
  <c r="AF834" i="2"/>
  <c r="AG834" i="2" s="1"/>
  <c r="AB834" i="2"/>
  <c r="AC834" i="2" s="1"/>
  <c r="AF820" i="2"/>
  <c r="AG820" i="2" s="1"/>
  <c r="AB820" i="2"/>
  <c r="AC820" i="2" s="1"/>
  <c r="AF816" i="2"/>
  <c r="AG816" i="2" s="1"/>
  <c r="AB816" i="2"/>
  <c r="AC816" i="2" s="1"/>
  <c r="AF805" i="2"/>
  <c r="AG805" i="2" s="1"/>
  <c r="AB805" i="2"/>
  <c r="AC805" i="2" s="1"/>
  <c r="AF802" i="2"/>
  <c r="AG802" i="2" s="1"/>
  <c r="AB802" i="2"/>
  <c r="AC802" i="2" s="1"/>
  <c r="AF792" i="2"/>
  <c r="AG792" i="2" s="1"/>
  <c r="AB792" i="2"/>
  <c r="AC792" i="2" s="1"/>
  <c r="AF780" i="2"/>
  <c r="AG780" i="2" s="1"/>
  <c r="AB780" i="2"/>
  <c r="AC780" i="2" s="1"/>
  <c r="AF776" i="2"/>
  <c r="AG776" i="2" s="1"/>
  <c r="AB776" i="2"/>
  <c r="AC776" i="2" s="1"/>
  <c r="AF767" i="2"/>
  <c r="AG767" i="2" s="1"/>
  <c r="AB767" i="2"/>
  <c r="AC767" i="2" s="1"/>
  <c r="AF763" i="2"/>
  <c r="AG763" i="2" s="1"/>
  <c r="AB763" i="2"/>
  <c r="AC763" i="2" s="1"/>
  <c r="AF743" i="2"/>
  <c r="AG743" i="2" s="1"/>
  <c r="AB743" i="2"/>
  <c r="AC743" i="2" s="1"/>
  <c r="AF740" i="2"/>
  <c r="AG740" i="2" s="1"/>
  <c r="AB740" i="2"/>
  <c r="AC740" i="2" s="1"/>
  <c r="AF726" i="2"/>
  <c r="AG726" i="2" s="1"/>
  <c r="AB726" i="2"/>
  <c r="AC726" i="2" s="1"/>
  <c r="AF712" i="2"/>
  <c r="AG712" i="2" s="1"/>
  <c r="AB712" i="2"/>
  <c r="AC712" i="2" s="1"/>
  <c r="AF708" i="2"/>
  <c r="AG708" i="2" s="1"/>
  <c r="AB708" i="2"/>
  <c r="AC708" i="2" s="1"/>
  <c r="AF694" i="2"/>
  <c r="AG694" i="2" s="1"/>
  <c r="AB694" i="2"/>
  <c r="AC694" i="2" s="1"/>
  <c r="AF678" i="2"/>
  <c r="AG678" i="2" s="1"/>
  <c r="AB678" i="2"/>
  <c r="AC678" i="2" s="1"/>
  <c r="AF662" i="2"/>
  <c r="AG662" i="2" s="1"/>
  <c r="AB662" i="2"/>
  <c r="AC662" i="2" s="1"/>
  <c r="AF659" i="2"/>
  <c r="AG659" i="2" s="1"/>
  <c r="AB659" i="2"/>
  <c r="AC659" i="2" s="1"/>
  <c r="AF645" i="2"/>
  <c r="AG645" i="2" s="1"/>
  <c r="AB645" i="2"/>
  <c r="AC645" i="2" s="1"/>
  <c r="AF634" i="2"/>
  <c r="AG634" i="2" s="1"/>
  <c r="AB634" i="2"/>
  <c r="AC634" i="2" s="1"/>
  <c r="AF630" i="2"/>
  <c r="AG630" i="2" s="1"/>
  <c r="AB630" i="2"/>
  <c r="AC630" i="2" s="1"/>
  <c r="AF618" i="2"/>
  <c r="AG618" i="2" s="1"/>
  <c r="AB618" i="2"/>
  <c r="AC618" i="2" s="1"/>
  <c r="AF614" i="2"/>
  <c r="AG614" i="2" s="1"/>
  <c r="AB614" i="2"/>
  <c r="AC614" i="2" s="1"/>
  <c r="AF604" i="2"/>
  <c r="AG604" i="2" s="1"/>
  <c r="AB604" i="2"/>
  <c r="AC604" i="2" s="1"/>
  <c r="AF593" i="2"/>
  <c r="AG593" i="2" s="1"/>
  <c r="AB593" i="2"/>
  <c r="AC593" i="2" s="1"/>
  <c r="AF590" i="2"/>
  <c r="AG590" i="2" s="1"/>
  <c r="AB590" i="2"/>
  <c r="AC590" i="2" s="1"/>
  <c r="AF578" i="2"/>
  <c r="AG578" i="2" s="1"/>
  <c r="AB578" i="2"/>
  <c r="AC578" i="2" s="1"/>
  <c r="AF550" i="2"/>
  <c r="AG550" i="2" s="1"/>
  <c r="AB550" i="2"/>
  <c r="AC550" i="2" s="1"/>
  <c r="AF547" i="2"/>
  <c r="AG547" i="2" s="1"/>
  <c r="AB547" i="2"/>
  <c r="AC547" i="2" s="1"/>
  <c r="AF532" i="2"/>
  <c r="AG532" i="2" s="1"/>
  <c r="AB532" i="2"/>
  <c r="AC532" i="2" s="1"/>
  <c r="AF515" i="2"/>
  <c r="AG515" i="2" s="1"/>
  <c r="AB515" i="2"/>
  <c r="AC515" i="2" s="1"/>
  <c r="AF512" i="2"/>
  <c r="AG512" i="2" s="1"/>
  <c r="AB512" i="2"/>
  <c r="AC512" i="2" s="1"/>
  <c r="AF497" i="2"/>
  <c r="AG497" i="2" s="1"/>
  <c r="AB497" i="2"/>
  <c r="AC497" i="2" s="1"/>
  <c r="AF487" i="2"/>
  <c r="AG487" i="2" s="1"/>
  <c r="AB487" i="2"/>
  <c r="AC487" i="2" s="1"/>
  <c r="AF480" i="2"/>
  <c r="AG480" i="2" s="1"/>
  <c r="AB480" i="2"/>
  <c r="AC480" i="2" s="1"/>
  <c r="AF387" i="2"/>
  <c r="AG387" i="2" s="1"/>
  <c r="AB387" i="2"/>
  <c r="AC387" i="2" s="1"/>
  <c r="AF296" i="2"/>
  <c r="AG296" i="2" s="1"/>
  <c r="AB296" i="2"/>
  <c r="AC296" i="2" s="1"/>
  <c r="AB316" i="2"/>
  <c r="AC316" i="2" s="1"/>
  <c r="AF316" i="2"/>
  <c r="AG316" i="2" s="1"/>
  <c r="AF337" i="2"/>
  <c r="AG337" i="2" s="1"/>
  <c r="AB337" i="2"/>
  <c r="AC337" i="2" s="1"/>
  <c r="AF344" i="2"/>
  <c r="AG344" i="2" s="1"/>
  <c r="AB344" i="2"/>
  <c r="AC344" i="2" s="1"/>
  <c r="AF458" i="2"/>
  <c r="AG458" i="2" s="1"/>
  <c r="AB458" i="2"/>
  <c r="AC458" i="2" s="1"/>
  <c r="AF446" i="2"/>
  <c r="AG446" i="2" s="1"/>
  <c r="AB446" i="2"/>
  <c r="AC446" i="2" s="1"/>
  <c r="AF432" i="2"/>
  <c r="AG432" i="2" s="1"/>
  <c r="AB432" i="2"/>
  <c r="AC432" i="2" s="1"/>
  <c r="AF428" i="2"/>
  <c r="AG428" i="2" s="1"/>
  <c r="AB428" i="2"/>
  <c r="AC428" i="2" s="1"/>
  <c r="AF392" i="2"/>
  <c r="AG392" i="2" s="1"/>
  <c r="AB392" i="2"/>
  <c r="AC392" i="2" s="1"/>
  <c r="AF366" i="2"/>
  <c r="AG366" i="2" s="1"/>
  <c r="AB366" i="2"/>
  <c r="AC366" i="2" s="1"/>
  <c r="AF348" i="2"/>
  <c r="AG348" i="2" s="1"/>
  <c r="AB348" i="2"/>
  <c r="AC348" i="2" s="1"/>
  <c r="AF340" i="2"/>
  <c r="AG340" i="2" s="1"/>
  <c r="AB340" i="2"/>
  <c r="AC340" i="2" s="1"/>
  <c r="AF328" i="2"/>
  <c r="AG328" i="2" s="1"/>
  <c r="AB328" i="2"/>
  <c r="AC328" i="2" s="1"/>
  <c r="AF306" i="2"/>
  <c r="AG306" i="2" s="1"/>
  <c r="AB306" i="2"/>
  <c r="AC306" i="2" s="1"/>
  <c r="AF468" i="2"/>
  <c r="AG468" i="2" s="1"/>
  <c r="AB468" i="2"/>
  <c r="AC468" i="2" s="1"/>
  <c r="AF291" i="2"/>
  <c r="AG291" i="2" s="1"/>
  <c r="AB291" i="2"/>
  <c r="AC291" i="2" s="1"/>
  <c r="AF287" i="2"/>
  <c r="AG287" i="2" s="1"/>
  <c r="AB287" i="2"/>
  <c r="AC287" i="2" s="1"/>
  <c r="AF274" i="2"/>
  <c r="AG274" i="2" s="1"/>
  <c r="AB274" i="2"/>
  <c r="AC274" i="2" s="1"/>
  <c r="AF253" i="2"/>
  <c r="AG253" i="2" s="1"/>
  <c r="AB253" i="2"/>
  <c r="AC253" i="2" s="1"/>
  <c r="AF239" i="2"/>
  <c r="AG239" i="2" s="1"/>
  <c r="AB239" i="2"/>
  <c r="AC239" i="2" s="1"/>
  <c r="AF235" i="2"/>
  <c r="AG235" i="2" s="1"/>
  <c r="AB235" i="2"/>
  <c r="AC235" i="2" s="1"/>
  <c r="AF217" i="2"/>
  <c r="AG217" i="2" s="1"/>
  <c r="AB217" i="2"/>
  <c r="AC217" i="2" s="1"/>
  <c r="AF208" i="2"/>
  <c r="AG208" i="2" s="1"/>
  <c r="AB208" i="2"/>
  <c r="AC208" i="2" s="1"/>
  <c r="AF202" i="2"/>
  <c r="AG202" i="2" s="1"/>
  <c r="AB202" i="2"/>
  <c r="AC202" i="2" s="1"/>
  <c r="AF190" i="2"/>
  <c r="AG190" i="2" s="1"/>
  <c r="AB190" i="2"/>
  <c r="AC190" i="2" s="1"/>
  <c r="AF189" i="2"/>
  <c r="AG189" i="2" s="1"/>
  <c r="AB189" i="2"/>
  <c r="AC189" i="2" s="1"/>
  <c r="AB181" i="2"/>
  <c r="AC181" i="2" s="1"/>
  <c r="AF181" i="2"/>
  <c r="AG181" i="2" s="1"/>
  <c r="AF176" i="2"/>
  <c r="AG176" i="2" s="1"/>
  <c r="AB176" i="2"/>
  <c r="AC176" i="2" s="1"/>
  <c r="AB172" i="2"/>
  <c r="AC172" i="2" s="1"/>
  <c r="AF172" i="2"/>
  <c r="AG172" i="2" s="1"/>
  <c r="AF166" i="2"/>
  <c r="AG166" i="2" s="1"/>
  <c r="AB166" i="2"/>
  <c r="AC166" i="2" s="1"/>
  <c r="AF162" i="2"/>
  <c r="AG162" i="2" s="1"/>
  <c r="AB162" i="2"/>
  <c r="AC162" i="2" s="1"/>
  <c r="AB157" i="2"/>
  <c r="AC157" i="2" s="1"/>
  <c r="AF157" i="2"/>
  <c r="AG157" i="2" s="1"/>
  <c r="AF156" i="2"/>
  <c r="AG156" i="2" s="1"/>
  <c r="AB156" i="2"/>
  <c r="AC156" i="2" s="1"/>
  <c r="AF144" i="2"/>
  <c r="AG144" i="2" s="1"/>
  <c r="AB144" i="2"/>
  <c r="AC144" i="2" s="1"/>
  <c r="AF158" i="2"/>
  <c r="AG158" i="2" s="1"/>
  <c r="AB158" i="2"/>
  <c r="AC158" i="2" s="1"/>
  <c r="AF135" i="2"/>
  <c r="AG135" i="2" s="1"/>
  <c r="AB135" i="2"/>
  <c r="AC135" i="2" s="1"/>
  <c r="AB105" i="2"/>
  <c r="AC105" i="2" s="1"/>
  <c r="AF105" i="2"/>
  <c r="AG105" i="2" s="1"/>
  <c r="AF124" i="2"/>
  <c r="AG124" i="2" s="1"/>
  <c r="AB124" i="2"/>
  <c r="AC124" i="2" s="1"/>
  <c r="AF117" i="2"/>
  <c r="AG117" i="2" s="1"/>
  <c r="AB117" i="2"/>
  <c r="AC117" i="2" s="1"/>
  <c r="AF121" i="2"/>
  <c r="AG121" i="2" s="1"/>
  <c r="AB121" i="2"/>
  <c r="AC121" i="2" s="1"/>
  <c r="AF103" i="2"/>
  <c r="AG103" i="2" s="1"/>
  <c r="AB103" i="2"/>
  <c r="AC103" i="2" s="1"/>
  <c r="AF91" i="2"/>
  <c r="AG91" i="2" s="1"/>
  <c r="AB91" i="2"/>
  <c r="AC91" i="2" s="1"/>
  <c r="AF98" i="2"/>
  <c r="AG98" i="2" s="1"/>
  <c r="AB98" i="2"/>
  <c r="AC98" i="2" s="1"/>
  <c r="AF92" i="2"/>
  <c r="AG92" i="2" s="1"/>
  <c r="AB92" i="2"/>
  <c r="AC92" i="2" s="1"/>
  <c r="AF87" i="2"/>
  <c r="AG87" i="2" s="1"/>
  <c r="AB87" i="2"/>
  <c r="AC87" i="2" s="1"/>
  <c r="AF85" i="2"/>
  <c r="AG85" i="2" s="1"/>
  <c r="AB85" i="2"/>
  <c r="AC85" i="2" s="1"/>
  <c r="AF83" i="2"/>
  <c r="AG83" i="2" s="1"/>
  <c r="AB83" i="2"/>
  <c r="AC83" i="2" s="1"/>
  <c r="AF75" i="2"/>
  <c r="AG75" i="2" s="1"/>
  <c r="AB75" i="2"/>
  <c r="AC75" i="2" s="1"/>
  <c r="AF73" i="2"/>
  <c r="AG73" i="2" s="1"/>
  <c r="AB73" i="2"/>
  <c r="AC73" i="2" s="1"/>
  <c r="AB69" i="2"/>
  <c r="AC69" i="2" s="1"/>
  <c r="AF69" i="2"/>
  <c r="AG69" i="2" s="1"/>
  <c r="AF65" i="2"/>
  <c r="AG65" i="2" s="1"/>
  <c r="AB65" i="2"/>
  <c r="AC65" i="2" s="1"/>
  <c r="AF64" i="2"/>
  <c r="AG64" i="2" s="1"/>
  <c r="AB64" i="2"/>
  <c r="AC64" i="2" s="1"/>
  <c r="AB58" i="2"/>
  <c r="AC58" i="2" s="1"/>
  <c r="AF58" i="2"/>
  <c r="AG58" i="2" s="1"/>
  <c r="AF54" i="2"/>
  <c r="AG54" i="2" s="1"/>
  <c r="AB54" i="2"/>
  <c r="AC54" i="2" s="1"/>
  <c r="AF39" i="2"/>
  <c r="AG39" i="2" s="1"/>
  <c r="AB39" i="2"/>
  <c r="AC39" i="2" s="1"/>
  <c r="AF36" i="2"/>
  <c r="AG36" i="2" s="1"/>
  <c r="AB36" i="2"/>
  <c r="AC36" i="2" s="1"/>
  <c r="AF29" i="2"/>
  <c r="AG29" i="2" s="1"/>
  <c r="AB29" i="2"/>
  <c r="AC29" i="2" s="1"/>
  <c r="AF26" i="2"/>
  <c r="AG26" i="2" s="1"/>
  <c r="AB26" i="2"/>
  <c r="AC26" i="2" s="1"/>
  <c r="AF42" i="2"/>
  <c r="AG42" i="2" s="1"/>
  <c r="AB42" i="2"/>
  <c r="AC42" i="2" s="1"/>
  <c r="AF21" i="2"/>
  <c r="AG21" i="2" s="1"/>
  <c r="AB21" i="2"/>
  <c r="AC21" i="2" s="1"/>
  <c r="AF18" i="2"/>
  <c r="AG18" i="2" s="1"/>
  <c r="AB18" i="2"/>
  <c r="AC18" i="2" s="1"/>
  <c r="AB991" i="2"/>
  <c r="AC991" i="2" s="1"/>
  <c r="AB987" i="2"/>
  <c r="AC987" i="2" s="1"/>
  <c r="AB964" i="2"/>
  <c r="AC964" i="2" s="1"/>
  <c r="AB960" i="2"/>
  <c r="AC960" i="2" s="1"/>
  <c r="AB953" i="2"/>
  <c r="AC953" i="2" s="1"/>
  <c r="AB925" i="2"/>
  <c r="AC925" i="2" s="1"/>
  <c r="AB911" i="2"/>
  <c r="AC911" i="2" s="1"/>
  <c r="AB880" i="2"/>
  <c r="AC880" i="2" s="1"/>
  <c r="AB747" i="2"/>
  <c r="AC747" i="2" s="1"/>
  <c r="AB734" i="2"/>
  <c r="AC734" i="2" s="1"/>
  <c r="AB685" i="2"/>
  <c r="AC685" i="2" s="1"/>
  <c r="AB669" i="2"/>
  <c r="AC669" i="2" s="1"/>
  <c r="AB621" i="2"/>
  <c r="AC621" i="2" s="1"/>
  <c r="AB611" i="2"/>
  <c r="AC611" i="2" s="1"/>
  <c r="AB570" i="2"/>
  <c r="AC570" i="2" s="1"/>
  <c r="AB489" i="2"/>
  <c r="AC489" i="2" s="1"/>
  <c r="AB494" i="2"/>
  <c r="AC494" i="2" s="1"/>
  <c r="AB372" i="2"/>
  <c r="AC372" i="2" s="1"/>
  <c r="AB341" i="2"/>
  <c r="AC341" i="2" s="1"/>
  <c r="AB418" i="2"/>
  <c r="AC418" i="2" s="1"/>
  <c r="AB407" i="2"/>
  <c r="AC407" i="2" s="1"/>
  <c r="AB247" i="2"/>
  <c r="AC247" i="2" s="1"/>
  <c r="AB152" i="2"/>
  <c r="AC152" i="2" s="1"/>
  <c r="AF673" i="2"/>
  <c r="AG673" i="2" s="1"/>
  <c r="AF370" i="2"/>
  <c r="AG370" i="2" s="1"/>
  <c r="AB1030" i="2"/>
  <c r="AC1030" i="2" s="1"/>
  <c r="AB1026" i="2"/>
  <c r="AC1026" i="2" s="1"/>
  <c r="AB1007" i="2"/>
  <c r="AC1007" i="2" s="1"/>
  <c r="AB1003" i="2"/>
  <c r="AC1003" i="2" s="1"/>
  <c r="AB977" i="2"/>
  <c r="AC977" i="2" s="1"/>
  <c r="AB939" i="2"/>
  <c r="AC939" i="2" s="1"/>
  <c r="AB876" i="2"/>
  <c r="AC876" i="2" s="1"/>
  <c r="AB855" i="2"/>
  <c r="AC855" i="2" s="1"/>
  <c r="AB845" i="2"/>
  <c r="AC845" i="2" s="1"/>
  <c r="AB824" i="2"/>
  <c r="AC824" i="2" s="1"/>
  <c r="AB811" i="2"/>
  <c r="AC811" i="2" s="1"/>
  <c r="AB770" i="2"/>
  <c r="AC770" i="2" s="1"/>
  <c r="AB759" i="2"/>
  <c r="AC759" i="2" s="1"/>
  <c r="AB716" i="2"/>
  <c r="AC716" i="2" s="1"/>
  <c r="AB706" i="2"/>
  <c r="AC706" i="2" s="1"/>
  <c r="AB655" i="2"/>
  <c r="AC655" i="2" s="1"/>
  <c r="AB641" i="2"/>
  <c r="AC641" i="2" s="1"/>
  <c r="AB539" i="2"/>
  <c r="AC539" i="2" s="1"/>
  <c r="AB525" i="2"/>
  <c r="AC525" i="2" s="1"/>
  <c r="AB473" i="2"/>
  <c r="AC473" i="2" s="1"/>
  <c r="AB417" i="2"/>
  <c r="AC417" i="2" s="1"/>
  <c r="AB463" i="2"/>
  <c r="AC463" i="2" s="1"/>
  <c r="AB440" i="2"/>
  <c r="AC440" i="2" s="1"/>
  <c r="AB375" i="2"/>
  <c r="AC375" i="2" s="1"/>
  <c r="AB362" i="2"/>
  <c r="AC362" i="2" s="1"/>
  <c r="AB297" i="2"/>
  <c r="AC297" i="2" s="1"/>
  <c r="AB231" i="2"/>
  <c r="AC231" i="2" s="1"/>
  <c r="AB220" i="2"/>
  <c r="AC220" i="2" s="1"/>
  <c r="AF285" i="2"/>
  <c r="AG285" i="2" s="1"/>
  <c r="AF215" i="2"/>
  <c r="AG215" i="2" s="1"/>
  <c r="AB185" i="2"/>
  <c r="AC185" i="2" s="1"/>
  <c r="AF185" i="2"/>
  <c r="AG185" i="2" s="1"/>
  <c r="AF169" i="2"/>
  <c r="AG169" i="2" s="1"/>
  <c r="AB169" i="2"/>
  <c r="AC169" i="2" s="1"/>
  <c r="AF141" i="2"/>
  <c r="AG141" i="2" s="1"/>
  <c r="AB141" i="2"/>
  <c r="AC141" i="2" s="1"/>
  <c r="AF93" i="2"/>
  <c r="AG93" i="2" s="1"/>
  <c r="AB93" i="2"/>
  <c r="AC93" i="2" s="1"/>
  <c r="AF82" i="2"/>
  <c r="AG82" i="2" s="1"/>
  <c r="AB82" i="2"/>
  <c r="AC82" i="2" s="1"/>
  <c r="AF84" i="2"/>
  <c r="AG84" i="2" s="1"/>
  <c r="AB84" i="2"/>
  <c r="AC84" i="2" s="1"/>
  <c r="AF62" i="2"/>
  <c r="AG62" i="2" s="1"/>
  <c r="AB62" i="2"/>
  <c r="AC62" i="2" s="1"/>
  <c r="AF57" i="2"/>
  <c r="AG57" i="2" s="1"/>
  <c r="AB57" i="2"/>
  <c r="AC57" i="2" s="1"/>
  <c r="AF53" i="2"/>
  <c r="AG53" i="2" s="1"/>
  <c r="AB53" i="2"/>
  <c r="AC53" i="2" s="1"/>
  <c r="AF41" i="2"/>
  <c r="AG41" i="2" s="1"/>
  <c r="AB41" i="2"/>
  <c r="AC41" i="2" s="1"/>
  <c r="AF24" i="2"/>
  <c r="AG24" i="2" s="1"/>
  <c r="AB24" i="2"/>
  <c r="AC24" i="2" s="1"/>
  <c r="AF22" i="2"/>
  <c r="AG22" i="2" s="1"/>
  <c r="AB22" i="2"/>
  <c r="AC22" i="2" s="1"/>
  <c r="AB12" i="2"/>
  <c r="AC12" i="2" s="1"/>
  <c r="AC757" i="2" l="1"/>
  <c r="AC962" i="2"/>
  <c r="AC60" i="2"/>
  <c r="AC509" i="2"/>
  <c r="AC724" i="2"/>
  <c r="AC160" i="2"/>
  <c r="AC28" i="2"/>
  <c r="AC360" i="2"/>
  <c r="AC999" i="2"/>
  <c r="AC877" i="2"/>
  <c r="AC656" i="2"/>
  <c r="AC125" i="2"/>
  <c r="AG336" i="2"/>
  <c r="AG839" i="2"/>
  <c r="AG975" i="2"/>
  <c r="AG139" i="2"/>
  <c r="AG395" i="2"/>
  <c r="AG445" i="2"/>
  <c r="AG278" i="2"/>
  <c r="AG585" i="2"/>
  <c r="AG668" i="2"/>
  <c r="AG823" i="2"/>
  <c r="AC74" i="2"/>
  <c r="AC587" i="2"/>
  <c r="AC737" i="2"/>
  <c r="AC572" i="2"/>
  <c r="AC43" i="2"/>
  <c r="AC120" i="2"/>
  <c r="AC212" i="2"/>
  <c r="AC768" i="2"/>
  <c r="AG444" i="2"/>
  <c r="AG56" i="2"/>
  <c r="AC713" i="2"/>
  <c r="AC900" i="2"/>
  <c r="AG749" i="2"/>
  <c r="AC167" i="2"/>
  <c r="AG52" i="2"/>
  <c r="AC70" i="2"/>
  <c r="AC813" i="2"/>
  <c r="AG44" i="2"/>
  <c r="AG225" i="2"/>
  <c r="AG331" i="2"/>
  <c r="AG531" i="2"/>
  <c r="AC873" i="2"/>
  <c r="AC709" i="2"/>
  <c r="AG191" i="2"/>
  <c r="AG791" i="2"/>
  <c r="AC13" i="2"/>
  <c r="AG958" i="2"/>
  <c r="AC821" i="2"/>
  <c r="AC335" i="2"/>
  <c r="AC1023" i="2"/>
  <c r="AG910" i="2"/>
  <c r="AG67" i="2"/>
  <c r="AG882" i="2"/>
  <c r="AC96" i="2"/>
  <c r="AC692" i="2"/>
  <c r="AG210" i="2"/>
  <c r="AG19" i="2"/>
  <c r="AC866" i="2"/>
  <c r="AC199" i="2"/>
  <c r="AC281" i="2"/>
  <c r="AC520" i="2"/>
  <c r="AC619" i="2"/>
  <c r="AC649" i="2"/>
  <c r="AC752" i="2"/>
  <c r="AC774" i="2"/>
  <c r="AC996" i="2"/>
  <c r="AG51" i="2"/>
  <c r="AG32" i="2"/>
  <c r="AG95" i="2"/>
  <c r="AG765" i="2"/>
  <c r="AC844" i="2"/>
  <c r="AG209" i="2"/>
  <c r="AC402" i="2"/>
  <c r="AG742" i="2"/>
  <c r="AG374" i="2"/>
  <c r="AG633" i="2"/>
  <c r="AC225" i="2"/>
  <c r="AG875" i="2"/>
  <c r="AC175" i="2"/>
  <c r="AC300" i="2"/>
  <c r="AC384" i="2"/>
  <c r="AC467" i="2"/>
  <c r="AC453" i="2"/>
  <c r="AC586" i="2"/>
  <c r="AC435" i="2"/>
  <c r="AC640" i="2"/>
  <c r="AG89" i="2"/>
  <c r="AG771" i="2"/>
  <c r="AG666" i="2"/>
  <c r="AC282" i="2"/>
  <c r="AG250" i="2"/>
  <c r="AG698" i="2"/>
  <c r="AC99" i="2"/>
  <c r="AC699" i="2"/>
  <c r="AC642" i="2"/>
  <c r="AC989" i="2"/>
  <c r="AC331" i="2"/>
  <c r="AG16" i="2"/>
  <c r="AG110" i="2"/>
  <c r="AG192" i="2"/>
  <c r="AG794" i="2"/>
  <c r="AC224" i="2"/>
  <c r="AC363" i="2"/>
  <c r="AC748" i="2"/>
  <c r="AG255" i="2"/>
  <c r="AG339" i="2"/>
  <c r="AG315" i="2"/>
  <c r="AG486" i="2"/>
  <c r="AG496" i="2"/>
  <c r="AG505" i="2"/>
  <c r="AG524" i="2"/>
  <c r="AG557" i="2"/>
  <c r="AG693" i="2"/>
  <c r="AG711" i="2"/>
  <c r="AG751" i="2"/>
  <c r="AG762" i="2"/>
  <c r="AG795" i="2"/>
  <c r="AG885" i="2"/>
  <c r="AG916" i="2"/>
  <c r="AG938" i="2"/>
  <c r="AG959" i="2"/>
  <c r="AC77" i="2"/>
  <c r="AG782" i="2"/>
  <c r="AG934" i="2"/>
  <c r="AG990" i="2"/>
  <c r="AC309" i="2"/>
  <c r="AC839" i="2"/>
  <c r="AC364" i="2"/>
  <c r="AC745" i="2"/>
  <c r="AG350" i="2"/>
  <c r="AG198" i="2"/>
  <c r="AG327" i="2"/>
  <c r="AG804" i="2"/>
  <c r="AC926" i="2"/>
  <c r="AC574" i="2"/>
  <c r="AG17" i="2"/>
  <c r="AG120" i="2"/>
  <c r="AC441" i="2"/>
  <c r="AG718" i="2"/>
  <c r="AC88" i="2"/>
  <c r="AC460" i="2"/>
  <c r="AC1013" i="2"/>
  <c r="AC1020" i="2"/>
  <c r="AC955" i="2"/>
  <c r="AC899" i="2"/>
  <c r="AC100" i="2"/>
  <c r="AC19" i="2"/>
  <c r="AG1025" i="2"/>
  <c r="AG973" i="2"/>
  <c r="AC965" i="2"/>
  <c r="AG941" i="2"/>
  <c r="AC936" i="2"/>
  <c r="AC869" i="2"/>
  <c r="AC864" i="2"/>
  <c r="AG857" i="2"/>
  <c r="AC818" i="2"/>
  <c r="AC771" i="2"/>
  <c r="AC744" i="2"/>
  <c r="AG739" i="2"/>
  <c r="AG652" i="2"/>
  <c r="AG553" i="2"/>
  <c r="AG549" i="2"/>
  <c r="AG546" i="2"/>
  <c r="AC543" i="2"/>
  <c r="AC521" i="2"/>
  <c r="AC490" i="2"/>
  <c r="AC437" i="2"/>
  <c r="AG465" i="2"/>
  <c r="AC416" i="2"/>
  <c r="AC353" i="2"/>
  <c r="AG219" i="2"/>
  <c r="AG201" i="2"/>
  <c r="AG97" i="2"/>
  <c r="AC917" i="2"/>
  <c r="AC213" i="2"/>
  <c r="AC838" i="2"/>
  <c r="AG924" i="2"/>
  <c r="AC222" i="2"/>
  <c r="AC142" i="2"/>
  <c r="AC628" i="2"/>
  <c r="AC760" i="2"/>
  <c r="AC835" i="2"/>
  <c r="AC980" i="2"/>
  <c r="AC872" i="2"/>
  <c r="AC564" i="2"/>
  <c r="AG207" i="2"/>
  <c r="AC594" i="2"/>
  <c r="AC1016" i="2"/>
  <c r="AC197" i="2"/>
  <c r="AC268" i="2"/>
  <c r="AC526" i="2"/>
  <c r="AC609" i="2"/>
  <c r="AC629" i="2"/>
  <c r="AC731" i="2"/>
  <c r="AC850" i="2"/>
  <c r="AC961" i="2"/>
  <c r="AG920" i="2"/>
  <c r="AG1019" i="2"/>
  <c r="AC20" i="2"/>
  <c r="AG171" i="2"/>
  <c r="AG357" i="2"/>
  <c r="AG233" i="2"/>
  <c r="AG542" i="2"/>
  <c r="AC45" i="2"/>
  <c r="AC101" i="2"/>
  <c r="AC227" i="2"/>
  <c r="AC638" i="2"/>
  <c r="AC865" i="2"/>
  <c r="AC867" i="2"/>
  <c r="AC695" i="2"/>
  <c r="AG775" i="2"/>
  <c r="AC136" i="2"/>
  <c r="AC856" i="2"/>
  <c r="AC756" i="2"/>
  <c r="AC860" i="2"/>
  <c r="AG318" i="2"/>
  <c r="AG140" i="2"/>
  <c r="AG1013" i="2"/>
  <c r="AG548" i="2"/>
  <c r="AG1028" i="2"/>
  <c r="AG186" i="2"/>
  <c r="AG237" i="2"/>
  <c r="AG644" i="2"/>
  <c r="AC63" i="2"/>
  <c r="AC764" i="2"/>
  <c r="AC201" i="2"/>
  <c r="AG647" i="2"/>
  <c r="AG722" i="2"/>
  <c r="AG788" i="2"/>
  <c r="AG381" i="2"/>
  <c r="AG560" i="2"/>
  <c r="AC33" i="2"/>
  <c r="AC109" i="2"/>
  <c r="AC516" i="2"/>
  <c r="AC947" i="2"/>
  <c r="AC334" i="2"/>
  <c r="AC396" i="2"/>
  <c r="AC403" i="2"/>
  <c r="AC359" i="2"/>
  <c r="AC554" i="2"/>
  <c r="AC211" i="2"/>
  <c r="AC266" i="2"/>
  <c r="AC352" i="2"/>
  <c r="AC508" i="2"/>
  <c r="AG102" i="2"/>
  <c r="AG90" i="2"/>
  <c r="AG96" i="2"/>
  <c r="AG346" i="2"/>
  <c r="AC286" i="2"/>
  <c r="AC284" i="2"/>
  <c r="AC971" i="2"/>
  <c r="AG589" i="2"/>
  <c r="AG379" i="2"/>
  <c r="AG637" i="2"/>
  <c r="AG810" i="2"/>
  <c r="AG254" i="2"/>
  <c r="AC1010" i="2"/>
  <c r="AG833" i="2"/>
  <c r="AG324" i="2"/>
  <c r="AC357" i="2"/>
  <c r="AG884" i="2"/>
  <c r="AG438" i="2"/>
  <c r="AG909" i="2"/>
  <c r="AG311" i="2"/>
  <c r="AG361" i="2"/>
  <c r="AG338" i="2"/>
  <c r="AG528" i="2"/>
  <c r="AG677" i="2"/>
  <c r="AG725" i="2"/>
  <c r="AG733" i="2"/>
  <c r="AG766" i="2"/>
  <c r="AG858" i="2"/>
  <c r="AG969" i="2"/>
  <c r="AG976" i="2"/>
  <c r="AG1029" i="2"/>
  <c r="AC308" i="2"/>
  <c r="AC277" i="2"/>
  <c r="AC425" i="2"/>
  <c r="AC575" i="2"/>
  <c r="AC932" i="2"/>
  <c r="AG243" i="2"/>
  <c r="AG1014" i="2"/>
  <c r="AG837" i="2"/>
  <c r="AG672" i="2"/>
  <c r="AG511" i="2"/>
  <c r="AG269" i="2"/>
  <c r="AG397" i="2"/>
  <c r="AG398" i="2"/>
  <c r="AG386" i="2"/>
  <c r="AG462" i="2"/>
  <c r="AG333" i="2"/>
  <c r="AG214" i="2"/>
  <c r="AG111" i="2"/>
  <c r="AG160" i="2"/>
  <c r="AC992" i="2"/>
  <c r="AG246" i="2"/>
  <c r="AG351" i="2"/>
  <c r="AG423" i="2"/>
  <c r="AG626" i="2"/>
  <c r="AG729" i="2"/>
  <c r="AG772" i="2"/>
  <c r="AG808" i="2"/>
  <c r="AG840" i="2"/>
  <c r="AG862" i="2"/>
  <c r="AG981" i="2"/>
  <c r="AC430" i="2"/>
  <c r="AC561" i="2"/>
  <c r="AG45" i="2"/>
  <c r="AG168" i="2"/>
  <c r="AG522" i="2"/>
  <c r="AG841" i="2"/>
  <c r="AG1000" i="2"/>
  <c r="AC674" i="2"/>
  <c r="AC244" i="2"/>
  <c r="AC310" i="2"/>
  <c r="AC424" i="2"/>
  <c r="AC477" i="2"/>
  <c r="AG20" i="2"/>
  <c r="AC803" i="2"/>
  <c r="AG234" i="2"/>
  <c r="AG347" i="2"/>
  <c r="AG439" i="2"/>
  <c r="AG493" i="2"/>
  <c r="AG500" i="2"/>
  <c r="AG519" i="2"/>
  <c r="AG640" i="2"/>
  <c r="AG754" i="2"/>
  <c r="AG848" i="2"/>
  <c r="AG930" i="2"/>
  <c r="AC56" i="2"/>
  <c r="AC548" i="2"/>
  <c r="AG138" i="2"/>
  <c r="AG710" i="2"/>
  <c r="AG962" i="2"/>
  <c r="AC66" i="2"/>
  <c r="AC145" i="2"/>
  <c r="AC151" i="2"/>
  <c r="AC40" i="2"/>
  <c r="AC148" i="2"/>
  <c r="AC179" i="2"/>
  <c r="Q10" i="2" l="1"/>
  <c r="AE10" i="2" s="1"/>
  <c r="AA10" i="2"/>
  <c r="K10" i="2" l="1"/>
  <c r="T10" i="2" s="1"/>
  <c r="T1031" i="2" s="1"/>
  <c r="T1032" i="2" l="1"/>
  <c r="T1033" i="2" s="1"/>
  <c r="S10" i="2"/>
  <c r="S1031" i="2" s="1"/>
  <c r="S1032" i="2" l="1"/>
  <c r="S1033" i="2" s="1"/>
  <c r="AF10" i="2"/>
  <c r="AG10" i="2" s="1"/>
  <c r="AG1031" i="2" s="1"/>
  <c r="AB10" i="2"/>
  <c r="AC10" i="2" s="1"/>
  <c r="AC1031" i="2" s="1"/>
</calcChain>
</file>

<file path=xl/sharedStrings.xml><?xml version="1.0" encoding="utf-8"?>
<sst xmlns="http://schemas.openxmlformats.org/spreadsheetml/2006/main" count="7593" uniqueCount="2880">
  <si>
    <t>IMODIUM</t>
  </si>
  <si>
    <t>IMOVANE</t>
  </si>
  <si>
    <t>INDAPAMIDUM</t>
  </si>
  <si>
    <t>INDOMETACINUM</t>
  </si>
  <si>
    <t>INDOCOLLYRE</t>
  </si>
  <si>
    <t>EPLERENONUM</t>
  </si>
  <si>
    <t>INSPRA</t>
  </si>
  <si>
    <t>COMPR ELIB PREL</t>
  </si>
  <si>
    <t>INOSINUM</t>
  </si>
  <si>
    <t>ISOPRINOSINE</t>
  </si>
  <si>
    <t>VERAPAMILUM</t>
  </si>
  <si>
    <t>240mg</t>
  </si>
  <si>
    <t>ITRACONAZOLUM</t>
  </si>
  <si>
    <t>ISOCONAZOLUM</t>
  </si>
  <si>
    <t>KANAMYCINUM</t>
  </si>
  <si>
    <t>KANAMICINA  SULFAT</t>
  </si>
  <si>
    <t>SPRAY CUT SOL</t>
  </si>
  <si>
    <t>KETOTIFENUM</t>
  </si>
  <si>
    <t>KETOF 1MG/5ML</t>
  </si>
  <si>
    <t>KETONAL</t>
  </si>
  <si>
    <t>KETONAL  FORTE</t>
  </si>
  <si>
    <t>KETOPROFEN GEL</t>
  </si>
  <si>
    <t>COMPR FILM ELIB MODIF</t>
  </si>
  <si>
    <t>GRANULE PT SUSP ORALA</t>
  </si>
  <si>
    <t>KLACID</t>
  </si>
  <si>
    <t>KLACID SR</t>
  </si>
  <si>
    <t>KLERIMED</t>
  </si>
  <si>
    <t>100MG/100MG</t>
  </si>
  <si>
    <t>PANCREATINUM</t>
  </si>
  <si>
    <t>CAPS.GASTROREZ</t>
  </si>
  <si>
    <t>LACRIVISC GEL OFT</t>
  </si>
  <si>
    <t xml:space="preserve"> GEL OFT</t>
  </si>
  <si>
    <t>LACTULOSE</t>
  </si>
  <si>
    <t>SILIBINUM</t>
  </si>
  <si>
    <t>LAGOSA</t>
  </si>
  <si>
    <t>TERBINAFINUM</t>
  </si>
  <si>
    <t>LAMISIL</t>
  </si>
  <si>
    <t>LAMISIL CREMA</t>
  </si>
  <si>
    <t>1%.X15GR</t>
  </si>
  <si>
    <t>LAROFEN PLUS</t>
  </si>
  <si>
    <t>200MG/30MG</t>
  </si>
  <si>
    <t>LERCANIDIPINUM</t>
  </si>
  <si>
    <t>LERIDIP 10MG</t>
  </si>
  <si>
    <t>LERIDIP 20MG</t>
  </si>
  <si>
    <t>BACLOFENUM</t>
  </si>
  <si>
    <t>LIORESAL</t>
  </si>
  <si>
    <t>LIOTON GEL</t>
  </si>
  <si>
    <t>FENOFIBRATUM</t>
  </si>
  <si>
    <t>LOCOID  CREMA</t>
  </si>
  <si>
    <t>HYDROCORTISONUM BUTYRATUM</t>
  </si>
  <si>
    <t>LOCOID LIPOCREAM</t>
  </si>
  <si>
    <t>LOGEST</t>
  </si>
  <si>
    <t>FENTICONAZOLUM</t>
  </si>
  <si>
    <t>LOMEXIN 600MG</t>
  </si>
  <si>
    <t>600mg.</t>
  </si>
  <si>
    <t>LOMEXIN CREMA</t>
  </si>
  <si>
    <t>LOPERAMID</t>
  </si>
  <si>
    <t>LORATADINA</t>
  </si>
  <si>
    <t>PIRACETAMUM</t>
  </si>
  <si>
    <t>LUCETAM</t>
  </si>
  <si>
    <t>LUIVAC</t>
  </si>
  <si>
    <t>BIMATOPROSTUM</t>
  </si>
  <si>
    <t>PREGABALINUM</t>
  </si>
  <si>
    <t>75MG</t>
  </si>
  <si>
    <t>MAALOX</t>
  </si>
  <si>
    <t>250ML</t>
  </si>
  <si>
    <t>TRAMADOLUM</t>
  </si>
  <si>
    <t>MACMIROR COMPLEX</t>
  </si>
  <si>
    <t>CAPS ELIB MODIF</t>
  </si>
  <si>
    <t>MAGNE B6</t>
  </si>
  <si>
    <t>MAGNE B6 PREMIUM</t>
  </si>
  <si>
    <t>MAGNESII OROTAS</t>
  </si>
  <si>
    <t>MAGNEROT</t>
  </si>
  <si>
    <t>ERGOMETRINUM</t>
  </si>
  <si>
    <t>MALEAT DE ERGOMETRINA</t>
  </si>
  <si>
    <t>0.2mg/ml-1ML</t>
  </si>
  <si>
    <t>MALTOFER FOL</t>
  </si>
  <si>
    <t>PROGESTERONUM</t>
  </si>
  <si>
    <t>MASTOPROFEN</t>
  </si>
  <si>
    <t>MAXITROL SUSP OFT</t>
  </si>
  <si>
    <t>500MG+125MG</t>
  </si>
  <si>
    <t>1000MG</t>
  </si>
  <si>
    <t>METILPREDNISOLONUM</t>
  </si>
  <si>
    <t>32mg.</t>
  </si>
  <si>
    <t>MELOXICAMUM</t>
  </si>
  <si>
    <t>METOCLOPRAMIDUM</t>
  </si>
  <si>
    <t>METOCLOPRAMID</t>
  </si>
  <si>
    <t>0,250gr.</t>
  </si>
  <si>
    <t>MEZYM FORTE 10.000UI</t>
  </si>
  <si>
    <t>125MG</t>
  </si>
  <si>
    <t>MEZYM FORTE 20.000UI</t>
  </si>
  <si>
    <t>TELMISARTANUM</t>
  </si>
  <si>
    <t xml:space="preserve">MILGAMMA </t>
  </si>
  <si>
    <t>MILGAMMA - N</t>
  </si>
  <si>
    <t>MILURIT</t>
  </si>
  <si>
    <t>AMINOPHYLLINUM</t>
  </si>
  <si>
    <t>MIOFILIN</t>
  </si>
  <si>
    <t>SIMVASTATINUM</t>
  </si>
  <si>
    <t>MOBILAT CREMA</t>
  </si>
  <si>
    <t>50GR</t>
  </si>
  <si>
    <t>MOBILAT GEL</t>
  </si>
  <si>
    <t>MODAFEN</t>
  </si>
  <si>
    <t>COMPR FILM.</t>
  </si>
  <si>
    <t>FOSINOPRILUM</t>
  </si>
  <si>
    <t>DOMPERIDONUM</t>
  </si>
  <si>
    <t>MOTILIUM</t>
  </si>
  <si>
    <t>MOVALIS</t>
  </si>
  <si>
    <t>15mg./1,5mL</t>
  </si>
  <si>
    <t>MOXONIDINUM</t>
  </si>
  <si>
    <t>0.3MG</t>
  </si>
  <si>
    <t>0.4MG</t>
  </si>
  <si>
    <t>MUCOSOLVAN</t>
  </si>
  <si>
    <t>TOLPERISONUM</t>
  </si>
  <si>
    <t>MYDOCALM</t>
  </si>
  <si>
    <t>TROPICAMIDUM</t>
  </si>
  <si>
    <t>NAPHAZOLINUM</t>
  </si>
  <si>
    <t>NASONEX</t>
  </si>
  <si>
    <t>NEBILET</t>
  </si>
  <si>
    <t>NEBIVOLOL</t>
  </si>
  <si>
    <t>HYDROCHLOROTIAZIDUM</t>
  </si>
  <si>
    <t>NEFRIX</t>
  </si>
  <si>
    <t>ACITRETINUM</t>
  </si>
  <si>
    <t>NEOTIGASON</t>
  </si>
  <si>
    <t>COMBINATII(NETILMICINUM+DEXAMETHASONUM)</t>
  </si>
  <si>
    <t>NETILDEX</t>
  </si>
  <si>
    <t>NETILMICINUM</t>
  </si>
  <si>
    <t>AZYTER</t>
  </si>
  <si>
    <t>15MG/G</t>
  </si>
  <si>
    <t>NETTAVISC</t>
  </si>
  <si>
    <t>1000 MG</t>
  </si>
  <si>
    <t>NICERGOLINUM</t>
  </si>
  <si>
    <t>30MG</t>
  </si>
  <si>
    <t>NIDOFLOR</t>
  </si>
  <si>
    <t>NITROGLYCERINUM</t>
  </si>
  <si>
    <t>NITROGLICERINA</t>
  </si>
  <si>
    <t>NITROMINT</t>
  </si>
  <si>
    <t>AMOXIPLUS</t>
  </si>
  <si>
    <t>PENTAERITHRYLI TETRANITRAS</t>
  </si>
  <si>
    <t>NITROPECTOR</t>
  </si>
  <si>
    <t>NORFLOXACINUM</t>
  </si>
  <si>
    <t>COMBINATII(PERINDOPRILUM+INDAPAMIDUM)</t>
  </si>
  <si>
    <t>PROSPAN COMPR EFF</t>
  </si>
  <si>
    <t>65 MG</t>
  </si>
  <si>
    <t>CEFTAZIDIMUM</t>
  </si>
  <si>
    <t>FORTUM</t>
  </si>
  <si>
    <t>1 G</t>
  </si>
  <si>
    <t>OSPEN 1500</t>
  </si>
  <si>
    <t>1500000 UI</t>
  </si>
  <si>
    <t>TOT'HEMA</t>
  </si>
  <si>
    <t>RIFAXIMINUM</t>
  </si>
  <si>
    <t>NORMIX</t>
  </si>
  <si>
    <t>NORVASC</t>
  </si>
  <si>
    <t xml:space="preserve">NORVASC </t>
  </si>
  <si>
    <t>DROTAVERINUM</t>
  </si>
  <si>
    <t>NO-SPA</t>
  </si>
  <si>
    <t>40mg/2ml</t>
  </si>
  <si>
    <t>NO-SPA 40MG</t>
  </si>
  <si>
    <t>NO-SPA FORTE 80MG</t>
  </si>
  <si>
    <t>NOSTAMINE</t>
  </si>
  <si>
    <t>PIC OFT/NAZ SOL</t>
  </si>
  <si>
    <t>METAMIZOLUM  NATRICUM</t>
  </si>
  <si>
    <t>NUROFEN</t>
  </si>
  <si>
    <t>NUROFEN FORTE</t>
  </si>
  <si>
    <t xml:space="preserve">NUROFEN GRIPA SI RACEALA  </t>
  </si>
  <si>
    <t>NUROFEN PENTRU COPII</t>
  </si>
  <si>
    <t>NUROFEN PLUS</t>
  </si>
  <si>
    <t>RETINOLUM</t>
  </si>
  <si>
    <t>OLYNTH HA 0,1%</t>
  </si>
  <si>
    <t>1MG/ML-10ML</t>
  </si>
  <si>
    <t>ACID OMEGA-3-ESTERI</t>
  </si>
  <si>
    <t>OMACOR</t>
  </si>
  <si>
    <t>CAPS MOI.</t>
  </si>
  <si>
    <t>OMEZ</t>
  </si>
  <si>
    <t>TAMSULOSINUM</t>
  </si>
  <si>
    <t>OMNIC  TOCAS</t>
  </si>
  <si>
    <t>0,4mg.</t>
  </si>
  <si>
    <t>OLOPATADINUM</t>
  </si>
  <si>
    <t xml:space="preserve">OROFAR </t>
  </si>
  <si>
    <t>ORTANOL</t>
  </si>
  <si>
    <t>ORUNGAL</t>
  </si>
  <si>
    <t>CLORURA DE SODIU 0,9%</t>
  </si>
  <si>
    <t>SOL PERF</t>
  </si>
  <si>
    <t>0,9% - 500 ML</t>
  </si>
  <si>
    <t>OSCILLOCOCCINUM</t>
  </si>
  <si>
    <t>8MG</t>
  </si>
  <si>
    <t>OSPAMOX</t>
  </si>
  <si>
    <t>OXIMED</t>
  </si>
  <si>
    <t>TRAMADOL</t>
  </si>
  <si>
    <t>IMPAMID SR</t>
  </si>
  <si>
    <t>COMBINATII (ACIDUMALENDRONICUM+COLECALCIFEROLUM)</t>
  </si>
  <si>
    <t>PHENOXYMETHYLPENICILLINUM</t>
  </si>
  <si>
    <t>OSPEN  1000</t>
  </si>
  <si>
    <t>OSTEOCYNESINE</t>
  </si>
  <si>
    <t>OXACILLINUM</t>
  </si>
  <si>
    <t xml:space="preserve">AUGMENTIN  </t>
  </si>
  <si>
    <t>SPRAY CUT SUSP</t>
  </si>
  <si>
    <t>PANADOL</t>
  </si>
  <si>
    <t>PANADOL BABY</t>
  </si>
  <si>
    <t>PANADOL EXTRA</t>
  </si>
  <si>
    <t>PANZCEBIL</t>
  </si>
  <si>
    <t>DRAJ GASTROREZ.</t>
  </si>
  <si>
    <t>PARACETAMOL</t>
  </si>
  <si>
    <t>OXELADINUM</t>
  </si>
  <si>
    <t>PAXELADINE</t>
  </si>
  <si>
    <t>PENTOXIPHYLLINUM</t>
  </si>
  <si>
    <t>75 MG</t>
  </si>
  <si>
    <t>PHYSIOTENS 0.4</t>
  </si>
  <si>
    <t>PIAFEN</t>
  </si>
  <si>
    <t>PIASCLEDINE</t>
  </si>
  <si>
    <t xml:space="preserve">Cantitativ </t>
  </si>
  <si>
    <t>PINOSOL</t>
  </si>
  <si>
    <t>PIRACETAM</t>
  </si>
  <si>
    <t>PIROXICAM</t>
  </si>
  <si>
    <t>TIXOCORTOLONUM</t>
  </si>
  <si>
    <t>PIVALONE</t>
  </si>
  <si>
    <t>SUSP NAZ</t>
  </si>
  <si>
    <t>CLOPIDOGRELUM</t>
  </si>
  <si>
    <t>POLYGYNAX</t>
  </si>
  <si>
    <t>PRAMIRACETAMUM</t>
  </si>
  <si>
    <t>PRAMISTAR</t>
  </si>
  <si>
    <t>PRANOPROFENUM</t>
  </si>
  <si>
    <t>PRANOFLOG</t>
  </si>
  <si>
    <t>PREDNISONUM</t>
  </si>
  <si>
    <t>PREDNISON</t>
  </si>
  <si>
    <t>TRIMETAZIDINUM</t>
  </si>
  <si>
    <t xml:space="preserve">COMPR FILM ELIB MODIF </t>
  </si>
  <si>
    <t>35mg.</t>
  </si>
  <si>
    <t>PERINDOPRILUM</t>
  </si>
  <si>
    <t>PROCTO- GLYVENOL</t>
  </si>
  <si>
    <t>CREMA RECTALA</t>
  </si>
  <si>
    <t>PROCTO -GLYVENOL</t>
  </si>
  <si>
    <t>PROCTOLOG</t>
  </si>
  <si>
    <t>PROGESTOGEL</t>
  </si>
  <si>
    <t>PIRIBEDILUM</t>
  </si>
  <si>
    <t>PRONORAN</t>
  </si>
  <si>
    <t>PEPSANE</t>
  </si>
  <si>
    <t>FARA CONC</t>
  </si>
  <si>
    <t>METEOSPASMYL</t>
  </si>
  <si>
    <t>DRAJ ELIB PREL.</t>
  </si>
  <si>
    <t>PROPAFENONUM</t>
  </si>
  <si>
    <t>FINASTERIDUM</t>
  </si>
  <si>
    <t>PROSPAN SIROP</t>
  </si>
  <si>
    <t>7MG/MLX100ML</t>
  </si>
  <si>
    <t>SERENOA REPENS</t>
  </si>
  <si>
    <t>PROSTA URGENIN UNO</t>
  </si>
  <si>
    <t>320MG</t>
  </si>
  <si>
    <t>PROSTAMOL UNO</t>
  </si>
  <si>
    <t>COMPR DISPERSABILE</t>
  </si>
  <si>
    <t>QUARELIN</t>
  </si>
  <si>
    <t>QUINAX</t>
  </si>
  <si>
    <t>RANITIDINUM</t>
  </si>
  <si>
    <t>RANITIDINA</t>
  </si>
  <si>
    <t>RAWEL SR</t>
  </si>
  <si>
    <t>ACC INJECT</t>
  </si>
  <si>
    <t>300MG/3ML</t>
  </si>
  <si>
    <t>PYRITINOLUM</t>
  </si>
  <si>
    <t>ENCEPHABOL FORTE</t>
  </si>
  <si>
    <t>REMOTIV</t>
  </si>
  <si>
    <t>RENITEC</t>
  </si>
  <si>
    <t>RENNIE</t>
  </si>
  <si>
    <t>COMPR MAST.</t>
  </si>
  <si>
    <t>BUDESONIDUM</t>
  </si>
  <si>
    <t>RINOFUG</t>
  </si>
  <si>
    <t>SOL NAZ</t>
  </si>
  <si>
    <t>RINONEF-T</t>
  </si>
  <si>
    <t>ACIDUM  RISEDRONICUM</t>
  </si>
  <si>
    <t>CLONAZEPAMUM</t>
  </si>
  <si>
    <t xml:space="preserve">RIVOTRIL </t>
  </si>
  <si>
    <t>0.5MG</t>
  </si>
  <si>
    <t>ISOTRETINOINUM</t>
  </si>
  <si>
    <t>GUAIFENESINUM</t>
  </si>
  <si>
    <t>ROBITUSSIN  EXPECTORANS</t>
  </si>
  <si>
    <t>ROBITUSSIN ANTITUSSICUM</t>
  </si>
  <si>
    <t>SPIRAMYCINUM</t>
  </si>
  <si>
    <t>ROWACHOL</t>
  </si>
  <si>
    <t>ROWATINEX</t>
  </si>
  <si>
    <t>CAPS.MOI GASTROREZ</t>
  </si>
  <si>
    <t>RUBJOVIT SOL  OFT</t>
  </si>
  <si>
    <t>RYTMONORM</t>
  </si>
  <si>
    <t>SAB SIMPLEX</t>
  </si>
  <si>
    <t>SULFASALAZINUM</t>
  </si>
  <si>
    <t>MESALAZINUM</t>
  </si>
  <si>
    <t>SUPOZ.</t>
  </si>
  <si>
    <t>COMPR GASTRO REZ</t>
  </si>
  <si>
    <t>SANADOR</t>
  </si>
  <si>
    <t>CHLORQUINALDOLUM</t>
  </si>
  <si>
    <t>SAPROSAN</t>
  </si>
  <si>
    <t>ARGININUM</t>
  </si>
  <si>
    <t>SARGENOR</t>
  </si>
  <si>
    <t>1GR/5ML-5ML</t>
  </si>
  <si>
    <t>SARIDON</t>
  </si>
  <si>
    <t>SARIDON N</t>
  </si>
  <si>
    <t>SEDATIF PC</t>
  </si>
  <si>
    <t>SEPTOLETE PLUS</t>
  </si>
  <si>
    <t>NATRII CHLORIDUM</t>
  </si>
  <si>
    <t>SER FIZIOLOGIC</t>
  </si>
  <si>
    <t>LORINE35mg</t>
  </si>
  <si>
    <t>ATORIS</t>
  </si>
  <si>
    <t>ASCORD</t>
  </si>
  <si>
    <t>URALYT-U</t>
  </si>
  <si>
    <t xml:space="preserve">GRANULE </t>
  </si>
  <si>
    <t>DUODART</t>
  </si>
  <si>
    <t>0,5MG/0,4 MG</t>
  </si>
  <si>
    <t>GLETOR</t>
  </si>
  <si>
    <t>TORVAZIN</t>
  </si>
  <si>
    <t>CONTRACTUBEX</t>
  </si>
  <si>
    <t>BROMHEXINUM</t>
  </si>
  <si>
    <t>BROMHEXIN</t>
  </si>
  <si>
    <t>TROGRAN</t>
  </si>
  <si>
    <t>90MG /10ML</t>
  </si>
  <si>
    <t>SALMETEROLUM+FLUTICAZONUM</t>
  </si>
  <si>
    <t>PULB INHAL</t>
  </si>
  <si>
    <t>SERMION</t>
  </si>
  <si>
    <t>SEROXAT</t>
  </si>
  <si>
    <t>THIAMINUM</t>
  </si>
  <si>
    <t>100MG./2ML</t>
  </si>
  <si>
    <t>10 MG</t>
  </si>
  <si>
    <t>250MG/5ML</t>
  </si>
  <si>
    <t>35MG</t>
  </si>
  <si>
    <t>SILIMARINA</t>
  </si>
  <si>
    <t>NEBINORM</t>
  </si>
  <si>
    <t>NOLET</t>
  </si>
  <si>
    <t>DABIGATRANUM ETEXILATUM</t>
  </si>
  <si>
    <t>5 MG</t>
  </si>
  <si>
    <t>CONCOR</t>
  </si>
  <si>
    <t>250 MG</t>
  </si>
  <si>
    <t>MONTELUKASTUM</t>
  </si>
  <si>
    <t>SINGULAIR</t>
  </si>
  <si>
    <t>4mg.</t>
  </si>
  <si>
    <t>ACENOCOUMAROLUM</t>
  </si>
  <si>
    <t>SINTROM</t>
  </si>
  <si>
    <t>SINUPRET</t>
  </si>
  <si>
    <t>100ML</t>
  </si>
  <si>
    <t>SIROP DE PATLAGINA</t>
  </si>
  <si>
    <t>SIROP EXPECTORANT</t>
  </si>
  <si>
    <t>ACIDUM AZELAICUM</t>
  </si>
  <si>
    <t>DIOSMECTITA</t>
  </si>
  <si>
    <t>SMECTA</t>
  </si>
  <si>
    <t>SOLPADEINE</t>
  </si>
  <si>
    <t>ATORVARSTATINUM</t>
  </si>
  <si>
    <t>SORTIS</t>
  </si>
  <si>
    <t>50mg/20mg</t>
  </si>
  <si>
    <t>FASCONAL P</t>
  </si>
  <si>
    <t>ACETAZOLAMIDUM</t>
  </si>
  <si>
    <t>CTX</t>
  </si>
  <si>
    <t>UNIFLOX SOL OFT</t>
  </si>
  <si>
    <t>SUSP INH PRES</t>
  </si>
  <si>
    <t>HIDRASEC 100 MG</t>
  </si>
  <si>
    <t>100 MG</t>
  </si>
  <si>
    <t>IBUTIN (R)</t>
  </si>
  <si>
    <t>ISOPTIN RR</t>
  </si>
  <si>
    <t>KETOSPRAY</t>
  </si>
  <si>
    <t>OTILONIUM BROMIDUM</t>
  </si>
  <si>
    <t>SPASMOMEN</t>
  </si>
  <si>
    <t xml:space="preserve">SPIRIVA </t>
  </si>
  <si>
    <t>18MCG.</t>
  </si>
  <si>
    <t>SPIRONOLACTONUM</t>
  </si>
  <si>
    <t>BUSPIRONUM</t>
  </si>
  <si>
    <t>SPITOMIN</t>
  </si>
  <si>
    <t>NISTATINUM</t>
  </si>
  <si>
    <t>STILNOX</t>
  </si>
  <si>
    <t>STODAL</t>
  </si>
  <si>
    <t>200ML</t>
  </si>
  <si>
    <t>STODAL GRAN HOMEOPAT</t>
  </si>
  <si>
    <t>STREPSILS LEMON FARA ZAHAR</t>
  </si>
  <si>
    <t>STREPSILS ORANGE+VIT C</t>
  </si>
  <si>
    <t>STREPSILS PLUS</t>
  </si>
  <si>
    <t>STUGERON 25mg</t>
  </si>
  <si>
    <t>SUMAMED  FORTE</t>
  </si>
  <si>
    <t>SULFAMETHOXAZOLUM+TRIMETHOPRIMUM</t>
  </si>
  <si>
    <t>SUMETROLIM</t>
  </si>
  <si>
    <t>SYMPHORAL</t>
  </si>
  <si>
    <t>DEXKETOPROFENUM</t>
  </si>
  <si>
    <t>VIATROMB</t>
  </si>
  <si>
    <t>TROXEVASIN</t>
  </si>
  <si>
    <t>300 MG</t>
  </si>
  <si>
    <t>32 MG</t>
  </si>
  <si>
    <t>NIFEDIPINUM</t>
  </si>
  <si>
    <t>ADALAT CR 3O</t>
  </si>
  <si>
    <t>FL.X</t>
  </si>
  <si>
    <t>25mg</t>
  </si>
  <si>
    <t>VIMOVO</t>
  </si>
  <si>
    <t>TADOR INJECT</t>
  </si>
  <si>
    <t>TANAKAN</t>
  </si>
  <si>
    <t>40MG/MLX30ML</t>
  </si>
  <si>
    <t>BENZYDAMINUM</t>
  </si>
  <si>
    <t>TANTUM ROSA</t>
  </si>
  <si>
    <t>GRANULE PT SOL VAG</t>
  </si>
  <si>
    <t>500MG/PLIC</t>
  </si>
  <si>
    <t>TANTUM VERDE</t>
  </si>
  <si>
    <t>SOL PT GARGARISME</t>
  </si>
  <si>
    <t>SPRAY BUCOFARINGIAN</t>
  </si>
  <si>
    <t>FERROSI SULFAS</t>
  </si>
  <si>
    <t>DRAJ ELIB PREL</t>
  </si>
  <si>
    <t>TARDYFERON FOL</t>
  </si>
  <si>
    <t>LEVOFLOXACINUM</t>
  </si>
  <si>
    <t>RILMENIDINUM</t>
  </si>
  <si>
    <t>TENAXUM</t>
  </si>
  <si>
    <t>TERBISIL</t>
  </si>
  <si>
    <t>TERBISIL CREMA</t>
  </si>
  <si>
    <t>TERTENSIF SR</t>
  </si>
  <si>
    <t>TETRACYCLINUM</t>
  </si>
  <si>
    <t>ACIDUM TIOCTICUM</t>
  </si>
  <si>
    <t>600mg</t>
  </si>
  <si>
    <t>ACIDUM ACETYL SALICILICUM</t>
  </si>
  <si>
    <t>THROMBO AS</t>
  </si>
  <si>
    <t>THYAMAZOLUM</t>
  </si>
  <si>
    <t>TIAPRIDUM</t>
  </si>
  <si>
    <t>TIAPRIDAL</t>
  </si>
  <si>
    <t>TINIDAZOLUM</t>
  </si>
  <si>
    <t>TOBRADEX SUSP OFT</t>
  </si>
  <si>
    <t>TOBRADEX UNG OFT</t>
  </si>
  <si>
    <t>TOBRAMYCINUM</t>
  </si>
  <si>
    <t>TONOTIL N</t>
  </si>
  <si>
    <t>PULB+SOL PT SOL ORALA</t>
  </si>
  <si>
    <t>TRATUL</t>
  </si>
  <si>
    <t>TRAVOPROSTUM</t>
  </si>
  <si>
    <t>TRAVOCORT</t>
  </si>
  <si>
    <t>TRAVOGEN</t>
  </si>
  <si>
    <t>TRIDERM</t>
  </si>
  <si>
    <t>TRIFERMENT</t>
  </si>
  <si>
    <t>275MG</t>
  </si>
  <si>
    <t>TRAZODONUM</t>
  </si>
  <si>
    <t>TROMBOSTOP</t>
  </si>
  <si>
    <t>DORZOLAMIDUM</t>
  </si>
  <si>
    <t>MIG 400</t>
  </si>
  <si>
    <t>400 MG</t>
  </si>
  <si>
    <t>ZOMEN PLUS</t>
  </si>
  <si>
    <t>30MG/12,5MG</t>
  </si>
  <si>
    <t>COMBINATII(TELMISARTANUM+AMLODIPINUM)</t>
  </si>
  <si>
    <t>TWYNSTA</t>
  </si>
  <si>
    <t>ULTRAPROCT</t>
  </si>
  <si>
    <t>ULTRAPROCT UNG</t>
  </si>
  <si>
    <t>SULTAMICINUM</t>
  </si>
  <si>
    <t>UNASYN</t>
  </si>
  <si>
    <t>375mg.</t>
  </si>
  <si>
    <t>URICOL</t>
  </si>
  <si>
    <t>GRANULE EFF</t>
  </si>
  <si>
    <t>URINEX</t>
  </si>
  <si>
    <t>URO-VAXOM</t>
  </si>
  <si>
    <t>6MG</t>
  </si>
  <si>
    <t>ACIDUM URSODEOXYCHOLICUM</t>
  </si>
  <si>
    <t>VAGOSTABYL</t>
  </si>
  <si>
    <t>VALACYCLOVIRUM</t>
  </si>
  <si>
    <t>ESOMEPRAZOLUM</t>
  </si>
  <si>
    <t>TROXERUTINUM</t>
  </si>
  <si>
    <t>VENORUTON</t>
  </si>
  <si>
    <t>2%.X40GR</t>
  </si>
  <si>
    <t>VENTER</t>
  </si>
  <si>
    <t>SALBUTAMOLUM</t>
  </si>
  <si>
    <t>SOLIFENACINUM SUCCINATE</t>
  </si>
  <si>
    <t>SULODEXIDUM</t>
  </si>
  <si>
    <t>250ULS</t>
  </si>
  <si>
    <t>VIBROCIL</t>
  </si>
  <si>
    <t>GEL NAZAL</t>
  </si>
  <si>
    <t>12GR</t>
  </si>
  <si>
    <t>VIBROCIL PIC NAZALE</t>
  </si>
  <si>
    <t>X15ML</t>
  </si>
  <si>
    <t>VIBROCIL SPRAY</t>
  </si>
  <si>
    <t>SPRAY NAZ</t>
  </si>
  <si>
    <t>X10ML</t>
  </si>
  <si>
    <t>VIDISIC GEL OFT</t>
  </si>
  <si>
    <t>0,2%X10GR</t>
  </si>
  <si>
    <t>COLECALCIFEROLUM</t>
  </si>
  <si>
    <t>VIGANTOL OIL</t>
  </si>
  <si>
    <t>VIGANTOLETTEN-1000</t>
  </si>
  <si>
    <t>1000UI</t>
  </si>
  <si>
    <t>VIGANTOLETTEN-500</t>
  </si>
  <si>
    <t>500UI</t>
  </si>
  <si>
    <t>GANCICLOVIRUM</t>
  </si>
  <si>
    <t>VIRGAN 1,5MG/G</t>
  </si>
  <si>
    <t>5G</t>
  </si>
  <si>
    <t>TETRYZOLINUM</t>
  </si>
  <si>
    <t xml:space="preserve">VISINE </t>
  </si>
  <si>
    <t>0,05%X15ML</t>
  </si>
  <si>
    <t>VITAMINA A</t>
  </si>
  <si>
    <t>50000 UI</t>
  </si>
  <si>
    <t>VITAMINA C</t>
  </si>
  <si>
    <t>750MGX5ML</t>
  </si>
  <si>
    <t>VOLTAREN</t>
  </si>
  <si>
    <t>1 MG</t>
  </si>
  <si>
    <t>COCCULINE</t>
  </si>
  <si>
    <t>CITROLIN</t>
  </si>
  <si>
    <t>APA DE GURA</t>
  </si>
  <si>
    <t>VOLTAREN RAPID</t>
  </si>
  <si>
    <t>VOLTAREN RETARD</t>
  </si>
  <si>
    <t>COMPR FILM.ELIB PREL</t>
  </si>
  <si>
    <t>LATANOPROSTUM</t>
  </si>
  <si>
    <t>XALATAN SOL OFT</t>
  </si>
  <si>
    <t>XANAX</t>
  </si>
  <si>
    <t>0,50mg.</t>
  </si>
  <si>
    <t>XATRAL SR</t>
  </si>
  <si>
    <t>LORNOXICAMUM</t>
  </si>
  <si>
    <t>LEVOCETRIZINUM</t>
  </si>
  <si>
    <t>XYZAL</t>
  </si>
  <si>
    <t>YASMIN</t>
  </si>
  <si>
    <t>ZANOCIN</t>
  </si>
  <si>
    <t>ZENTEL</t>
  </si>
  <si>
    <t>ZINERYT</t>
  </si>
  <si>
    <t>PULB+SOLV PT SOL CUT</t>
  </si>
  <si>
    <t>40MG/12MG/ML</t>
  </si>
  <si>
    <t>ZINNAT</t>
  </si>
  <si>
    <t>ZOLPIDEM</t>
  </si>
  <si>
    <t>ZOFENOPRILUM</t>
  </si>
  <si>
    <t>7,5MG</t>
  </si>
  <si>
    <t>ZOVIRAX UNG OFT</t>
  </si>
  <si>
    <t>COMPR. FILM.</t>
  </si>
  <si>
    <t>5 mg.</t>
  </si>
  <si>
    <t>VIVACE</t>
  </si>
  <si>
    <t>35 mg.</t>
  </si>
  <si>
    <t>DIUREMID SR</t>
  </si>
  <si>
    <t>COMPR. ELIB PREL.</t>
  </si>
  <si>
    <t>1.5 mg.</t>
  </si>
  <si>
    <t>IDUREN SR</t>
  </si>
  <si>
    <t>40 mg.</t>
  </si>
  <si>
    <t>75 mg.</t>
  </si>
  <si>
    <t>CLOPIDOGREL</t>
  </si>
  <si>
    <t>ALMACOR</t>
  </si>
  <si>
    <t>160 mg.</t>
  </si>
  <si>
    <t>80 mg.</t>
  </si>
  <si>
    <t>20 mg.</t>
  </si>
  <si>
    <t>30 mg.</t>
  </si>
  <si>
    <t>Valoric</t>
  </si>
  <si>
    <t>150 MG</t>
  </si>
  <si>
    <t>HEPATHROMBIN 300ui/GR</t>
  </si>
  <si>
    <t>45 gr</t>
  </si>
  <si>
    <t>Nr. crt.</t>
  </si>
  <si>
    <t>Denumirea subclasei elementare, produsului, lucrării sau serviciului</t>
  </si>
  <si>
    <t>Forma farmaceutica (unitatea de baza)</t>
  </si>
  <si>
    <t>Concentraţie</t>
  </si>
  <si>
    <t xml:space="preserve">Forma de prezentare x </t>
  </si>
  <si>
    <t>Cantitatea unitatii de baza</t>
  </si>
  <si>
    <t>DCI</t>
  </si>
  <si>
    <t xml:space="preserve">Denumire comerciala </t>
  </si>
  <si>
    <t>UB</t>
  </si>
  <si>
    <t>FP</t>
  </si>
  <si>
    <t>PIC ORALE SOL</t>
  </si>
  <si>
    <t>FLX</t>
  </si>
  <si>
    <t>COMPR</t>
  </si>
  <si>
    <t>10mg.</t>
  </si>
  <si>
    <t>CT.X</t>
  </si>
  <si>
    <t xml:space="preserve">COMPR </t>
  </si>
  <si>
    <t>ACETYLCYSTEINUM</t>
  </si>
  <si>
    <t>ACC-200 COMPR EFF</t>
  </si>
  <si>
    <t>COMPR EFF</t>
  </si>
  <si>
    <t>600MG</t>
  </si>
  <si>
    <t>200mg.</t>
  </si>
  <si>
    <t>URSOFALK</t>
  </si>
  <si>
    <t>QUINAPRILUM</t>
  </si>
  <si>
    <t>COMPR FILM</t>
  </si>
  <si>
    <t>COMP.</t>
  </si>
  <si>
    <t>ACYCLOVIRUM</t>
  </si>
  <si>
    <t>400MG</t>
  </si>
  <si>
    <t>ACICLOVIR CREMA</t>
  </si>
  <si>
    <t>CREMA</t>
  </si>
  <si>
    <t>TUB X</t>
  </si>
  <si>
    <t>5mg.</t>
  </si>
  <si>
    <t>20MG</t>
  </si>
  <si>
    <t>ACIDUM RISEDRONICUM</t>
  </si>
  <si>
    <t>35mg</t>
  </si>
  <si>
    <t>COMBINATII</t>
  </si>
  <si>
    <t>ACTOVEGIN</t>
  </si>
  <si>
    <t>DIVERSE</t>
  </si>
  <si>
    <t>DRAJ.</t>
  </si>
  <si>
    <t>200MG</t>
  </si>
  <si>
    <t>GEL OFT</t>
  </si>
  <si>
    <t>UNG</t>
  </si>
  <si>
    <t>PARACETAMOLUM</t>
  </si>
  <si>
    <t>SIROP</t>
  </si>
  <si>
    <t>SOL INJ</t>
  </si>
  <si>
    <t>METHYLPREDNISOLONUM</t>
  </si>
  <si>
    <t>ADVANTAN CREMA</t>
  </si>
  <si>
    <t>ADVANTAN MILK</t>
  </si>
  <si>
    <t>EMULSIE CUT</t>
  </si>
  <si>
    <t>ADVANTAN UNG.</t>
  </si>
  <si>
    <t>IBUBROFENUM</t>
  </si>
  <si>
    <t>ADVIL</t>
  </si>
  <si>
    <t>ACECLOFENACUM</t>
  </si>
  <si>
    <t>AFLAMIL</t>
  </si>
  <si>
    <t>100MG</t>
  </si>
  <si>
    <t>CAPS</t>
  </si>
  <si>
    <t>300MG</t>
  </si>
  <si>
    <t>PREŢ UNITAR ESTIMAT</t>
  </si>
  <si>
    <t>ACID FOLICUM</t>
  </si>
  <si>
    <t>40gr.</t>
  </si>
  <si>
    <t>HYDROCORTISONUM  BUTYRATUM</t>
  </si>
  <si>
    <t>PIC ORALE EMULSIE</t>
  </si>
  <si>
    <t>CETIRIZINUM</t>
  </si>
  <si>
    <t>ALERID</t>
  </si>
  <si>
    <t>10MG</t>
  </si>
  <si>
    <t>ALFUZOSINUM</t>
  </si>
  <si>
    <t>ALFURAN 10MG</t>
  </si>
  <si>
    <t>ALGIFEN</t>
  </si>
  <si>
    <t>METAMIZOLUM NATRICUM</t>
  </si>
  <si>
    <t>ALGOCALMIN</t>
  </si>
  <si>
    <t>1g/2ml</t>
  </si>
  <si>
    <t>COMPR.</t>
  </si>
  <si>
    <t>500mg.</t>
  </si>
  <si>
    <t>ACIDUM ACETYLSALICILICUM</t>
  </si>
  <si>
    <t>ALKA SELTZER</t>
  </si>
  <si>
    <t>324mg</t>
  </si>
  <si>
    <t>ALLOPURINOLUM</t>
  </si>
  <si>
    <t>100mg.</t>
  </si>
  <si>
    <t>DICLOFENACUM</t>
  </si>
  <si>
    <t>SOL OFT</t>
  </si>
  <si>
    <t>ALFACALCIDOLUM</t>
  </si>
  <si>
    <t>CAPS.MOI</t>
  </si>
  <si>
    <t>0,25mcg.</t>
  </si>
  <si>
    <t>0,5mcg</t>
  </si>
  <si>
    <t>PAROXETINUM</t>
  </si>
  <si>
    <t>20mg.</t>
  </si>
  <si>
    <t>ZOPICLONUM</t>
  </si>
  <si>
    <t>7,5mg</t>
  </si>
  <si>
    <t>120MG</t>
  </si>
  <si>
    <t>2MG</t>
  </si>
  <si>
    <t>AMBROXOLUM</t>
  </si>
  <si>
    <t>AMIODARONUM</t>
  </si>
  <si>
    <t>AMIODARONA</t>
  </si>
  <si>
    <t>25mg.</t>
  </si>
  <si>
    <t>AMLODIPINUM</t>
  </si>
  <si>
    <t>AMLOHEXAL</t>
  </si>
  <si>
    <t>AMOXICILLINUM+AC. CLAVULANIC</t>
  </si>
  <si>
    <t>AMOKSIKLAV</t>
  </si>
  <si>
    <t>625mg.</t>
  </si>
  <si>
    <t>AMOXICILLINUM</t>
  </si>
  <si>
    <t>AMOXICILINA</t>
  </si>
  <si>
    <t>CAPS.</t>
  </si>
  <si>
    <t>MEBENDAZOLUM</t>
  </si>
  <si>
    <t>VERMOX (R)</t>
  </si>
  <si>
    <t>FLAVAMED</t>
  </si>
  <si>
    <t>DORZOPT</t>
  </si>
  <si>
    <t>PIC OFT, SOL</t>
  </si>
  <si>
    <t>ACETAZOLAMIDA</t>
  </si>
  <si>
    <t>DUOTRAV</t>
  </si>
  <si>
    <t>250mg.</t>
  </si>
  <si>
    <t>AMPICILLINUM</t>
  </si>
  <si>
    <t>5 mg/12,5 mg</t>
  </si>
  <si>
    <t>EMPERIN</t>
  </si>
  <si>
    <t>AMPICILINA</t>
  </si>
  <si>
    <t>50mg.</t>
  </si>
  <si>
    <t>PLANTE</t>
  </si>
  <si>
    <t>COMPR FILM ELIB PREL</t>
  </si>
  <si>
    <t>400mg.</t>
  </si>
  <si>
    <t>10mg</t>
  </si>
  <si>
    <t>ANTINEVRALGIC P</t>
  </si>
  <si>
    <t>LORAZEPAMUM</t>
  </si>
  <si>
    <t>1mg</t>
  </si>
  <si>
    <t>1%X10ML</t>
  </si>
  <si>
    <t>IRBESARTANUM</t>
  </si>
  <si>
    <t>150mg.</t>
  </si>
  <si>
    <t>ETORICOXIBUM</t>
  </si>
  <si>
    <t>90MG</t>
  </si>
  <si>
    <t>60MG</t>
  </si>
  <si>
    <t>COMPR ORODISPERSABILE</t>
  </si>
  <si>
    <t>1mg.</t>
  </si>
  <si>
    <t>SERTRALINUM</t>
  </si>
  <si>
    <t>ASPACARDIN</t>
  </si>
  <si>
    <t>ACIDUM ACETYLSALYCILICUM</t>
  </si>
  <si>
    <t>ASPENTER</t>
  </si>
  <si>
    <t>COMPR FILM GASTROREZ</t>
  </si>
  <si>
    <t>75mg.</t>
  </si>
  <si>
    <t xml:space="preserve">ASPIRIN 500MG </t>
  </si>
  <si>
    <t>CANDERSARTANUM CILEXETIL</t>
  </si>
  <si>
    <t>16mg.</t>
  </si>
  <si>
    <t>8mg.</t>
  </si>
  <si>
    <t>CARVEDILOLUM</t>
  </si>
  <si>
    <t>6,25mg</t>
  </si>
  <si>
    <t>AUGMENTIN</t>
  </si>
  <si>
    <t>TROMBEX</t>
  </si>
  <si>
    <t>PULB PT SUSP ORALA</t>
  </si>
  <si>
    <t>NIMESULIDUM</t>
  </si>
  <si>
    <t>AULIN</t>
  </si>
  <si>
    <t>DUTASTERIDUM</t>
  </si>
  <si>
    <t>AVODART</t>
  </si>
  <si>
    <t xml:space="preserve">CAPS MOI </t>
  </si>
  <si>
    <t>0,5MG</t>
  </si>
  <si>
    <t>CEFUROXIMUM</t>
  </si>
  <si>
    <t>250MG</t>
  </si>
  <si>
    <t>AZITHROMYCINUM</t>
  </si>
  <si>
    <t>AZITROMICINĂ</t>
  </si>
  <si>
    <t>AZITROX</t>
  </si>
  <si>
    <t xml:space="preserve">COMPR FILM </t>
  </si>
  <si>
    <t>BRINZOLAMIDUM</t>
  </si>
  <si>
    <t xml:space="preserve">PIC OFT SOL </t>
  </si>
  <si>
    <t>AZOPT</t>
  </si>
  <si>
    <t>PIC OFT SUSP</t>
  </si>
  <si>
    <t xml:space="preserve">BANEOCIN </t>
  </si>
  <si>
    <t>PULB CUT</t>
  </si>
  <si>
    <t>10GR</t>
  </si>
  <si>
    <t>20GR</t>
  </si>
  <si>
    <t>30GR</t>
  </si>
  <si>
    <t>SOL CUT</t>
  </si>
  <si>
    <t>OXIBUPROCAINI HZDROCHLORIDUM</t>
  </si>
  <si>
    <t>BENOXI</t>
  </si>
  <si>
    <t>ENALAPRILUM</t>
  </si>
  <si>
    <t>BETABIOPTAL SUSP OFT</t>
  </si>
  <si>
    <t>IODOPOVIDONUM</t>
  </si>
  <si>
    <t>BETADINE</t>
  </si>
  <si>
    <t>10%/20GR</t>
  </si>
  <si>
    <t>OVULE</t>
  </si>
  <si>
    <t>10%X30ML</t>
  </si>
  <si>
    <t>METOPROLOLUM</t>
  </si>
  <si>
    <t>BETAHISTINUM</t>
  </si>
  <si>
    <t>BETASERC</t>
  </si>
  <si>
    <t>24MG</t>
  </si>
  <si>
    <t>BIFONAZOLUM</t>
  </si>
  <si>
    <t xml:space="preserve">BIAZOL </t>
  </si>
  <si>
    <t>1%x15gr</t>
  </si>
  <si>
    <t>BILICHOL</t>
  </si>
  <si>
    <t>CAPS MOI GASTRO</t>
  </si>
  <si>
    <t>GINKO BILOBA</t>
  </si>
  <si>
    <t>BILOBIL</t>
  </si>
  <si>
    <t>40MG</t>
  </si>
  <si>
    <t>BIORINIL</t>
  </si>
  <si>
    <t>SPRAY NAZ SUSP</t>
  </si>
  <si>
    <t>10ML</t>
  </si>
  <si>
    <t>BISOPROLOLUM</t>
  </si>
  <si>
    <t>BISOGAMMA</t>
  </si>
  <si>
    <t>BIXTONIM</t>
  </si>
  <si>
    <t>PIC NAZ SOL</t>
  </si>
  <si>
    <t>XYLOMETAZOLINUM</t>
  </si>
  <si>
    <t xml:space="preserve">COMPR. FILM </t>
  </si>
  <si>
    <t>SPRAY NAZ SOL</t>
  </si>
  <si>
    <t>BLOXAN</t>
  </si>
  <si>
    <t>ACIDUM IBANDRONICUM</t>
  </si>
  <si>
    <t>150mg</t>
  </si>
  <si>
    <t>DRAJ</t>
  </si>
  <si>
    <t>BRONCHO-VAXOM ADULTS</t>
  </si>
  <si>
    <t>7mg.</t>
  </si>
  <si>
    <t>BRONCHO-VAXOM CHILDREN</t>
  </si>
  <si>
    <t>3,5mg.</t>
  </si>
  <si>
    <t>CADUET 10MG/10MG</t>
  </si>
  <si>
    <t>10MG/10MG</t>
  </si>
  <si>
    <t>CALCIU-D3-MASTICABIL</t>
  </si>
  <si>
    <t>CALCIUM SANDOZ + VITAMINA C</t>
  </si>
  <si>
    <t>1000mg.</t>
  </si>
  <si>
    <t>CAL-C-VITA</t>
  </si>
  <si>
    <t>CAL-D-VITA</t>
  </si>
  <si>
    <t>COMPR MAST</t>
  </si>
  <si>
    <t>BROMAZEPAMUM</t>
  </si>
  <si>
    <t>1,5mg.</t>
  </si>
  <si>
    <t>3mg.</t>
  </si>
  <si>
    <t>SUSP ORALA</t>
  </si>
  <si>
    <t>CLOTRIMAZOLUM</t>
  </si>
  <si>
    <t>CANESTEN GYN 3</t>
  </si>
  <si>
    <t>COMPR VAG</t>
  </si>
  <si>
    <t>CAPTOPRILUM</t>
  </si>
  <si>
    <t>CAPTOPRIL</t>
  </si>
  <si>
    <t>CARBOCISTEINUM</t>
  </si>
  <si>
    <t>DOXAZOSINUM</t>
  </si>
  <si>
    <t>COMPR ELIB MODIF</t>
  </si>
  <si>
    <t>4mg</t>
  </si>
  <si>
    <t>SOL ORALA</t>
  </si>
  <si>
    <t>MASTODYNON</t>
  </si>
  <si>
    <t>AREFAM</t>
  </si>
  <si>
    <t>NITROFURANTOINUM</t>
  </si>
  <si>
    <t>NITROFURANTOINA</t>
  </si>
  <si>
    <t>IOMERON 400</t>
  </si>
  <si>
    <t>IOMEPROLUM</t>
  </si>
  <si>
    <t>816,5MG/ML/100 ML</t>
  </si>
  <si>
    <t>IOHEXOLUM</t>
  </si>
  <si>
    <t>350MG/ML/200 ML</t>
  </si>
  <si>
    <t>300MG/ML/100 ML</t>
  </si>
  <si>
    <t>IODIXANOLUM</t>
  </si>
  <si>
    <t>VISIPAQUE 320</t>
  </si>
  <si>
    <t>320MG/ML/100ML</t>
  </si>
  <si>
    <t>IOPAMIDOLUM</t>
  </si>
  <si>
    <t>IOPAMIRO 370</t>
  </si>
  <si>
    <t>IOPAMIRO 300</t>
  </si>
  <si>
    <t>755,3MG/ML/200 ML</t>
  </si>
  <si>
    <t>612,4MG/ML/100 ML</t>
  </si>
  <si>
    <t>IOPROMIDUM</t>
  </si>
  <si>
    <t>ULTRAVIST 370</t>
  </si>
  <si>
    <t>768,86MG/ML/100 ML</t>
  </si>
  <si>
    <t>IOVERSOLUM</t>
  </si>
  <si>
    <t>OPTIRAY 300</t>
  </si>
  <si>
    <t>OPTIRAY 350</t>
  </si>
  <si>
    <t>636MG/ML/100 ML</t>
  </si>
  <si>
    <t>741MG/ML/100 ML</t>
  </si>
  <si>
    <t>BARIISULFAS</t>
  </si>
  <si>
    <t>SULFAT DE BARIU</t>
  </si>
  <si>
    <t>FARCOVIT B12</t>
  </si>
  <si>
    <t>PICATURI OFT SOL</t>
  </si>
  <si>
    <t>12,5mg</t>
  </si>
  <si>
    <t>VINPOCETINUM</t>
  </si>
  <si>
    <t>CAVINTON FORTE</t>
  </si>
  <si>
    <t>50 MCG</t>
  </si>
  <si>
    <t>15 MG</t>
  </si>
  <si>
    <t>200 MG</t>
  </si>
  <si>
    <t>TAFICEN</t>
  </si>
  <si>
    <t>ACIDUM ASCORBICUM</t>
  </si>
  <si>
    <t>1GR.</t>
  </si>
  <si>
    <t>CEFACLORUM</t>
  </si>
  <si>
    <t>750mg.</t>
  </si>
  <si>
    <t>GRAN PT SUSP ORALA</t>
  </si>
  <si>
    <t>CEFALEXINUM</t>
  </si>
  <si>
    <t>CEFTRIAXONUM</t>
  </si>
  <si>
    <t>CEFORT</t>
  </si>
  <si>
    <t>PULB PT SOL INJ</t>
  </si>
  <si>
    <t>CELECOXIBUM</t>
  </si>
  <si>
    <t>CEREBROLYSIN</t>
  </si>
  <si>
    <t>1GR</t>
  </si>
  <si>
    <t>CIPROFLOXACINUM</t>
  </si>
  <si>
    <t>CIFRAN</t>
  </si>
  <si>
    <t>UNG OFT</t>
  </si>
  <si>
    <t>CINNARIZINUM</t>
  </si>
  <si>
    <t>25MG</t>
  </si>
  <si>
    <t>ESCITALOPRAMUM</t>
  </si>
  <si>
    <t>5 mg</t>
  </si>
  <si>
    <t>CLARITHROMYCINUM</t>
  </si>
  <si>
    <t>CLARINASE</t>
  </si>
  <si>
    <t>LORATADINUM</t>
  </si>
  <si>
    <t>CLARITINE</t>
  </si>
  <si>
    <t>ENOXAPARINUM</t>
  </si>
  <si>
    <t>CALCII CHLORIDUM</t>
  </si>
  <si>
    <t>CLOROCALCIN</t>
  </si>
  <si>
    <t>CLOTRIMAZOL</t>
  </si>
  <si>
    <t>10MG/GRX25GR</t>
  </si>
  <si>
    <t>145 MG</t>
  </si>
  <si>
    <t>VEROSPIRON</t>
  </si>
  <si>
    <t>PHYSIOTENS 0.2</t>
  </si>
  <si>
    <t>0,2mg.</t>
  </si>
  <si>
    <t>SOTALOL AL 160</t>
  </si>
  <si>
    <t>SOTALOL AL 80</t>
  </si>
  <si>
    <t>TIANEPTINUM</t>
  </si>
  <si>
    <t>COAXIL</t>
  </si>
  <si>
    <t>12,5mg.</t>
  </si>
  <si>
    <t>CODAMIN  P</t>
  </si>
  <si>
    <t>COLDREX HOT REM LEMON</t>
  </si>
  <si>
    <t>COLDREX JUNIOR</t>
  </si>
  <si>
    <t>COLDREX JUNIOR HOTREM</t>
  </si>
  <si>
    <t>6,427gr</t>
  </si>
  <si>
    <t>COLEBIL</t>
  </si>
  <si>
    <t>MEBEVERINUM</t>
  </si>
  <si>
    <t>COLOSPASMIN</t>
  </si>
  <si>
    <t>TRIMEBUTINUM</t>
  </si>
  <si>
    <t>COLPERIN 100MG</t>
  </si>
  <si>
    <t>CAPS MOI VAG</t>
  </si>
  <si>
    <t>CREMA VAG</t>
  </si>
  <si>
    <t>10 mg.</t>
  </si>
  <si>
    <t>PANTOPRAZOLUM</t>
  </si>
  <si>
    <t>40mg.</t>
  </si>
  <si>
    <t>CAPS MOI GASTROREZ</t>
  </si>
  <si>
    <t>300mg.</t>
  </si>
  <si>
    <t>CORDARONE</t>
  </si>
  <si>
    <t>COMPR DIVIZ</t>
  </si>
  <si>
    <t>IVABRADINUM</t>
  </si>
  <si>
    <t>COSOPT SOL.OFT.</t>
  </si>
  <si>
    <t>ROSUVASTATINUM</t>
  </si>
  <si>
    <t>CYCLO 3 FORT</t>
  </si>
  <si>
    <t>CERVUGID</t>
  </si>
  <si>
    <t>CAPS GASTROREZ</t>
  </si>
  <si>
    <t>DAIVOBET UNG</t>
  </si>
  <si>
    <t>CLINDAMICINUM</t>
  </si>
  <si>
    <t>DALERON C</t>
  </si>
  <si>
    <t>GRAN PT SOL ORALA</t>
  </si>
  <si>
    <t>SOTALOLUM</t>
  </si>
  <si>
    <t>DAROB  80MG</t>
  </si>
  <si>
    <t>80MG</t>
  </si>
  <si>
    <t>160MG</t>
  </si>
  <si>
    <t>DEBRIDAT</t>
  </si>
  <si>
    <t>SULFADIAZINUM</t>
  </si>
  <si>
    <t>COMPR FILM GASTRORE</t>
  </si>
  <si>
    <t xml:space="preserve">DERMAZIN </t>
  </si>
  <si>
    <t>CLOBETASOLUM</t>
  </si>
  <si>
    <t>DERMOVATE SOL.</t>
  </si>
  <si>
    <t>DETRALEX</t>
  </si>
  <si>
    <t>CAPS ELIB PREL</t>
  </si>
  <si>
    <t>2mg.</t>
  </si>
  <si>
    <t>DEXAMETHASONUM</t>
  </si>
  <si>
    <t>DEXAMED</t>
  </si>
  <si>
    <t>30mg.</t>
  </si>
  <si>
    <t>DIAZEPAMUM</t>
  </si>
  <si>
    <t>DIAZEPAM</t>
  </si>
  <si>
    <t>DICARBOCALM</t>
  </si>
  <si>
    <t>DICLAC GEL</t>
  </si>
  <si>
    <t>GEL</t>
  </si>
  <si>
    <t>5%X50GR</t>
  </si>
  <si>
    <t>DICLOFENAC</t>
  </si>
  <si>
    <t>DICLOFENAC SODIC</t>
  </si>
  <si>
    <t>FLUCONAZOLUM</t>
  </si>
  <si>
    <t>DIGOXINUM</t>
  </si>
  <si>
    <t>0,25mg.</t>
  </si>
  <si>
    <t>DILTIAZEMUM</t>
  </si>
  <si>
    <t>60mg.</t>
  </si>
  <si>
    <t>90mg</t>
  </si>
  <si>
    <t>VALSARTANUM</t>
  </si>
  <si>
    <t>160mg.</t>
  </si>
  <si>
    <t>80mg.</t>
  </si>
  <si>
    <t>DIPROGENTA UNG.</t>
  </si>
  <si>
    <t>15gr</t>
  </si>
  <si>
    <t>BETAMETHASONUM</t>
  </si>
  <si>
    <t>DIPROPHOS</t>
  </si>
  <si>
    <t>DIPROSALIC SOL.</t>
  </si>
  <si>
    <t>DIPROSALIC UNG.</t>
  </si>
  <si>
    <t>PULB PT SOL ORALA</t>
  </si>
  <si>
    <t>ASPIRIN CARDIO</t>
  </si>
  <si>
    <t>20 MG</t>
  </si>
  <si>
    <t>MIDAZOLANUM</t>
  </si>
  <si>
    <t>DORMICUM</t>
  </si>
  <si>
    <t>7,5mg.</t>
  </si>
  <si>
    <t>CABERGOLINUM</t>
  </si>
  <si>
    <t>DOSTINEX</t>
  </si>
  <si>
    <t>DOXYCYCLINUM</t>
  </si>
  <si>
    <t>DOXICICLINA</t>
  </si>
  <si>
    <t>DOBESILAT DE CALCIU</t>
  </si>
  <si>
    <t>DOXILEK</t>
  </si>
  <si>
    <t>DOXIPROCT UNG</t>
  </si>
  <si>
    <t>NAABAK</t>
  </si>
  <si>
    <t>FOSAVANCE 70 mg / 5600UI</t>
  </si>
  <si>
    <t>CO-NEBILET 5mg/12,5mg</t>
  </si>
  <si>
    <t>PRESTANCE 5/5 mg</t>
  </si>
  <si>
    <t>PRESTANCE 5/10 mg</t>
  </si>
  <si>
    <t>PRESTANCE 10/5 mg</t>
  </si>
  <si>
    <t>PRESTANCE 10/10 mg</t>
  </si>
  <si>
    <t>AVAMYS 27,5 mcg/puf</t>
  </si>
  <si>
    <t>PIC ORALE-SOL</t>
  </si>
  <si>
    <t>SANTINI 10 mg</t>
  </si>
  <si>
    <t>PROTOPIC 0,1%</t>
  </si>
  <si>
    <t>PROTOPIC 0,03%</t>
  </si>
  <si>
    <t>ALBENDAZOLUM</t>
  </si>
  <si>
    <t>DUOMOX</t>
  </si>
  <si>
    <t>COMPR PT DISPERSIE ORALA</t>
  </si>
  <si>
    <t>LACTULOSUM</t>
  </si>
  <si>
    <t>DUPHALAC</t>
  </si>
  <si>
    <t>TENOX</t>
  </si>
  <si>
    <t>LICHID ORAL</t>
  </si>
  <si>
    <t>DYDROGESTERONUM</t>
  </si>
  <si>
    <t>DUPHASTON</t>
  </si>
  <si>
    <t>DUSPATALIN</t>
  </si>
  <si>
    <t>NISTATINA</t>
  </si>
  <si>
    <t>TESSYRON</t>
  </si>
  <si>
    <t>ZYLLT</t>
  </si>
  <si>
    <t>SUPOZ</t>
  </si>
  <si>
    <t>150MG</t>
  </si>
  <si>
    <t>5mg/5mg</t>
  </si>
  <si>
    <t>5mg/10mg</t>
  </si>
  <si>
    <t>10mg/5mg</t>
  </si>
  <si>
    <t>10mg/10mg</t>
  </si>
  <si>
    <t>Pic oft, sol.</t>
  </si>
  <si>
    <t>Fl.X</t>
  </si>
  <si>
    <t>UNGUENT</t>
  </si>
  <si>
    <t>400 mg</t>
  </si>
  <si>
    <t>MOXIFLOXACINUM</t>
  </si>
  <si>
    <t>ASPIMAX CARDIO</t>
  </si>
  <si>
    <t>COMPR GASTROREZ</t>
  </si>
  <si>
    <t>COMBINATII (PERINDOPRILUM+ AMLODIPINUM)</t>
  </si>
  <si>
    <t>OLMESARTANUMMEDOXOMILUM</t>
  </si>
  <si>
    <t>TACROLIMUSUM</t>
  </si>
  <si>
    <t>ACIDUM-ACETILASPARTILGLUTAMICUM</t>
  </si>
  <si>
    <t>FLUTICASONUMFUROATUM</t>
  </si>
  <si>
    <t>MOMETAZONUM</t>
  </si>
  <si>
    <t>ELOCOM CREMA</t>
  </si>
  <si>
    <t>ELOCOM UNG.</t>
  </si>
  <si>
    <t>ELOSALIC UNG</t>
  </si>
  <si>
    <t>RAMIPRILUM</t>
  </si>
  <si>
    <t>ENALAPRIL</t>
  </si>
  <si>
    <t>ENAP</t>
  </si>
  <si>
    <t>150 mg.</t>
  </si>
  <si>
    <t>ENHANCIN 625</t>
  </si>
  <si>
    <t>SACCHAROMYCES BOULARDI</t>
  </si>
  <si>
    <t>ENTEROL</t>
  </si>
  <si>
    <t>200 mg.</t>
  </si>
  <si>
    <t>NIFUROXAZIDUM</t>
  </si>
  <si>
    <t>ERCEFURYL</t>
  </si>
  <si>
    <t>200mg</t>
  </si>
  <si>
    <t>ERDOSTEINUM</t>
  </si>
  <si>
    <t>ERDOMED</t>
  </si>
  <si>
    <t>SIMETHICONUM</t>
  </si>
  <si>
    <t>ESPUMISAN</t>
  </si>
  <si>
    <t>CAPS MOI</t>
  </si>
  <si>
    <t>40MG.</t>
  </si>
  <si>
    <t>ESSENTIALE FORTE N</t>
  </si>
  <si>
    <t>ETAMSILATUM</t>
  </si>
  <si>
    <t>ETAMSILAT</t>
  </si>
  <si>
    <t>250mg/2ml</t>
  </si>
  <si>
    <t>EUCARBON</t>
  </si>
  <si>
    <t>FENSPIRIDUM</t>
  </si>
  <si>
    <t>EURESPAL</t>
  </si>
  <si>
    <t>LEVOTHYROXINUM</t>
  </si>
  <si>
    <t>EUTHYROX</t>
  </si>
  <si>
    <t>25MGG</t>
  </si>
  <si>
    <t>100mcg.</t>
  </si>
  <si>
    <t>5MG/80MG</t>
  </si>
  <si>
    <t>NAFTIFINUM</t>
  </si>
  <si>
    <t>EXODERIL SOL.</t>
  </si>
  <si>
    <t>EZETIMIBUM</t>
  </si>
  <si>
    <t>EZETROL</t>
  </si>
  <si>
    <t>PULB PT SUSP.ORALA</t>
  </si>
  <si>
    <t>NEBIVOLOLUM</t>
  </si>
  <si>
    <t>5MG</t>
  </si>
  <si>
    <t>FAMOTIDINUM</t>
  </si>
  <si>
    <t>AMBAZONUM</t>
  </si>
  <si>
    <t>FARINGOSEPT</t>
  </si>
  <si>
    <t>COMPR DE SUPT</t>
  </si>
  <si>
    <t>IBUPROFENUM</t>
  </si>
  <si>
    <t>KETOPROFENUM</t>
  </si>
  <si>
    <t>FASTUM  GEL</t>
  </si>
  <si>
    <t>PHENYLBUTAZONUM</t>
  </si>
  <si>
    <t>FENILBUTAZONA</t>
  </si>
  <si>
    <t>DIMETINDENUM</t>
  </si>
  <si>
    <t>FENISTIL</t>
  </si>
  <si>
    <t>CAPS ELIB PREL.</t>
  </si>
  <si>
    <t>FERRO-FOLGAMMA</t>
  </si>
  <si>
    <t>FER  POLIMALTOZAT</t>
  </si>
  <si>
    <t>10mg/mlX150ml</t>
  </si>
  <si>
    <t>FERVEX ADULTI</t>
  </si>
  <si>
    <t>FERVEX COPII</t>
  </si>
  <si>
    <t>FINALGON UNG</t>
  </si>
  <si>
    <t>PHYTOMENADIONUM</t>
  </si>
  <si>
    <t>FITOMENADIONA</t>
  </si>
  <si>
    <t>METRONIDAZOLUM</t>
  </si>
  <si>
    <t>PIROXICAMUM</t>
  </si>
  <si>
    <t>FLAMEXIN</t>
  </si>
  <si>
    <t>FLUTICASONUM</t>
  </si>
  <si>
    <t>FLONIDAN</t>
  </si>
  <si>
    <t>OFLOXACINUM</t>
  </si>
  <si>
    <t>FLOXAL SOL OFT</t>
  </si>
  <si>
    <t>FLOXAL UNG OFT</t>
  </si>
  <si>
    <t>SILIBINA</t>
  </si>
  <si>
    <t>ARNETIN</t>
  </si>
  <si>
    <t>15mg.</t>
  </si>
  <si>
    <t>FROMILID UNO</t>
  </si>
  <si>
    <t>COMPR.FILM.ELIB.PREL</t>
  </si>
  <si>
    <t>500MG</t>
  </si>
  <si>
    <t>ALPRAZOLAMUM</t>
  </si>
  <si>
    <t>FRONTIN</t>
  </si>
  <si>
    <t xml:space="preserve">FUCICORT </t>
  </si>
  <si>
    <t>ACIDUM FUSIDICUM</t>
  </si>
  <si>
    <t>FUCIDIN H</t>
  </si>
  <si>
    <t>NUROFEN EXPRESS</t>
  </si>
  <si>
    <t>FURAZOLIDONUM</t>
  </si>
  <si>
    <t>FURAZOLIDON</t>
  </si>
  <si>
    <t>0,100gr.</t>
  </si>
  <si>
    <t>FUROSEMIDUM</t>
  </si>
  <si>
    <t>0,04gr.</t>
  </si>
  <si>
    <t>GABAPENTINUM</t>
  </si>
  <si>
    <t>COMBINATII(BIMATOPROSTUM+TIMOLOLUM)</t>
  </si>
  <si>
    <t>GANFORT</t>
  </si>
  <si>
    <t>SUCRALFATUM</t>
  </si>
  <si>
    <t>50 MG</t>
  </si>
  <si>
    <t>CINOLAZEPAMUM</t>
  </si>
  <si>
    <t>GERODORM</t>
  </si>
  <si>
    <t>40 MG</t>
  </si>
  <si>
    <t>25 MG</t>
  </si>
  <si>
    <t>8 MG</t>
  </si>
  <si>
    <t>1g.</t>
  </si>
  <si>
    <t>GENTAMICINUM</t>
  </si>
  <si>
    <t>GENTAMICIN</t>
  </si>
  <si>
    <t>80MG/2ML-2ML</t>
  </si>
  <si>
    <t>0,3%X10G</t>
  </si>
  <si>
    <t>GINKOR FORT</t>
  </si>
  <si>
    <t>CALCII GLUCONAS</t>
  </si>
  <si>
    <t>GLUCONAT DE CALCIU</t>
  </si>
  <si>
    <t>TRANDOLAPRILUM</t>
  </si>
  <si>
    <t>4MG</t>
  </si>
  <si>
    <t>OMEPRAZOLUM</t>
  </si>
  <si>
    <t>HEMORZON</t>
  </si>
  <si>
    <t>HEPARINUM</t>
  </si>
  <si>
    <t>HOMEOPATE</t>
  </si>
  <si>
    <t>HEXETIDINUM</t>
  </si>
  <si>
    <t>HEXORAL SPRAY</t>
  </si>
  <si>
    <t>AEROSOL</t>
  </si>
  <si>
    <t>HEXORALETTEN N</t>
  </si>
  <si>
    <t>PASTILE</t>
  </si>
  <si>
    <t>RACECADOTRILUM</t>
  </si>
  <si>
    <t>HIDRASEC 10MG</t>
  </si>
  <si>
    <t>HYDROCORTISONUM</t>
  </si>
  <si>
    <t>100 mg</t>
  </si>
  <si>
    <t>HIRUDOID CREMA</t>
  </si>
  <si>
    <t>3MG/G-40GR</t>
  </si>
  <si>
    <t>HIRUDOID GEL</t>
  </si>
  <si>
    <t>GEL.</t>
  </si>
  <si>
    <t>ACTONEL SAPTAMANAL</t>
  </si>
  <si>
    <t>24 MG</t>
  </si>
  <si>
    <t>COMPR FILM  ELIB  PREL</t>
  </si>
  <si>
    <t>DUOFILM</t>
  </si>
  <si>
    <t>125mg/5ml./ 60 ml</t>
  </si>
  <si>
    <t>125mg/5ml./60 ml</t>
  </si>
  <si>
    <t xml:space="preserve">PIC OFT- SUSP </t>
  </si>
  <si>
    <t>HOMEOGENE 9</t>
  </si>
  <si>
    <t>HOMEOVOX</t>
  </si>
  <si>
    <t>DEXTROMETHORPHANUM</t>
  </si>
  <si>
    <t>HUMEX EXPECTORANT PT COPII</t>
  </si>
  <si>
    <t>COMPR +CAPS</t>
  </si>
  <si>
    <t>LIOF+SOLV PT SOL INJ</t>
  </si>
  <si>
    <t>ZOLPIDEMUM</t>
  </si>
  <si>
    <t>IBALGIN BABY</t>
  </si>
  <si>
    <t>300mg</t>
  </si>
  <si>
    <t>SUMATRIPTANUM</t>
  </si>
  <si>
    <t>50MG</t>
  </si>
  <si>
    <t>LOPERAMIDUM</t>
  </si>
  <si>
    <t>FLURBIPROFENUM</t>
  </si>
  <si>
    <t>8,75 MG</t>
  </si>
  <si>
    <t>SULFASALAZIN-EN</t>
  </si>
  <si>
    <t>110MG</t>
  </si>
  <si>
    <t>COMBINATII (DUTASTERIDUM + TAMSULOSINUM)</t>
  </si>
  <si>
    <t>DUADOR</t>
  </si>
  <si>
    <t>COMBINATII (NAPROXEN+ ESOMEPRAZOL)</t>
  </si>
  <si>
    <t>NOLITERAX 10mg/ 2,5mg</t>
  </si>
  <si>
    <t>10 mg / 2,5 mg</t>
  </si>
  <si>
    <t>AUGMENTIN ES</t>
  </si>
  <si>
    <t>AUGMENTIN BIS</t>
  </si>
  <si>
    <t>500MG / 125MG</t>
  </si>
  <si>
    <t>875MG/125MG</t>
  </si>
  <si>
    <t>PIC OFT x 6 UNIDOZE</t>
  </si>
  <si>
    <t>88,9G/100G x 95 gr</t>
  </si>
  <si>
    <t>VERTIMED</t>
  </si>
  <si>
    <t>VESTIBO</t>
  </si>
  <si>
    <t xml:space="preserve">CIPROFLOXACIN </t>
  </si>
  <si>
    <t>BIXTONIM XYLO 0,1%</t>
  </si>
  <si>
    <t>BIXTONIM XYLO 0,05%</t>
  </si>
  <si>
    <t>PIC.NAZALE</t>
  </si>
  <si>
    <t>0,5MG/ML-10ML</t>
  </si>
  <si>
    <t>TUBX</t>
  </si>
  <si>
    <t>DIUROCARD</t>
  </si>
  <si>
    <t xml:space="preserve">BETAHISTIN </t>
  </si>
  <si>
    <t>BETAHISTINA LPH</t>
  </si>
  <si>
    <t>BILASTINUM</t>
  </si>
  <si>
    <t>AERINAZE</t>
  </si>
  <si>
    <t>COMPR FILM ELIB MODIFIC</t>
  </si>
  <si>
    <t>ZALDIAR</t>
  </si>
  <si>
    <t>COMBINATII (Tramadolum + Paracetamolum)</t>
  </si>
  <si>
    <t>COMBINATII (Desloratadinum + Pseudoephedrine)</t>
  </si>
  <si>
    <t>COMBINATII (Spironolactonum + Furosemidum)</t>
  </si>
  <si>
    <t>SPERSADEX COMP</t>
  </si>
  <si>
    <t>5mg/ml + 1mg/ml</t>
  </si>
  <si>
    <t>0,03mg/ 3mg</t>
  </si>
  <si>
    <t>TRATUL PLUS</t>
  </si>
  <si>
    <t xml:space="preserve">ALLE </t>
  </si>
  <si>
    <t>GEL OFT 1,5MG/G</t>
  </si>
  <si>
    <t>INDAPAMID SR</t>
  </si>
  <si>
    <t>COMPR  ELIB PREL</t>
  </si>
  <si>
    <t>COMPR. FILM. ELIB PREL</t>
  </si>
  <si>
    <t xml:space="preserve">INDAPAMIDA </t>
  </si>
  <si>
    <t>COMBINATII (Aminoacizi)</t>
  </si>
  <si>
    <t>GAVISCON MENTOL</t>
  </si>
  <si>
    <t>CT.x</t>
  </si>
  <si>
    <t>ACIDUM DEHYDROCHOLICUM</t>
  </si>
  <si>
    <t>FIOBILIN</t>
  </si>
  <si>
    <t xml:space="preserve">SINDOLOR </t>
  </si>
  <si>
    <t>ISOTREXIN GEL</t>
  </si>
  <si>
    <t>FL</t>
  </si>
  <si>
    <t>IBUPROFEN</t>
  </si>
  <si>
    <t>INDOMETACIN CREMA</t>
  </si>
  <si>
    <t>PROCTOLIZIN</t>
  </si>
  <si>
    <t>TUB.X</t>
  </si>
  <si>
    <t>DIFENHIDRAMINUM</t>
  </si>
  <si>
    <t>RIVAL</t>
  </si>
  <si>
    <t>TRACHISAN</t>
  </si>
  <si>
    <t>NETTACIN FL</t>
  </si>
  <si>
    <t>DIOSMINUM</t>
  </si>
  <si>
    <t xml:space="preserve">VITAMINA B6 </t>
  </si>
  <si>
    <t>VITAMINA  B6</t>
  </si>
  <si>
    <t xml:space="preserve">PROPAFENON </t>
  </si>
  <si>
    <t xml:space="preserve">VITAMINA  B1 </t>
  </si>
  <si>
    <t xml:space="preserve">TOBREX  </t>
  </si>
  <si>
    <t>50MG/ ML X 1ML</t>
  </si>
  <si>
    <t xml:space="preserve">TRAVATAN </t>
  </si>
  <si>
    <t>TRIOTROPIUM</t>
  </si>
  <si>
    <t>C</t>
  </si>
  <si>
    <t>N</t>
  </si>
  <si>
    <t>CONTROLOC CONTROL</t>
  </si>
  <si>
    <t>COMPR. GASTROREZ.</t>
  </si>
  <si>
    <t>CICLOPIROXUM</t>
  </si>
  <si>
    <t>KITONAIL80mg/g lac unghii medicam.</t>
  </si>
  <si>
    <t>DEXATOBROM</t>
  </si>
  <si>
    <t>TOBROM</t>
  </si>
  <si>
    <t>VIZOPTIN</t>
  </si>
  <si>
    <t>CUT.X</t>
  </si>
  <si>
    <t>NASIC PT COPII</t>
  </si>
  <si>
    <t>COMBINATII( DEXPANTENOLUM+XYLOMETAZOLINUM)</t>
  </si>
  <si>
    <t>SPRAY NAZAL, SOL</t>
  </si>
  <si>
    <t>FLUIMUCIL 200</t>
  </si>
  <si>
    <t>200 MG/ PLIC</t>
  </si>
  <si>
    <t>BRILIQUE</t>
  </si>
  <si>
    <t>TICAGRELOR</t>
  </si>
  <si>
    <t>90 MG</t>
  </si>
  <si>
    <t>ASPIRIN PLUS C</t>
  </si>
  <si>
    <t>OSSICA</t>
  </si>
  <si>
    <t>2,5 mg</t>
  </si>
  <si>
    <t>CICLESONIDUM</t>
  </si>
  <si>
    <t>ALVESCO 160 INHALER</t>
  </si>
  <si>
    <t>IPRATROPII BROMIDUM</t>
  </si>
  <si>
    <t>SUSP INHAL PRES</t>
  </si>
  <si>
    <t>DAIVOBET GEL</t>
  </si>
  <si>
    <t>80 MG</t>
  </si>
  <si>
    <t>BRIMONIDINUM</t>
  </si>
  <si>
    <t>SIFITAN</t>
  </si>
  <si>
    <t>AZARGA</t>
  </si>
  <si>
    <t>PIC OFT, SUSP</t>
  </si>
  <si>
    <t>EXFORGE HCT</t>
  </si>
  <si>
    <t>ACECLOFEN SUP</t>
  </si>
  <si>
    <t>FOSFOMYCINUM</t>
  </si>
  <si>
    <t>AZILSARTANUM</t>
  </si>
  <si>
    <t>BECLOMETASONUM</t>
  </si>
  <si>
    <t>1200 MG</t>
  </si>
  <si>
    <t>CEFIXIMUM</t>
  </si>
  <si>
    <t>BROMAZEPAM</t>
  </si>
  <si>
    <t>1,5 MG</t>
  </si>
  <si>
    <t>3 MG</t>
  </si>
  <si>
    <t>BROMFENACUM</t>
  </si>
  <si>
    <t>YELLOX</t>
  </si>
  <si>
    <t>OTIPAX</t>
  </si>
  <si>
    <t>PIC AURICULARE</t>
  </si>
  <si>
    <t>KARBICOMBI</t>
  </si>
  <si>
    <t>DERMOBACTER 125 ml</t>
  </si>
  <si>
    <t>0,3%X15ML</t>
  </si>
  <si>
    <t>SOL INJ FIOLE</t>
  </si>
  <si>
    <t>20 gr</t>
  </si>
  <si>
    <t>PARASINUS</t>
  </si>
  <si>
    <t>GEROVITAL (R) H3</t>
  </si>
  <si>
    <t>GRAN.PT. SOL ORALA- plic</t>
  </si>
  <si>
    <t>SOL ORALA - fiole</t>
  </si>
  <si>
    <t>SUSP INJ fiole</t>
  </si>
  <si>
    <t>PULB PT SOL INJ FLACON</t>
  </si>
  <si>
    <t>5gr/PLIC</t>
  </si>
  <si>
    <t>PULB PT SUSP ORALA - PLIC</t>
  </si>
  <si>
    <t>HIDROLIZAT DE PROTEINA DIN CREIER DE PORCINA</t>
  </si>
  <si>
    <t>PHENYLEPHRINUM</t>
  </si>
  <si>
    <t>PYRIDOXINUM</t>
  </si>
  <si>
    <t>20MG/ML X 10 ML</t>
  </si>
  <si>
    <t xml:space="preserve">UNG </t>
  </si>
  <si>
    <t>SOL INJ - FIOLE</t>
  </si>
  <si>
    <t>SOL INJ. - FIOLE</t>
  </si>
  <si>
    <t>SOL INJ -FIOLE</t>
  </si>
  <si>
    <t>SOLV PT UZ PARENT - FIOLE</t>
  </si>
  <si>
    <t>VIGAMOX 5 mg/ml</t>
  </si>
  <si>
    <t>SOL INJ/PERF - FLACON</t>
  </si>
  <si>
    <t>SOL INJ - FLACON</t>
  </si>
  <si>
    <t>GRAN HOMEOPATE - DOZE</t>
  </si>
  <si>
    <t>SOL.INJ PERF - FIOLE</t>
  </si>
  <si>
    <t>3GR/ PLIC.</t>
  </si>
  <si>
    <t>SOL ORALA - FLACON</t>
  </si>
  <si>
    <t>10ML/ FLACON</t>
  </si>
  <si>
    <t>25MG/5MG/ML X 100ML</t>
  </si>
  <si>
    <t>40MG/ MLX30ML</t>
  </si>
  <si>
    <t>10MG/ PLIC</t>
  </si>
  <si>
    <t>1MG /ML</t>
  </si>
  <si>
    <t>20MG/ PLIC</t>
  </si>
  <si>
    <t>3%X 35GR</t>
  </si>
  <si>
    <t>4MG/ ML X 10ML</t>
  </si>
  <si>
    <t>0,2%X 125ML</t>
  </si>
  <si>
    <t>0,1%X 10ML</t>
  </si>
  <si>
    <t>0,2MG</t>
  </si>
  <si>
    <t>500MG/ 125 mg</t>
  </si>
  <si>
    <t>875MG/ 125 mg</t>
  </si>
  <si>
    <t>PIC ORALE x 100 ML</t>
  </si>
  <si>
    <t>ETIFOXINUM</t>
  </si>
  <si>
    <t>STRESAM</t>
  </si>
  <si>
    <t>CAPS. GASTROREZ</t>
  </si>
  <si>
    <t>UPSAVIT VITAMIN C</t>
  </si>
  <si>
    <t xml:space="preserve">MUCOSOLVAN 30 mg/5ml </t>
  </si>
  <si>
    <t>30mg/5ml- 100 ml</t>
  </si>
  <si>
    <t>MUCOSOLVAN JUNIOR 15 mg/5 ml</t>
  </si>
  <si>
    <t>15mg/5ml - 100 ml</t>
  </si>
  <si>
    <t>FLAVAMED 15 mg/5 ml</t>
  </si>
  <si>
    <t>15MG/5ML - 100 ml</t>
  </si>
  <si>
    <t>600mg/ 42,9mg / 5ml - 100 ml</t>
  </si>
  <si>
    <t>BRIMONAL 2mg/ml</t>
  </si>
  <si>
    <t>2% - 125 ml</t>
  </si>
  <si>
    <t>250mg/5ml. - 75 ml</t>
  </si>
  <si>
    <t>125mg/5ml - 50 ml</t>
  </si>
  <si>
    <t>400mg/ 57mg/ 5ml - 35 ml</t>
  </si>
  <si>
    <t>160mcg/doza x 60 doze</t>
  </si>
  <si>
    <t xml:space="preserve">CIPLOX </t>
  </si>
  <si>
    <t>0.3%.X 5ML</t>
  </si>
  <si>
    <t>0,5mg/gr - 25 gr</t>
  </si>
  <si>
    <t>COMPR MASTICAB</t>
  </si>
  <si>
    <t>COLDREX MAXGRIP LEMON</t>
  </si>
  <si>
    <t>16 gr</t>
  </si>
  <si>
    <t>PIC OFT - SOL, 5 ml</t>
  </si>
  <si>
    <t>FARA CONC - 15 ml</t>
  </si>
  <si>
    <t>120 ml</t>
  </si>
  <si>
    <t>10mg/20 mg/50 mg/gr x 25 gr</t>
  </si>
  <si>
    <t xml:space="preserve">10 ml </t>
  </si>
  <si>
    <t>0,1% X 30GR</t>
  </si>
  <si>
    <t>COMPR  GASTROREZ</t>
  </si>
  <si>
    <t>STREPSILS INTENSIV MIERE SI LAMAIE</t>
  </si>
  <si>
    <t>50MCG/DOZ X 120 DOZE</t>
  </si>
  <si>
    <t>125MCG/DOZ x 60 doze</t>
  </si>
  <si>
    <t>27,5 mcg x 120 doze</t>
  </si>
  <si>
    <t>2400UI/GR x 25 gr</t>
  </si>
  <si>
    <t>0,2% x 40 ml</t>
  </si>
  <si>
    <t>100mg/5ml x 100 ml</t>
  </si>
  <si>
    <t>4% / 35 GR</t>
  </si>
  <si>
    <t>20mcg/ doza X 200 doze</t>
  </si>
  <si>
    <t>50MG / GR x 45 gr</t>
  </si>
  <si>
    <t>5 mg/ ml x 5 ml</t>
  </si>
  <si>
    <t>400000 UI /5ML X 60 ML</t>
  </si>
  <si>
    <t>100MG/ML x 10 ml</t>
  </si>
  <si>
    <t>80,5MG/5ML - 200 ml</t>
  </si>
  <si>
    <t>VITAMINA A FORTE</t>
  </si>
  <si>
    <t>2MG/ 5ML  - 150 ml</t>
  </si>
  <si>
    <t>0,03 %  -  10 GR</t>
  </si>
  <si>
    <t>0,1 %  -  10 GR</t>
  </si>
  <si>
    <t>10 mg/g   -  15 gr</t>
  </si>
  <si>
    <t>2%  X  40 gr</t>
  </si>
  <si>
    <t>0,5MG/ML   -  15 ml</t>
  </si>
  <si>
    <t>20 mg/gr.x 15 gr.</t>
  </si>
  <si>
    <t>5% X 15GR</t>
  </si>
  <si>
    <t>0.4GR X 10ML</t>
  </si>
  <si>
    <t>250mg/5ml X 60ML.</t>
  </si>
  <si>
    <t>AMOXICILLINUM+ ACIDUM CLAVULANICUM</t>
  </si>
  <si>
    <t>200mg/5ml X 30ML</t>
  </si>
  <si>
    <t>1000000 UI</t>
  </si>
  <si>
    <t>7mg/ml X 1ML</t>
  </si>
  <si>
    <t>PIC OFT.- SUSP</t>
  </si>
  <si>
    <t>0,1MG/ML X 3ML</t>
  </si>
  <si>
    <t>PIC OFT., SOL</t>
  </si>
  <si>
    <t>LUMIGAN 0,1MG/ML</t>
  </si>
  <si>
    <t>10MG/ ML X 5ML</t>
  </si>
  <si>
    <t>COMPR CU ELIB PREL</t>
  </si>
  <si>
    <t>100MG/5ML X 125ML</t>
  </si>
  <si>
    <t>RHINATIOL 2% PT COPII SI DUGARI</t>
  </si>
  <si>
    <t>CARVEDILOL</t>
  </si>
  <si>
    <t>CECLODYNE MR 750 MG</t>
  </si>
  <si>
    <t>CEFACLOR 500 MG</t>
  </si>
  <si>
    <t>OSPEXIN 500 MG</t>
  </si>
  <si>
    <t>OSPEXIN 250 MG/5ML</t>
  </si>
  <si>
    <t>CEFACLOR 250MG/5ML</t>
  </si>
  <si>
    <t>250 MG/5 ML - 33 GR PT. 60 ml</t>
  </si>
  <si>
    <t>ZINNAT 250</t>
  </si>
  <si>
    <t>ZINNAT 500</t>
  </si>
  <si>
    <t>CELEBREX 200 MG</t>
  </si>
  <si>
    <t>ZYRTEC 10MG/ML</t>
  </si>
  <si>
    <t>PIC ORALE, SOL</t>
  </si>
  <si>
    <t>10mg/ml X 20ml</t>
  </si>
  <si>
    <t>SOL INHAL PRESURIZ</t>
  </si>
  <si>
    <t>CIPROBAY XR 1000 MG</t>
  </si>
  <si>
    <t>CIPRINOL 750 MG</t>
  </si>
  <si>
    <t>CIPRINOL 250 MG</t>
  </si>
  <si>
    <t>CIPRINOL 500 MG</t>
  </si>
  <si>
    <t>CIPROCIN 500 MG</t>
  </si>
  <si>
    <t>CUMINOL 250 MG</t>
  </si>
  <si>
    <t>CUMINOL 500 MG</t>
  </si>
  <si>
    <t>KLABAX 250 MG</t>
  </si>
  <si>
    <t>KLABAX  500 MG</t>
  </si>
  <si>
    <t>KLABAX 125MG/ 5ML</t>
  </si>
  <si>
    <t>KLERIMED 250</t>
  </si>
  <si>
    <t>LEKOKLAR 250 MG</t>
  </si>
  <si>
    <t>LEKOKLAR 500 MG</t>
  </si>
  <si>
    <t>DALACIN C 300 MG</t>
  </si>
  <si>
    <t>DERMOVATE CREMA 0,5MG/G</t>
  </si>
  <si>
    <t>0,05% X 25ML</t>
  </si>
  <si>
    <t>DERMOVATE 0,5MG/G</t>
  </si>
  <si>
    <t>RIVOTRIL 2 MG</t>
  </si>
  <si>
    <t>PLAVIX 75 MG</t>
  </si>
  <si>
    <t>0.5MG/ML X 10ML</t>
  </si>
  <si>
    <t>0,2G+0,5G/100G X 5 ML</t>
  </si>
  <si>
    <t>150MG/12,5MG</t>
  </si>
  <si>
    <t>300MG/12,5MG</t>
  </si>
  <si>
    <t>COAPROVEL 150MG/12,5MG</t>
  </si>
  <si>
    <t>COAPROVEL 300MG/12,5MG</t>
  </si>
  <si>
    <t>PIC.OFT.- SOL</t>
  </si>
  <si>
    <t>20MG/ML + 5MG/ML X 5 ML</t>
  </si>
  <si>
    <t>50MCG/0,5MG/G X 15 GR</t>
  </si>
  <si>
    <t>37,5MG/325MG</t>
  </si>
  <si>
    <t>37,5MG+325MG</t>
  </si>
  <si>
    <t>DIUREX 50</t>
  </si>
  <si>
    <t>1MG+50MG/GR X 15 G</t>
  </si>
  <si>
    <t>EXFORGE 5MG/160MG</t>
  </si>
  <si>
    <t>5MG / 160MG</t>
  </si>
  <si>
    <t>EXFORGE 5MG/80MG</t>
  </si>
  <si>
    <t>20MG/1MG PE GRAM X 15 G</t>
  </si>
  <si>
    <t>10G/ 400000 UI X 30 G</t>
  </si>
  <si>
    <t>500MG/ 200000 UI</t>
  </si>
  <si>
    <t>FARA CONCENTRATIE</t>
  </si>
  <si>
    <t>SYMBICORT TURBUHALER 160 MCG</t>
  </si>
  <si>
    <t>PULB.DE INHAL.</t>
  </si>
  <si>
    <t>160MCG/4.5MCG / 60 doze</t>
  </si>
  <si>
    <t>SYMBICORT TURBUHALER 320 MCG</t>
  </si>
  <si>
    <t>320/9MCG X 60 doze</t>
  </si>
  <si>
    <t>3MG+1MG X 5ML</t>
  </si>
  <si>
    <t>3MG/1MG/G  X 3,5GR</t>
  </si>
  <si>
    <t xml:space="preserve">XALCOM </t>
  </si>
  <si>
    <t>50MCG/ML + 5MG/ML 2,5ML</t>
  </si>
  <si>
    <t>70mg/5600 UI</t>
  </si>
  <si>
    <t>CADUET 10MG/5MG</t>
  </si>
  <si>
    <t>10MG/5MG</t>
  </si>
  <si>
    <t>300MCG/ML+5MG/ML x  3 ML</t>
  </si>
  <si>
    <t xml:space="preserve"> 4,55MG/ 1,32MG/ML X 5 ML</t>
  </si>
  <si>
    <t>NOLIPREL  ARG  FORTE 5MG/1,25MG</t>
  </si>
  <si>
    <t>5MG/1,25MG</t>
  </si>
  <si>
    <t>NOLIPREL ARG 2,5/0,625MG</t>
  </si>
  <si>
    <t>2,5MG/0,625MG</t>
  </si>
  <si>
    <t>40MCG/ ML + 5MG/ML x 2,5 ML</t>
  </si>
  <si>
    <t>AERIUS 5 MG</t>
  </si>
  <si>
    <t>AERIUS 2,5 MG</t>
  </si>
  <si>
    <t>AERIUS  0,5MG/ML</t>
  </si>
  <si>
    <t>0.5MG/ML X 120ml</t>
  </si>
  <si>
    <t>TADOR 25 MG</t>
  </si>
  <si>
    <t>50MG/2ML - 2 ML/FI</t>
  </si>
  <si>
    <t>20MG/15ML X 200ML</t>
  </si>
  <si>
    <t>HUMISEC PT ADULTI 20MG /15 ML</t>
  </si>
  <si>
    <t>5MG/5ML X 125ML</t>
  </si>
  <si>
    <t>7,5MG/5ML X 100ML</t>
  </si>
  <si>
    <t>TUSSIN FORTE 20 MG</t>
  </si>
  <si>
    <t>DICLOFENAC 50 MG</t>
  </si>
  <si>
    <t>DICLOFENAC DUO 75 MG</t>
  </si>
  <si>
    <t>DICLOTARD 100 MG</t>
  </si>
  <si>
    <t>30MG/ML X 3ML</t>
  </si>
  <si>
    <t>25MG/ML X 3ML</t>
  </si>
  <si>
    <t>DICLOREUM 150 MG</t>
  </si>
  <si>
    <t>DIGOXIN 0,25 MG</t>
  </si>
  <si>
    <t>DILTIAZEM 60 MG</t>
  </si>
  <si>
    <t>OROPERIDYS 10 MG</t>
  </si>
  <si>
    <t>20MG/ML - 5 ML</t>
  </si>
  <si>
    <t>CARDURA XL 4 MG</t>
  </si>
  <si>
    <t>CLEXANE 2000UI</t>
  </si>
  <si>
    <t>CLEXANE 4000UI</t>
  </si>
  <si>
    <t>2000UI/  0,2ML</t>
  </si>
  <si>
    <t>4000UI/ 0,4ML</t>
  </si>
  <si>
    <t>ERDOMED 175mg/5ml</t>
  </si>
  <si>
    <t>175MG/5ML X 50GR PULB PT 100 ML SUSP</t>
  </si>
  <si>
    <t>CIPRALEX 10 MG</t>
  </si>
  <si>
    <t>NEXIUM 20 MG</t>
  </si>
  <si>
    <t>NEXIUM 40 MG</t>
  </si>
  <si>
    <t>ESOMEPRAZOL 20 MG</t>
  </si>
  <si>
    <t>ESOMEPRAZOL 40 MG</t>
  </si>
  <si>
    <t>ARCOXIA 120 MG</t>
  </si>
  <si>
    <t>ARCOXIA 90 MG</t>
  </si>
  <si>
    <t>ARCOXIA 60 MG</t>
  </si>
  <si>
    <t>FAMOTIDINA 40 MG</t>
  </si>
  <si>
    <t>LIPANTHYL SUPRA 160 MG</t>
  </si>
  <si>
    <t>LIPANTHYL NANO 145 MG</t>
  </si>
  <si>
    <t>EURESPAL 2MG/ML</t>
  </si>
  <si>
    <t>2MG/ML X 150ML</t>
  </si>
  <si>
    <t xml:space="preserve">FERRUM HAUSMANN </t>
  </si>
  <si>
    <t>TARDYFERON 80 MG</t>
  </si>
  <si>
    <t>PROSCAR 5MG</t>
  </si>
  <si>
    <t>DIFLUCAN 150 MG</t>
  </si>
  <si>
    <t>DIFLUCAN 50 MG</t>
  </si>
  <si>
    <t>0,05GR/ 100G X 120DOZ</t>
  </si>
  <si>
    <t>FLIXOTIDE 125 INHALER CFC FREE</t>
  </si>
  <si>
    <t>FLIXOTIDE 50 INHALER CFC FREE</t>
  </si>
  <si>
    <t>MONOPRIL 10 MG</t>
  </si>
  <si>
    <t>MONOPRIL 20 MG</t>
  </si>
  <si>
    <t>FUROSEMID 40 MG</t>
  </si>
  <si>
    <t>FUROSEMID 20MG/2ML</t>
  </si>
  <si>
    <t>10mg/ml-2ml/fi</t>
  </si>
  <si>
    <t>GABAGAMMA 300 MG</t>
  </si>
  <si>
    <t>GABARAN 300 MG</t>
  </si>
  <si>
    <t>0,3% X 10ML</t>
  </si>
  <si>
    <t>215,2MG/ML X 5ml</t>
  </si>
  <si>
    <t>215,2MG/ML X 10ml</t>
  </si>
  <si>
    <t>HYDROCORTISONE SUCCINAT SODIC  100mg</t>
  </si>
  <si>
    <t>100MG/5ML X 100 ml</t>
  </si>
  <si>
    <t>IPRAVENT INHALER 20MCG/DOZA</t>
  </si>
  <si>
    <t>APROVEL 300 MG</t>
  </si>
  <si>
    <t>APROVEL 150 MG</t>
  </si>
  <si>
    <t>IRBESARTAN 300 MG</t>
  </si>
  <si>
    <t>IRBESARTAN 150 MG</t>
  </si>
  <si>
    <t>IRPRESTAN 150 MG</t>
  </si>
  <si>
    <t>SOTRET 10 MG</t>
  </si>
  <si>
    <t>ROACCUTANE 10 MG</t>
  </si>
  <si>
    <t>ITRACONAZOL 100 MG</t>
  </si>
  <si>
    <t>OMICRAL 100 MG</t>
  </si>
  <si>
    <t>CORLENTOR 7,5 MG</t>
  </si>
  <si>
    <t>CORLENTOR 5 MG</t>
  </si>
  <si>
    <t>100MG/2ML X 2ML</t>
  </si>
  <si>
    <t>KETOPROFEN SR 200 MG</t>
  </si>
  <si>
    <t>1MG/5ML X 100ML</t>
  </si>
  <si>
    <t>66.7% X 200ML</t>
  </si>
  <si>
    <t>65% X 300ML</t>
  </si>
  <si>
    <t>PIC.OFT. - SOL</t>
  </si>
  <si>
    <t>50MCG/ ML X 2,5ML</t>
  </si>
  <si>
    <t>50MCG/ ML - 2,5 ml</t>
  </si>
  <si>
    <t>5MG/ML X 20 ML</t>
  </si>
  <si>
    <t>LEVOFLOXACINA 500 MG</t>
  </si>
  <si>
    <t>TAVANIC 500 MG</t>
  </si>
  <si>
    <t>ANXIAR 1 MG</t>
  </si>
  <si>
    <t>XEFO RAPID 8 MG</t>
  </si>
  <si>
    <t>MELOXICAM 15 MG SUP</t>
  </si>
  <si>
    <t>MOVALIS  15MG/ 1,5 ML</t>
  </si>
  <si>
    <t>SALOFALK 500 MG COMPR GASTROREZ</t>
  </si>
  <si>
    <t>PENTASA 500 MG</t>
  </si>
  <si>
    <t>NOVOCALMIN 300 MG</t>
  </si>
  <si>
    <t>1MG/G X 30GR</t>
  </si>
  <si>
    <t>1MG/G X 50GR</t>
  </si>
  <si>
    <t>MEDROL 32</t>
  </si>
  <si>
    <t>MEDROL A 16</t>
  </si>
  <si>
    <t>5MG/ML X 2ML</t>
  </si>
  <si>
    <t>METOCLOPRAMID 1MG/5ML</t>
  </si>
  <si>
    <t>EGILOK 100 MG</t>
  </si>
  <si>
    <t>EGILOK 25 MG</t>
  </si>
  <si>
    <t>EGILOK 50 MG</t>
  </si>
  <si>
    <t>METOPROLOL RETARD 100 MG</t>
  </si>
  <si>
    <t>COMPR. ELIB. PREL.</t>
  </si>
  <si>
    <t>METRONIDAZOL 250 MG</t>
  </si>
  <si>
    <t>1MG/GR X 15GR</t>
  </si>
  <si>
    <t>SPRAY NAZAL SUSP</t>
  </si>
  <si>
    <t>50MCG/ DOZA  X 140 doze</t>
  </si>
  <si>
    <t xml:space="preserve">SINGULAIR </t>
  </si>
  <si>
    <t>MONTELUKAST 10 MG</t>
  </si>
  <si>
    <t>MONTELUKAST 5 MG</t>
  </si>
  <si>
    <t>AVELOX  400 mg</t>
  </si>
  <si>
    <t>MOXOGAMMA 0,2 MG</t>
  </si>
  <si>
    <t>MOXOGAMMA 0,3 MG</t>
  </si>
  <si>
    <t>MOXOGAMMA 0,4 MG</t>
  </si>
  <si>
    <t>X-PRESSOL 5MG</t>
  </si>
  <si>
    <t>0,3% X 5ML</t>
  </si>
  <si>
    <t>0,3% X 15 FL UNIDOZA</t>
  </si>
  <si>
    <t>3MG/G X 5 G</t>
  </si>
  <si>
    <t>NICERGOLINA 30 MG</t>
  </si>
  <si>
    <t>NICERIUM 30 UNO</t>
  </si>
  <si>
    <t>500.000 UI</t>
  </si>
  <si>
    <t>NITRODERM TTS 5</t>
  </si>
  <si>
    <t>SIST. TERAP. TRANSDERM</t>
  </si>
  <si>
    <t>25MG / PLIC</t>
  </si>
  <si>
    <t>COMPR SUBLING.</t>
  </si>
  <si>
    <t>SPRAY SUBLINGUAL</t>
  </si>
  <si>
    <t>0,4MG/ DOZA</t>
  </si>
  <si>
    <t>NOLICIN 400 MG</t>
  </si>
  <si>
    <t>0,3% X 3GR</t>
  </si>
  <si>
    <t>OFLOXIN 200</t>
  </si>
  <si>
    <t xml:space="preserve">OPATANOL </t>
  </si>
  <si>
    <t>1mg/ml X 5ML</t>
  </si>
  <si>
    <t>OMEDAR 20 MG</t>
  </si>
  <si>
    <t>OMEPRAZOL  20 MG</t>
  </si>
  <si>
    <t>OMERAN 20</t>
  </si>
  <si>
    <t>OXACILINA 500 MG</t>
  </si>
  <si>
    <t>CONTROLOC 20 MG</t>
  </si>
  <si>
    <t>CONTROLOC 40 MG</t>
  </si>
  <si>
    <t>PENTOXI RETARD</t>
  </si>
  <si>
    <t>PRESTARIUM 5 MG</t>
  </si>
  <si>
    <t>PRESTARIUM 10 MG</t>
  </si>
  <si>
    <t xml:space="preserve">OSPEN </t>
  </si>
  <si>
    <t>10MG/ML X 1 ML</t>
  </si>
  <si>
    <t>LYRICA 75 MG</t>
  </si>
  <si>
    <t>LYRICA 300 MG</t>
  </si>
  <si>
    <t>LYRICA 150 MG</t>
  </si>
  <si>
    <t>10MG/G X  80GR</t>
  </si>
  <si>
    <t>UTROGESTAN 100 MG</t>
  </si>
  <si>
    <t>UTROGESTAN 200 MG</t>
  </si>
  <si>
    <t>ACCUPRO 10</t>
  </si>
  <si>
    <t>ACCUPRO 20</t>
  </si>
  <si>
    <t>PIRAMIL 5 MG</t>
  </si>
  <si>
    <t>PIRAMIL 10 MG</t>
  </si>
  <si>
    <t>TRITACE 10</t>
  </si>
  <si>
    <t>TRITACE 5</t>
  </si>
  <si>
    <t>ZENRA 10</t>
  </si>
  <si>
    <t>ZENRA 5</t>
  </si>
  <si>
    <t>25MG/ ML X 2ML</t>
  </si>
  <si>
    <t>CRESTOR 10 MG</t>
  </si>
  <si>
    <t>CRESTOR 20 MG</t>
  </si>
  <si>
    <t>ROSUCARD 10 MG</t>
  </si>
  <si>
    <t>ROSUCARD 20 MG</t>
  </si>
  <si>
    <t>ROSUVASTATINA 10 MG</t>
  </si>
  <si>
    <t>ROSUVASTATINA 20 MG</t>
  </si>
  <si>
    <t>ROXARDIO 10 MG</t>
  </si>
  <si>
    <t>ROXARDIO 20 MG</t>
  </si>
  <si>
    <t>ROSTAT 10 MG</t>
  </si>
  <si>
    <t>ROSTAT 20 MG</t>
  </si>
  <si>
    <t>VENTOLIN 100 INHALER CFC FREE</t>
  </si>
  <si>
    <t>SUSP. INHAL. PRESURIZATA</t>
  </si>
  <si>
    <t>100mcg./doza  X  200 doze</t>
  </si>
  <si>
    <t>SERETIDE DISKUS 50/100</t>
  </si>
  <si>
    <t>50MCG/100MCG</t>
  </si>
  <si>
    <t>50MCG/250MCG</t>
  </si>
  <si>
    <t>SERETIDE DISKUS 50/500</t>
  </si>
  <si>
    <t>50MCG/500MCG</t>
  </si>
  <si>
    <t>ZOLOFT 50 MG</t>
  </si>
  <si>
    <t>SIMVACARD 10 MG</t>
  </si>
  <si>
    <t>SIMVACARD 20 MG</t>
  </si>
  <si>
    <t>SIMVACARD 40 MG</t>
  </si>
  <si>
    <t>ZEPLAN 10 MG</t>
  </si>
  <si>
    <t>ZEPLAN 20 MG</t>
  </si>
  <si>
    <t>ZOCOR 20 MG</t>
  </si>
  <si>
    <t>VESICARE 10</t>
  </si>
  <si>
    <t>VESICARE 5</t>
  </si>
  <si>
    <t>SOTAGAMMA 80</t>
  </si>
  <si>
    <t>ROVAMYCINE 3 Mil.UI</t>
  </si>
  <si>
    <t>3 Mil. UI</t>
  </si>
  <si>
    <t>SPIRONOLACTONA 25 mg</t>
  </si>
  <si>
    <t>400MG/ 80MG</t>
  </si>
  <si>
    <t>VESSEL DUE F</t>
  </si>
  <si>
    <t>PULB. PT SUSP ORALA</t>
  </si>
  <si>
    <t>250mg/5ML X 60ML.</t>
  </si>
  <si>
    <t>IMIGRAN DR 100 MG</t>
  </si>
  <si>
    <t>IMIGRAN DR 50 MG</t>
  </si>
  <si>
    <t>MICARDIS 80 MG</t>
  </si>
  <si>
    <t>THYROZOL 10 MG</t>
  </si>
  <si>
    <t>THYROZOL 5 MG</t>
  </si>
  <si>
    <t>TINIZOL 500 MG</t>
  </si>
  <si>
    <t>3 mg/ml  X  5 ml</t>
  </si>
  <si>
    <t>0,3% X 3,5GR</t>
  </si>
  <si>
    <t>TRAMADOL RETARD 100 MG</t>
  </si>
  <si>
    <t>GOPTEN 2 MG</t>
  </si>
  <si>
    <t>GOPTEN 4 MG</t>
  </si>
  <si>
    <t>40MCG/ML X 2,5ML</t>
  </si>
  <si>
    <t>TRITTICO AC 150 MG</t>
  </si>
  <si>
    <t>DEBRIDAT 100 MG</t>
  </si>
  <si>
    <t>24MG/5ML X 152,5 G GRANULE</t>
  </si>
  <si>
    <t>PREDUCTAL MR 35 MG</t>
  </si>
  <si>
    <t xml:space="preserve">COMPR  ELIB MODIF </t>
  </si>
  <si>
    <t>TRIMETAZIDINA 35 MG</t>
  </si>
  <si>
    <t>VALTREX 500 MG</t>
  </si>
  <si>
    <t>VALSARTAN 160 MG</t>
  </si>
  <si>
    <t>AVASSAN 160 MG</t>
  </si>
  <si>
    <t>DIOVAN 160 MG</t>
  </si>
  <si>
    <t>DIOVAN 80 MG</t>
  </si>
  <si>
    <t>ZOMEN 30 MG</t>
  </si>
  <si>
    <t>ZOMEN 7,5 MG</t>
  </si>
  <si>
    <t>SANVAL  10 MG</t>
  </si>
  <si>
    <t>3MG+1MG/ML  X  5 ml</t>
  </si>
  <si>
    <t xml:space="preserve">3MG/ML  X  5 ml </t>
  </si>
  <si>
    <t>1mg/1ml X 120ml</t>
  </si>
  <si>
    <t>3% X 4,5gr.</t>
  </si>
  <si>
    <t>EDARBI 40 MG</t>
  </si>
  <si>
    <t>BORENAR 20 MG</t>
  </si>
  <si>
    <t>2MG/ML X 10 ml</t>
  </si>
  <si>
    <t>0,9MG/ML X 5 ml</t>
  </si>
  <si>
    <t>LAC DE UNGHII MEDICAMENTOS</t>
  </si>
  <si>
    <t>80MG/ GR X 1 FL</t>
  </si>
  <si>
    <t>PICATURI OFT./AURIC / SOL</t>
  </si>
  <si>
    <t>10MG/ML+5MG/ML X 5 ML</t>
  </si>
  <si>
    <t>2,5MG/120MG</t>
  </si>
  <si>
    <t>0,5MG/1MG/GR X 15 G</t>
  </si>
  <si>
    <t>SOL CUT X 30 ML</t>
  </si>
  <si>
    <t>UNG X 15 GR</t>
  </si>
  <si>
    <t>UNG RECTAL X 30 GR</t>
  </si>
  <si>
    <t>COMBINATII (AMLODIPINA + VALSARTAN + HCT)</t>
  </si>
  <si>
    <t>5MG/160MG/ 12,5MG</t>
  </si>
  <si>
    <t>5MG/160MG/ 25MG</t>
  </si>
  <si>
    <t xml:space="preserve">FLUMETOL </t>
  </si>
  <si>
    <t>2MG/1MG/ML X 5 ML</t>
  </si>
  <si>
    <t>COMBINATII (TROXERUTI-NUM)</t>
  </si>
  <si>
    <t>UNG X 18 G</t>
  </si>
  <si>
    <t>0,5MG/G+ 20MG/G X 30 G</t>
  </si>
  <si>
    <t>KLION-D 100</t>
  </si>
  <si>
    <t>0,075MG/0,02MG</t>
  </si>
  <si>
    <t>3500 UI +1MG+6000 UI / 1 ML</t>
  </si>
  <si>
    <t>CREMA X 15 GR</t>
  </si>
  <si>
    <t>DRAJ. ELIB PREL</t>
  </si>
  <si>
    <t>10MG/1MG/1G X 30GR</t>
  </si>
  <si>
    <t>0,5MG+10MG+1MG/G X 15 GR</t>
  </si>
  <si>
    <t>COMBINATII (ETINILESTRADIOLUM + DROSPIRENONUM)</t>
  </si>
  <si>
    <t>100 MG/5ML</t>
  </si>
  <si>
    <t>COMBINATII ( ZOFENOPRILUM + HCT)</t>
  </si>
  <si>
    <t>40MG/ 5MG</t>
  </si>
  <si>
    <t>80MG/ 5MG</t>
  </si>
  <si>
    <t>80MG/ 10MG</t>
  </si>
  <si>
    <t>500mg/  20mg</t>
  </si>
  <si>
    <t>COMBINATII (CANDESARTANUM CILEXETIL + HCT)</t>
  </si>
  <si>
    <t>8MG/12,5MG</t>
  </si>
  <si>
    <t>16MG/12,5MG</t>
  </si>
  <si>
    <t>PRADAXA 110 MG</t>
  </si>
  <si>
    <t>PRADAXA 150 MG</t>
  </si>
  <si>
    <t>10ML/FI</t>
  </si>
  <si>
    <t>0,15MG/ML X 15ML</t>
  </si>
  <si>
    <t>2%  X 30G</t>
  </si>
  <si>
    <t>PROPECIA 1 MG</t>
  </si>
  <si>
    <t>SPRAY NAZAL, SUSP</t>
  </si>
  <si>
    <t>MONURAL 3 G</t>
  </si>
  <si>
    <t>OMNIPAQUE 350 MG / ML</t>
  </si>
  <si>
    <t>OMNIPAQUE 300 MG / ML</t>
  </si>
  <si>
    <t>25MG/G X 100GR</t>
  </si>
  <si>
    <t>100MG/G X 25 G</t>
  </si>
  <si>
    <t>KETONAL GEL</t>
  </si>
  <si>
    <t>25MG/G X 45GR</t>
  </si>
  <si>
    <t>ALGOCALMIN 500 MG</t>
  </si>
  <si>
    <t>PIC OFT/AURIC., SOL</t>
  </si>
  <si>
    <t>FENEFRIN  10%</t>
  </si>
  <si>
    <t>10MG/G X 40GR</t>
  </si>
  <si>
    <t>1% X 5 GR</t>
  </si>
  <si>
    <t xml:space="preserve">TETRACICLINA </t>
  </si>
  <si>
    <t>30MG/G X 12 G</t>
  </si>
  <si>
    <t>MYDRIACYL 0,5%</t>
  </si>
  <si>
    <t>0,5% X 15ML</t>
  </si>
  <si>
    <t>TROPICAMIDA 0,5%</t>
  </si>
  <si>
    <t>0,5% X 10ML</t>
  </si>
  <si>
    <t>TROPICAMIDA 1%</t>
  </si>
  <si>
    <t>P REF</t>
  </si>
  <si>
    <t>ACC JUNIOR 20MG/ML</t>
  </si>
  <si>
    <t>20MG / ML X 30G GRAN PT 75 ML SOL</t>
  </si>
  <si>
    <t>39MG/12MG</t>
  </si>
  <si>
    <t>10MG+500 UI X 45 gr</t>
  </si>
  <si>
    <t>CREMA X 35GR</t>
  </si>
  <si>
    <t>CALCIU-SANDOZ  FORTE</t>
  </si>
  <si>
    <t>12.2% X 50ML</t>
  </si>
  <si>
    <t>250MG/100MG/5MG</t>
  </si>
  <si>
    <t>5GR/PLIC</t>
  </si>
  <si>
    <t>DALERON COLD 3</t>
  </si>
  <si>
    <t>1% X 50GR</t>
  </si>
  <si>
    <t>125 ML</t>
  </si>
  <si>
    <t>5 %  X 100 gr</t>
  </si>
  <si>
    <t>ESPUMISAN L</t>
  </si>
  <si>
    <t>1G/100ML X 10ML</t>
  </si>
  <si>
    <t>40MG/G X  35 GR</t>
  </si>
  <si>
    <t>200 ml</t>
  </si>
  <si>
    <t>1%. X 15GR</t>
  </si>
  <si>
    <t>100000 UI X 100GR</t>
  </si>
  <si>
    <t>COMPR. FILM</t>
  </si>
  <si>
    <t>49mg/ml X 10 ml</t>
  </si>
  <si>
    <t>120MG/5ML X 100ML</t>
  </si>
  <si>
    <t>100MG/5ML X 100ML</t>
  </si>
  <si>
    <t>STREPSILS   MIERE  LAMAIE</t>
  </si>
  <si>
    <t>2 TUB X 4GR</t>
  </si>
  <si>
    <t>STREPSILS MENTOL + EUCALIPT</t>
  </si>
  <si>
    <t>THIOSSEN 600</t>
  </si>
  <si>
    <t>94MG/ML X 10ML</t>
  </si>
  <si>
    <t>0,1 %  X 5ml.</t>
  </si>
  <si>
    <t>1% X 6GR-</t>
  </si>
  <si>
    <t>20MG / GRAM X 20 GR</t>
  </si>
  <si>
    <t>SALOFALK 4G/60ML</t>
  </si>
  <si>
    <t>SUSP RECTALA</t>
  </si>
  <si>
    <t>4G/60ML</t>
  </si>
  <si>
    <t>APIXABANUM</t>
  </si>
  <si>
    <t>ELIQUIS</t>
  </si>
  <si>
    <t>2,5 MG</t>
  </si>
  <si>
    <t>NEOPREOL</t>
  </si>
  <si>
    <t>MIRABEGRONUM</t>
  </si>
  <si>
    <t>BETMIGA 50 MG</t>
  </si>
  <si>
    <t>W57635001</t>
  </si>
  <si>
    <t>W55620001</t>
  </si>
  <si>
    <t>W00009002</t>
  </si>
  <si>
    <t>W51718001</t>
  </si>
  <si>
    <t>W57116001</t>
  </si>
  <si>
    <t>W57117001</t>
  </si>
  <si>
    <t>W53018001</t>
  </si>
  <si>
    <t>W06666001</t>
  </si>
  <si>
    <t>W57112001</t>
  </si>
  <si>
    <t>W42875001</t>
  </si>
  <si>
    <t>W13986001</t>
  </si>
  <si>
    <t>W58770010</t>
  </si>
  <si>
    <t>W00187002</t>
  </si>
  <si>
    <t>W54377002</t>
  </si>
  <si>
    <t>W61163003</t>
  </si>
  <si>
    <t xml:space="preserve">RISEDRONAT </t>
  </si>
  <si>
    <t>W53578003</t>
  </si>
  <si>
    <t>W00074002</t>
  </si>
  <si>
    <t>W58076016</t>
  </si>
  <si>
    <t>W00075002</t>
  </si>
  <si>
    <t>W51368003</t>
  </si>
  <si>
    <t>W08199002</t>
  </si>
  <si>
    <t>W54467001</t>
  </si>
  <si>
    <t>W53790001</t>
  </si>
  <si>
    <t>W55384001</t>
  </si>
  <si>
    <t>W52512001</t>
  </si>
  <si>
    <t>W61504001</t>
  </si>
  <si>
    <t>W61503002</t>
  </si>
  <si>
    <t>W00156003</t>
  </si>
  <si>
    <t>W59985001</t>
  </si>
  <si>
    <t>W59986001</t>
  </si>
  <si>
    <t>W61153001</t>
  </si>
  <si>
    <t>ADAGIN 400 MG</t>
  </si>
  <si>
    <t>W54725005</t>
  </si>
  <si>
    <t>W55441001</t>
  </si>
  <si>
    <t>W60364001</t>
  </si>
  <si>
    <t>W43641001</t>
  </si>
  <si>
    <t>W53799002</t>
  </si>
  <si>
    <t>W06668003</t>
  </si>
  <si>
    <t>W06667003</t>
  </si>
  <si>
    <t>W55641002</t>
  </si>
  <si>
    <t>W00067001</t>
  </si>
  <si>
    <t>W13994001</t>
  </si>
  <si>
    <t>W00228001</t>
  </si>
  <si>
    <t>W00231001</t>
  </si>
  <si>
    <t>W44042001</t>
  </si>
  <si>
    <t>W43038001</t>
  </si>
  <si>
    <t>W54199002</t>
  </si>
  <si>
    <t>W08568002</t>
  </si>
  <si>
    <t>W00242001</t>
  </si>
  <si>
    <t>W00243001</t>
  </si>
  <si>
    <t>W07122001</t>
  </si>
  <si>
    <t>W00252001</t>
  </si>
  <si>
    <t>W00253001</t>
  </si>
  <si>
    <t>W00265001</t>
  </si>
  <si>
    <t>W00279001</t>
  </si>
  <si>
    <t>W07050001</t>
  </si>
  <si>
    <t>W07051001</t>
  </si>
  <si>
    <t>W58056002</t>
  </si>
  <si>
    <t>W43378002</t>
  </si>
  <si>
    <t>W42796002</t>
  </si>
  <si>
    <t>W53954002</t>
  </si>
  <si>
    <t>W06951001</t>
  </si>
  <si>
    <t>W42020001</t>
  </si>
  <si>
    <t>W42019001</t>
  </si>
  <si>
    <t>W53664002</t>
  </si>
  <si>
    <t>W53665002</t>
  </si>
  <si>
    <t>W41512001</t>
  </si>
  <si>
    <t>W59528001</t>
  </si>
  <si>
    <t>W59527001</t>
  </si>
  <si>
    <t>W53430001</t>
  </si>
  <si>
    <t>W53429001</t>
  </si>
  <si>
    <t>W13739001</t>
  </si>
  <si>
    <t>W00363001</t>
  </si>
  <si>
    <t>W00365001</t>
  </si>
  <si>
    <t>W00388002</t>
  </si>
  <si>
    <t>W00400003</t>
  </si>
  <si>
    <t>W00401004</t>
  </si>
  <si>
    <t>W54453002</t>
  </si>
  <si>
    <t>W55401002</t>
  </si>
  <si>
    <t>W55342003</t>
  </si>
  <si>
    <t>W55355001</t>
  </si>
  <si>
    <t>W55164001</t>
  </si>
  <si>
    <t>W55163002</t>
  </si>
  <si>
    <t>W57628002</t>
  </si>
  <si>
    <t>W06719003</t>
  </si>
  <si>
    <t>W57283004</t>
  </si>
  <si>
    <t>W00477001</t>
  </si>
  <si>
    <t>W55516003</t>
  </si>
  <si>
    <t>W55517003</t>
  </si>
  <si>
    <t>W55518003</t>
  </si>
  <si>
    <t>W54697010</t>
  </si>
  <si>
    <t>W54697007</t>
  </si>
  <si>
    <t>W54698007</t>
  </si>
  <si>
    <t>W55165007</t>
  </si>
  <si>
    <t>W55166007</t>
  </si>
  <si>
    <t>W55167007</t>
  </si>
  <si>
    <t>W56114001</t>
  </si>
  <si>
    <t>W56115001</t>
  </si>
  <si>
    <t>W56116001</t>
  </si>
  <si>
    <t>W12893001</t>
  </si>
  <si>
    <t>W12894001</t>
  </si>
  <si>
    <t>W12897001</t>
  </si>
  <si>
    <t>W12895001</t>
  </si>
  <si>
    <t>W58521002</t>
  </si>
  <si>
    <t>W42878001</t>
  </si>
  <si>
    <t>W57032001</t>
  </si>
  <si>
    <t>W00518001</t>
  </si>
  <si>
    <t>W00519001</t>
  </si>
  <si>
    <t>W00520001</t>
  </si>
  <si>
    <t>W56936001</t>
  </si>
  <si>
    <t>W58104003</t>
  </si>
  <si>
    <t>W10193001</t>
  </si>
  <si>
    <t>W00538004</t>
  </si>
  <si>
    <t>W00568001</t>
  </si>
  <si>
    <t>0.15% X 120ML</t>
  </si>
  <si>
    <t>W13032001</t>
  </si>
  <si>
    <t>W56234001</t>
  </si>
  <si>
    <t>W60494001</t>
  </si>
  <si>
    <t>W56129001</t>
  </si>
  <si>
    <t>W55890002</t>
  </si>
  <si>
    <t>W57312003</t>
  </si>
  <si>
    <t>W57057005</t>
  </si>
  <si>
    <t>W57877003</t>
  </si>
  <si>
    <t>W58315002</t>
  </si>
  <si>
    <t>W57960001</t>
  </si>
  <si>
    <t>W14069001</t>
  </si>
  <si>
    <t>W55458001</t>
  </si>
  <si>
    <t>W13630003</t>
  </si>
  <si>
    <t>W13629003</t>
  </si>
  <si>
    <t>W00626001</t>
  </si>
  <si>
    <t>W53841003</t>
  </si>
  <si>
    <t>W07615001</t>
  </si>
  <si>
    <t>W06824001</t>
  </si>
  <si>
    <t>W06824003</t>
  </si>
  <si>
    <t>W57247001</t>
  </si>
  <si>
    <t>W06829001</t>
  </si>
  <si>
    <t>W08134001</t>
  </si>
  <si>
    <t>W00716001</t>
  </si>
  <si>
    <t>W00722001</t>
  </si>
  <si>
    <t>W57681001</t>
  </si>
  <si>
    <t>W53410001</t>
  </si>
  <si>
    <t>W58808002</t>
  </si>
  <si>
    <t>W58807002</t>
  </si>
  <si>
    <t>W58806001</t>
  </si>
  <si>
    <t>W55417002</t>
  </si>
  <si>
    <t>CLAFEN 50MG/GRAM</t>
  </si>
  <si>
    <t>50 MG/GR X 45 GR</t>
  </si>
  <si>
    <t>W41709001</t>
  </si>
  <si>
    <t>SALIFORM FORTE</t>
  </si>
  <si>
    <t>CREMA X 25 GR</t>
  </si>
  <si>
    <t>HUMAGRIP</t>
  </si>
  <si>
    <t>W58835001</t>
  </si>
  <si>
    <t>W42254001</t>
  </si>
  <si>
    <t>TRAMAZOLINUM</t>
  </si>
  <si>
    <t>MUCONASAL SPRAY</t>
  </si>
  <si>
    <t>1,18 MG/ML X 10 ML</t>
  </si>
  <si>
    <t>W53798001</t>
  </si>
  <si>
    <t>W58812001</t>
  </si>
  <si>
    <t>PARASINUS PENTA</t>
  </si>
  <si>
    <t>W52118002</t>
  </si>
  <si>
    <t>THERAFLU EXTRA RACEALA SI GRIPA</t>
  </si>
  <si>
    <t>W52117002</t>
  </si>
  <si>
    <t>THERAFLU SINUS RACEALA SI GRIPA</t>
  </si>
  <si>
    <t>W56484005</t>
  </si>
  <si>
    <t>SALOFALK 1 G</t>
  </si>
  <si>
    <t>W43613001</t>
  </si>
  <si>
    <t xml:space="preserve">GEL ORAL </t>
  </si>
  <si>
    <t>10 G X 30 PLICURI</t>
  </si>
  <si>
    <t>W54445001</t>
  </si>
  <si>
    <t>BUDENOFALK 2MG/DOZA</t>
  </si>
  <si>
    <t>SPUMA RECTALA</t>
  </si>
  <si>
    <t>2MG/DOZA X 14 DOZE/FL</t>
  </si>
  <si>
    <t>W60936001</t>
  </si>
  <si>
    <t xml:space="preserve">MIRVASO </t>
  </si>
  <si>
    <t>3MG/G</t>
  </si>
  <si>
    <t>W57033002</t>
  </si>
  <si>
    <t>INDACATEROLUM</t>
  </si>
  <si>
    <t>ONBREZ BREEZHALER 150 G</t>
  </si>
  <si>
    <t>CAPS CU PULB INHAL</t>
  </si>
  <si>
    <t>1 cas min 2016</t>
  </si>
  <si>
    <t>2 cas min 2016</t>
  </si>
  <si>
    <t>CAS MIN 2016</t>
  </si>
  <si>
    <t>1 cas max 2016</t>
  </si>
  <si>
    <t>2 cas max 2016</t>
  </si>
  <si>
    <t>CAS MAX 2016</t>
  </si>
  <si>
    <t>W08550001</t>
  </si>
  <si>
    <t>W00776003</t>
  </si>
  <si>
    <t>W57187001</t>
  </si>
  <si>
    <t>W00851001</t>
  </si>
  <si>
    <t>W42659001</t>
  </si>
  <si>
    <t>W42658001</t>
  </si>
  <si>
    <t>W42660001</t>
  </si>
  <si>
    <t>W43084001</t>
  </si>
  <si>
    <t>W56968001</t>
  </si>
  <si>
    <t>W56966001</t>
  </si>
  <si>
    <t>W41666001</t>
  </si>
  <si>
    <t>W41651001</t>
  </si>
  <si>
    <t>W10483001</t>
  </si>
  <si>
    <t>W13949003</t>
  </si>
  <si>
    <t>W12552001</t>
  </si>
  <si>
    <t>W12657001</t>
  </si>
  <si>
    <t>W12659001</t>
  </si>
  <si>
    <t>W08361009</t>
  </si>
  <si>
    <t>W10504001</t>
  </si>
  <si>
    <t>W59369003</t>
  </si>
  <si>
    <t>W10782001</t>
  </si>
  <si>
    <t>W54291001</t>
  </si>
  <si>
    <t>W54448001</t>
  </si>
  <si>
    <t>CINARIZIN</t>
  </si>
  <si>
    <t>W13160002</t>
  </si>
  <si>
    <t>W10590001</t>
  </si>
  <si>
    <t>W12614002</t>
  </si>
  <si>
    <t>W07863001</t>
  </si>
  <si>
    <t>W57948001</t>
  </si>
  <si>
    <t>W51507001</t>
  </si>
  <si>
    <t>W42772001</t>
  </si>
  <si>
    <t>W01273001</t>
  </si>
  <si>
    <t>W01274001</t>
  </si>
  <si>
    <t>W44076001</t>
  </si>
  <si>
    <t>W55656001</t>
  </si>
  <si>
    <t>W01271002</t>
  </si>
  <si>
    <t>W01272001</t>
  </si>
  <si>
    <t>W41838002</t>
  </si>
  <si>
    <t>W44093001</t>
  </si>
  <si>
    <t>W44087001</t>
  </si>
  <si>
    <t>W44092001</t>
  </si>
  <si>
    <t>W01327002</t>
  </si>
  <si>
    <t>W01326002</t>
  </si>
  <si>
    <t>W13607002</t>
  </si>
  <si>
    <t>W14043001</t>
  </si>
  <si>
    <t>W14044001</t>
  </si>
  <si>
    <t>W60253004</t>
  </si>
  <si>
    <t>W60254003</t>
  </si>
  <si>
    <t>W08638001</t>
  </si>
  <si>
    <t>W55012001</t>
  </si>
  <si>
    <t>W12704002</t>
  </si>
  <si>
    <t>W55013001</t>
  </si>
  <si>
    <t>W55375001</t>
  </si>
  <si>
    <t>W51336001</t>
  </si>
  <si>
    <t>W01373004</t>
  </si>
  <si>
    <t>W54317007</t>
  </si>
  <si>
    <t>W55371005</t>
  </si>
  <si>
    <t>8mg/2ml x 2 ml</t>
  </si>
  <si>
    <t>DILZEM 90 MG RETARD</t>
  </si>
  <si>
    <t>SERETIDE DISKUS 50/250</t>
  </si>
  <si>
    <t>LIDOCAINUM</t>
  </si>
  <si>
    <t>XILINA 10MG/ML</t>
  </si>
  <si>
    <t>SOL.INJ. - FIOLE</t>
  </si>
  <si>
    <t>EFICEF 200 MG</t>
  </si>
  <si>
    <t>ACTONEL 75 MG</t>
  </si>
  <si>
    <t>75mg</t>
  </si>
  <si>
    <t>10MG/ML X 10 ML/FI</t>
  </si>
  <si>
    <t xml:space="preserve">MONOPOST </t>
  </si>
  <si>
    <t>PIC OFT, SOL, IN RECIPIENT UNIDOZA</t>
  </si>
  <si>
    <t>50 MCG / ML X 30 RECIPIENTE UNIDOZA</t>
  </si>
  <si>
    <t>IZBA</t>
  </si>
  <si>
    <t>30 MCG / ML X 4 ML</t>
  </si>
  <si>
    <t>5 MG / ML</t>
  </si>
  <si>
    <t>CYCLOPENTOLATI HYDROCHLORIDUM</t>
  </si>
  <si>
    <t>CICLOPENTOLAT 10 MG / ML</t>
  </si>
  <si>
    <t>10 MG / ML</t>
  </si>
  <si>
    <t>XILINA 20MG/ML</t>
  </si>
  <si>
    <t>20MG/ML X 2 ML</t>
  </si>
  <si>
    <t>NORMIX 200 MG/10 ML</t>
  </si>
  <si>
    <t>GRAN.PT SUSP ORALA</t>
  </si>
  <si>
    <t>200 MG / 10 ML</t>
  </si>
  <si>
    <t>CHLORZOXAZONUM</t>
  </si>
  <si>
    <t>CLORZOXAZONA 250 MG</t>
  </si>
  <si>
    <t>250 MG%</t>
  </si>
  <si>
    <t>OSELTAMIVIRUM</t>
  </si>
  <si>
    <t>TAMIFLU 75 MG</t>
  </si>
  <si>
    <t>10MG/160MG/25MG</t>
  </si>
  <si>
    <t>10MG/160MG/12,5 MG</t>
  </si>
  <si>
    <t>VINCAMINUM</t>
  </si>
  <si>
    <t>OXYBRAL SR</t>
  </si>
  <si>
    <t>30 MG%</t>
  </si>
  <si>
    <t>CRESTOR 5 MG</t>
  </si>
  <si>
    <t>5M G</t>
  </si>
  <si>
    <t>SALBUTAMOL</t>
  </si>
  <si>
    <t>COMBINATII (DEXAMETAZONA+TOBRAMICINA)</t>
  </si>
  <si>
    <t>APA PT PREPARATE INJECTABILE</t>
  </si>
  <si>
    <t>SOLV.PENTRU UZ PARENT. -  FIOLE</t>
  </si>
  <si>
    <t>RUPATADINUM</t>
  </si>
  <si>
    <t>TAMALIS 10 MG</t>
  </si>
  <si>
    <t>COMBINATII ( BECLOMETASONUM + FORMOTEROLUM )</t>
  </si>
  <si>
    <t>FOSTER 100/6 mcg</t>
  </si>
  <si>
    <t>SOL DE INHALAT PRESURIZ</t>
  </si>
  <si>
    <t>100/6 MCG / DOZA</t>
  </si>
  <si>
    <t>SUSP ORALA X 1 FL UNIDOZA</t>
  </si>
  <si>
    <t>ALPHA D3 0,25 MCG</t>
  </si>
  <si>
    <t>ALPHA D3 0,5 MCG</t>
  </si>
  <si>
    <t>HUMISEC PT COPII 5MG/5ML</t>
  </si>
  <si>
    <t>FLIXONASE 0,05g/100g</t>
  </si>
  <si>
    <t>SPRAZ NAZ SUSP</t>
  </si>
  <si>
    <t>STREPSILS INTENSIV 8,75MG/DOZA</t>
  </si>
  <si>
    <t>SPRAY BUCOFARINGIAN, SOL</t>
  </si>
  <si>
    <t>8,75 MG / DOZA -  1 FLAC X 15 ML</t>
  </si>
  <si>
    <t>NETTACIN ®</t>
  </si>
  <si>
    <t>PERINDOPRIL TOSILAT</t>
  </si>
  <si>
    <t>ENCEPHABOL 80,5MG / 5 ML</t>
  </si>
  <si>
    <t>TVA</t>
  </si>
  <si>
    <t>TOTAL CU TVA</t>
  </si>
  <si>
    <t>RINOCLENIL</t>
  </si>
  <si>
    <t>SPRAY NAZ, SUSP X 1 FL X 30 ML</t>
  </si>
  <si>
    <t>100 MCG/DOZA</t>
  </si>
  <si>
    <t>TAMALIS   1MG/ML</t>
  </si>
  <si>
    <t>SOL.ORALA</t>
  </si>
  <si>
    <t>1 MG/ML</t>
  </si>
  <si>
    <t>COMBINATII (INDACATEROLUM - GLICOPIRONIUM)</t>
  </si>
  <si>
    <t>ULTIBRO BREEZHALER 85 MCG/43 MCG</t>
  </si>
  <si>
    <t>85 MCG / 43 MCG</t>
  </si>
  <si>
    <t>DESLORATADINUM</t>
  </si>
  <si>
    <t>F A R M A C I A</t>
  </si>
  <si>
    <t>REGEN  AG</t>
  </si>
  <si>
    <t>ZENARO</t>
  </si>
  <si>
    <t>CICADERMA</t>
  </si>
  <si>
    <t>PULV.ORALA</t>
  </si>
  <si>
    <t>NUROFEN EXPRESS FORTE</t>
  </si>
  <si>
    <t>NECESAR MEDICAMENTE PENTRU ANII 2018-2019</t>
  </si>
  <si>
    <t>SERODEPS</t>
  </si>
  <si>
    <t>10 MG+250UIX35 G</t>
  </si>
  <si>
    <t>DEXKETOPROFEN</t>
  </si>
  <si>
    <t>DIFLEX</t>
  </si>
  <si>
    <t>RIBOMUNYL</t>
  </si>
  <si>
    <t>SPASMOCALM</t>
  </si>
  <si>
    <t>40 mg</t>
  </si>
  <si>
    <t>DERIDUST</t>
  </si>
  <si>
    <t>CP.FILM</t>
  </si>
  <si>
    <t>MELOXICAM</t>
  </si>
  <si>
    <t>OFTAQUIX</t>
  </si>
  <si>
    <t>CORNEREGEL</t>
  </si>
  <si>
    <t>DEXPANTHENOL</t>
  </si>
  <si>
    <t>10MG/GR X 30GR</t>
  </si>
  <si>
    <t>KETOPROFEN</t>
  </si>
  <si>
    <t>KETOPROXIN</t>
  </si>
  <si>
    <t>NOLPAZA 20 mg</t>
  </si>
  <si>
    <t>NOLPAZA 40 MG</t>
  </si>
  <si>
    <t>METHOTREXATE</t>
  </si>
  <si>
    <t>OLYNTH  0,05%</t>
  </si>
  <si>
    <t>120 MG</t>
  </si>
  <si>
    <t>FEBUXOSTATUM</t>
  </si>
  <si>
    <t>DULOXETINUM</t>
  </si>
  <si>
    <t>CYMBALTA</t>
  </si>
  <si>
    <t>30 MG</t>
  </si>
  <si>
    <t>CPS.GASTROREZ</t>
  </si>
  <si>
    <t>MILGAMMA 100+100 MG</t>
  </si>
  <si>
    <t>NEUROMULTIVIT</t>
  </si>
  <si>
    <t>ALFLUTOP</t>
  </si>
  <si>
    <t>75 MG\650 MG</t>
  </si>
  <si>
    <t>DORETA</t>
  </si>
  <si>
    <t>PULMICORT TURBUHALER 200 mcg\doza</t>
  </si>
  <si>
    <t>200mcg\doza</t>
  </si>
  <si>
    <t>ADDITIVA VITAMIN C</t>
  </si>
  <si>
    <t>VOLTAREN EMULGEL 11,6 MG\G</t>
  </si>
  <si>
    <t xml:space="preserve"> X100GR</t>
  </si>
  <si>
    <t>X100 G</t>
  </si>
  <si>
    <t>VOLTAREN FORTE 23,2 MG\G</t>
  </si>
  <si>
    <t>SPRAY CUTANAT SOL.</t>
  </si>
  <si>
    <t>10MG\ML</t>
  </si>
  <si>
    <t>GEL OFT.</t>
  </si>
  <si>
    <t>TUB X 5 G</t>
  </si>
  <si>
    <t>UNG.</t>
  </si>
  <si>
    <t>X30 G</t>
  </si>
  <si>
    <t>2 MG</t>
  </si>
  <si>
    <t>METHOTREXATUM</t>
  </si>
  <si>
    <t>COMPR.GASTROREZ</t>
  </si>
  <si>
    <t>0,5 MG\ML-10 ML</t>
  </si>
  <si>
    <t>KETONAL DUO</t>
  </si>
  <si>
    <t>CT. X</t>
  </si>
  <si>
    <t>CAPS. ELIB PREL.</t>
  </si>
  <si>
    <t>CONCOR COR 2,5</t>
  </si>
  <si>
    <t>ROSUCARD 40 MG</t>
  </si>
  <si>
    <t>50 MG\ML X 150 ML</t>
  </si>
  <si>
    <t xml:space="preserve">PANTHENOL </t>
  </si>
  <si>
    <t>VEREGEN</t>
  </si>
  <si>
    <t xml:space="preserve">TUB X </t>
  </si>
  <si>
    <t>100 MG\G X 15 G</t>
  </si>
  <si>
    <t>ALDARA</t>
  </si>
  <si>
    <t>SOOLANTRA</t>
  </si>
  <si>
    <t>PLAQUENIL</t>
  </si>
  <si>
    <t>PROZAC</t>
  </si>
  <si>
    <t>MEDAZEPAM</t>
  </si>
  <si>
    <t>COMPR.ORODISP.</t>
  </si>
  <si>
    <t>SEFTRION</t>
  </si>
  <si>
    <t>CEFUROXIMA 750 MG</t>
  </si>
  <si>
    <t>PULV.PT. SUSP. INJ.</t>
  </si>
  <si>
    <t>750 MG</t>
  </si>
  <si>
    <t>MICARDIS PLUS 80 MG\12,5 MG</t>
  </si>
  <si>
    <t>80 MG\12,5 MG</t>
  </si>
  <si>
    <t>GRAN.PT. SOL.ORALA</t>
  </si>
  <si>
    <t>500 MG</t>
  </si>
  <si>
    <t>COMPR. DISP</t>
  </si>
  <si>
    <t>FLUOXETINUM</t>
  </si>
  <si>
    <t>HYDROXYCHLOROQUINUM</t>
  </si>
  <si>
    <t>COMBINATII (TELMISARTANUM+HYDROCHLORITHIAZIDUM)</t>
  </si>
  <si>
    <t>IMIQUIMODUM</t>
  </si>
  <si>
    <t>CT X</t>
  </si>
  <si>
    <t>IVERMECTINUM</t>
  </si>
  <si>
    <t>10 MG\G* 30 G</t>
  </si>
  <si>
    <t>MEDAZEPAMUM</t>
  </si>
  <si>
    <t>5 mg+1,5 mg</t>
  </si>
  <si>
    <t>1 mg\1mg</t>
  </si>
  <si>
    <t>RHINOIL</t>
  </si>
  <si>
    <t>SPUMA CUT.</t>
  </si>
  <si>
    <t>46,3 MG\G*130 G</t>
  </si>
  <si>
    <t>CAPS. MOI</t>
  </si>
  <si>
    <t>0,5 MG</t>
  </si>
  <si>
    <t>GRAN.HOMEOPATE</t>
  </si>
  <si>
    <t>FLX 20 ML</t>
  </si>
  <si>
    <t>ARLEVERT</t>
  </si>
  <si>
    <t>ALGOXIB 100 MG</t>
  </si>
  <si>
    <t>COMBINATII (CINARIZINUM+DIMENHIDRINATUM)</t>
  </si>
  <si>
    <t>TEARS NATURALE II</t>
  </si>
  <si>
    <t>15ML</t>
  </si>
  <si>
    <t>GASTROFAIT</t>
  </si>
  <si>
    <t>EPICOGEL</t>
  </si>
  <si>
    <t xml:space="preserve">PLENDIL </t>
  </si>
  <si>
    <t>LANZAP</t>
  </si>
  <si>
    <t>LANSOPRAZOLUM</t>
  </si>
  <si>
    <t>VESOMNI</t>
  </si>
  <si>
    <t>SEVIKAR</t>
  </si>
  <si>
    <t>TRIPLIXAM</t>
  </si>
  <si>
    <t>ATENOLOLUM</t>
  </si>
  <si>
    <t>ATENOLOL</t>
  </si>
  <si>
    <t>METHYLDOPUM</t>
  </si>
  <si>
    <t>DOPEGYT</t>
  </si>
  <si>
    <t>ENTRESTO</t>
  </si>
  <si>
    <t>RIVAROXABANUM</t>
  </si>
  <si>
    <t>XARELTO 15 MG</t>
  </si>
  <si>
    <t>XARELTO 20 MG</t>
  </si>
  <si>
    <t>CLONIDINUM</t>
  </si>
  <si>
    <t>CLONIDINA</t>
  </si>
  <si>
    <t>0,15 MG</t>
  </si>
  <si>
    <t>4 MG\5 MG</t>
  </si>
  <si>
    <t>4 MG\10 MG</t>
  </si>
  <si>
    <t>8 MG\5 MG</t>
  </si>
  <si>
    <t>8 MG\10 MG</t>
  </si>
  <si>
    <t>49MG\51 MG</t>
  </si>
  <si>
    <t>97 MG\103 MG</t>
  </si>
  <si>
    <t>COMPR.FILM</t>
  </si>
  <si>
    <t>COMBINATII (SACUBITRILUM+VALSARTANUM)</t>
  </si>
  <si>
    <t>20 MG\5 MG</t>
  </si>
  <si>
    <t>40 MG\5 MG</t>
  </si>
  <si>
    <t>5\1,25\5 MG</t>
  </si>
  <si>
    <t>10\2,5\5 MG</t>
  </si>
  <si>
    <t>10\2,5\10 MG</t>
  </si>
  <si>
    <t>6 MG\0,4 MG</t>
  </si>
  <si>
    <t>COMPR.ELIB.PREL.</t>
  </si>
  <si>
    <t>FELODIPINUM</t>
  </si>
  <si>
    <t>FL. 125 ML</t>
  </si>
  <si>
    <t>COMBINATII ( nebivololum + hydrochlorothiazidum)</t>
  </si>
  <si>
    <t>COMBINATII  (Isotretinoinum + Eritromicinum)</t>
  </si>
  <si>
    <t>COMBINATII (Perindoprilum + Indapamidum)</t>
  </si>
  <si>
    <t>COMBINATII (OLMESARTAN MEDOXOMIL + AMLODIPINA)</t>
  </si>
  <si>
    <t>COMBINATII (PERINDOPRILUM+INDAPAMIDUM+AMLODIPINUM</t>
  </si>
  <si>
    <t>COMBINATII (TELMISARTANUM+AMLODIPINUM)</t>
  </si>
  <si>
    <t>COMBINATII (SOLIFENACINUM SUCCINATE+ TAMSULOSINUM)</t>
  </si>
  <si>
    <t>TOLTERODINUM</t>
  </si>
  <si>
    <t>SILODOSINUM</t>
  </si>
  <si>
    <t>CPS.</t>
  </si>
  <si>
    <t>4 MG</t>
  </si>
  <si>
    <t>UROREC 4 MG</t>
  </si>
  <si>
    <t>UROREC 8 MG</t>
  </si>
  <si>
    <t>XIFIA</t>
  </si>
  <si>
    <t>BRUFEN PLUS</t>
  </si>
  <si>
    <t>400 MG\30 MG</t>
  </si>
  <si>
    <r>
      <t xml:space="preserve">CAPS. CU PULB INHAL - </t>
    </r>
    <r>
      <rPr>
        <b/>
        <u/>
        <sz val="7"/>
        <rFont val="Times New Roman"/>
        <family val="1"/>
      </rPr>
      <t>per dispozitiv</t>
    </r>
  </si>
  <si>
    <t>MINIM</t>
  </si>
  <si>
    <t>MAXIM</t>
  </si>
  <si>
    <t xml:space="preserve">ACC 600 MG </t>
  </si>
  <si>
    <t>ASPIFOX 75 MG</t>
  </si>
  <si>
    <t>ACIFOL 5 MG</t>
  </si>
  <si>
    <t>TEVOCOR 1000 MG</t>
  </si>
  <si>
    <t>COMPR  FILM GASTROREZ</t>
  </si>
  <si>
    <t>SKINOREN 150MG/G</t>
  </si>
  <si>
    <t xml:space="preserve"> 50 gr.</t>
  </si>
  <si>
    <t xml:space="preserve">SKINOREN </t>
  </si>
  <si>
    <t>200MG/GR X 30 GR</t>
  </si>
  <si>
    <t>FUCIDIN 20MG/G</t>
  </si>
  <si>
    <t>20 mg/gr x 15 gr</t>
  </si>
  <si>
    <t>FUCITHALMIC 10MG/G</t>
  </si>
  <si>
    <t>ACICLOVIR 200 MG</t>
  </si>
  <si>
    <t>ACICLOVIR 400 MG</t>
  </si>
  <si>
    <t>AMLODIPINA</t>
  </si>
  <si>
    <t>SUMAMED 125 MG</t>
  </si>
  <si>
    <t>SUMAMED 500 MG</t>
  </si>
  <si>
    <t>SOBYC 5 MG</t>
  </si>
  <si>
    <t>SOBYC 10 MG</t>
  </si>
  <si>
    <t>ALOPURINOL 100 MG</t>
  </si>
  <si>
    <t>ATACAND 32 MG</t>
  </si>
  <si>
    <t>ATACAND 16 MG</t>
  </si>
  <si>
    <t>ATACAND 8 MG</t>
  </si>
  <si>
    <t>URSOROM 250 MG</t>
  </si>
  <si>
    <t>URSOFALK 500 MG</t>
  </si>
  <si>
    <t>AMLESSA 4/10</t>
  </si>
  <si>
    <t>AMLESSA 4/5</t>
  </si>
  <si>
    <t>AMLESSA 8/10</t>
  </si>
  <si>
    <t>AMLESSA 8/5</t>
  </si>
  <si>
    <t>COMBINATII (IBUPROFENUM+CODEINUM)</t>
  </si>
  <si>
    <t>COMBINATII (ATORVASTATINUM+AMLODIPINUM)</t>
  </si>
  <si>
    <t>IRBESARTAN  HYDROCHLOROTHIAZIDE</t>
  </si>
  <si>
    <t>TARKA 240MG/2MG</t>
  </si>
  <si>
    <t>240 MG / 2 MG</t>
  </si>
  <si>
    <t>ADENURIC 80 MG</t>
  </si>
  <si>
    <t>ADENURIC 120 MG</t>
  </si>
  <si>
    <t>GENTAMICINA</t>
  </si>
  <si>
    <t>REUPROFEN 200 MG</t>
  </si>
  <si>
    <t>REUPROFEN 400 MG</t>
  </si>
  <si>
    <t>12 PLICURI X 250 MG CREMA</t>
  </si>
  <si>
    <t>LERCANIDIPINA 10 MG</t>
  </si>
  <si>
    <t>LERPIN 20 MG</t>
  </si>
  <si>
    <t>LERPIN 10 MG</t>
  </si>
  <si>
    <t>100 MG / PLIC</t>
  </si>
  <si>
    <t>KREON 25000 UI</t>
  </si>
  <si>
    <t>TELMISARTAN 40 MG</t>
  </si>
  <si>
    <t>GRANULE PT. SUSP. ORALA</t>
  </si>
  <si>
    <t>100MG\5 ML</t>
  </si>
  <si>
    <t>XIFIA 100 MG\5 ML</t>
  </si>
  <si>
    <t>FL X</t>
  </si>
  <si>
    <t>25 MG\5 MG</t>
  </si>
  <si>
    <t>50 MG\5 MG</t>
  </si>
  <si>
    <t>COMPR.FILM.</t>
  </si>
  <si>
    <t>COMBINATII(METOPROLOL+IVABRADINA</t>
  </si>
  <si>
    <t>IMPLICOR 25 mg\5 mg</t>
  </si>
  <si>
    <t>IMPLICOR 50 mg\5 mg</t>
  </si>
  <si>
    <t>500MG / 200 UI</t>
  </si>
  <si>
    <t>5MG / 120MG</t>
  </si>
  <si>
    <t>100 MG / 10 MG</t>
  </si>
  <si>
    <t>120MG / 10 MG</t>
  </si>
  <si>
    <t>CORYZALIA</t>
  </si>
  <si>
    <t>10MG / GR</t>
  </si>
  <si>
    <t xml:space="preserve">DICLOREUM </t>
  </si>
  <si>
    <t>30 MG\GX46.5G</t>
  </si>
  <si>
    <t>5/1,25/10MG</t>
  </si>
  <si>
    <t>10 mg</t>
  </si>
  <si>
    <t>PLATEL</t>
  </si>
  <si>
    <t>DEPLATT</t>
  </si>
  <si>
    <t>MARBETA</t>
  </si>
  <si>
    <t>ROSWERA 5 MG</t>
  </si>
  <si>
    <t>ROSUVASTATINA 5 MG</t>
  </si>
  <si>
    <t>ROXARDIO 5 MG</t>
  </si>
  <si>
    <t>TINTAROS 5 MG</t>
  </si>
  <si>
    <t>ROSWERA 10 MG</t>
  </si>
  <si>
    <t>TINTAROS 10 MG</t>
  </si>
  <si>
    <t>ROZUCOR 10 MG</t>
  </si>
  <si>
    <t>ROSWERA 40 MG</t>
  </si>
  <si>
    <t>ROSWERA 20 MG</t>
  </si>
  <si>
    <t>TINTAROS 20</t>
  </si>
  <si>
    <t>APSTAR</t>
  </si>
  <si>
    <t>COMPR.ELIB. PREL.</t>
  </si>
  <si>
    <t>CONTIFLO MR</t>
  </si>
  <si>
    <t>FOKUSIN</t>
  </si>
  <si>
    <t>CAPS ELIB MODIF.</t>
  </si>
  <si>
    <t>0,4mg</t>
  </si>
  <si>
    <t>80 mg</t>
  </si>
  <si>
    <t>TORVACARD</t>
  </si>
  <si>
    <t>20 mg</t>
  </si>
  <si>
    <t>ATORVASTATIN</t>
  </si>
  <si>
    <t>ATORVASTATINA</t>
  </si>
  <si>
    <t>COMBINATII (IBUPROFENUM + PSEUDOEFEDRINUM)</t>
  </si>
  <si>
    <t>UROFLOW 2</t>
  </si>
  <si>
    <t>THIOCTACID</t>
  </si>
  <si>
    <t>COMBINATII (AZELASTINUM + FLUTICASONUM)</t>
  </si>
  <si>
    <t>DYMISTA</t>
  </si>
  <si>
    <t>SPRAY NASAL, SUSP.</t>
  </si>
  <si>
    <t>137MCG / 50CMG / DOZA</t>
  </si>
  <si>
    <t xml:space="preserve">FL.X </t>
  </si>
  <si>
    <t xml:space="preserve">FP </t>
  </si>
  <si>
    <t xml:space="preserve">UB </t>
  </si>
  <si>
    <t>Denumire Comerciala</t>
  </si>
  <si>
    <t>Concentratie</t>
  </si>
  <si>
    <t>Forma de prezentare</t>
  </si>
  <si>
    <t>MIN</t>
  </si>
  <si>
    <t>MAX</t>
  </si>
  <si>
    <t xml:space="preserve">Pret Unitar estimat </t>
  </si>
  <si>
    <t>Tip de produs</t>
  </si>
  <si>
    <t>Document solicitat</t>
  </si>
  <si>
    <t>MEDICAMENT</t>
  </si>
  <si>
    <t>APP valabila in ROMANIA sau UE</t>
  </si>
  <si>
    <t>VALOARE TOTALA</t>
  </si>
  <si>
    <t>CANTITATE ACORD-CADRU 24 LUNI</t>
  </si>
  <si>
    <t>CANTITATE MAXIMA</t>
  </si>
  <si>
    <t>NR. LOT</t>
  </si>
  <si>
    <t>Forma farmaceutica (unitatea de baza - UB)</t>
  </si>
  <si>
    <t>Cantitate UB/ forma de prezentare</t>
  </si>
  <si>
    <t>Valoare estimată acord cadru -  lei fără TVA</t>
  </si>
  <si>
    <t>CANTITATE MINIMA</t>
  </si>
  <si>
    <t>Garantie de participare</t>
  </si>
  <si>
    <t>Preț CANAMED/ forma de prezentare sau preț prospectare</t>
  </si>
  <si>
    <t>SOL. INJ.</t>
  </si>
  <si>
    <t>CONC. PT. SOL. PERF.</t>
  </si>
  <si>
    <t>SOL. PERF.</t>
  </si>
  <si>
    <t>SOL. INJ./PERF.</t>
  </si>
  <si>
    <t>100mg</t>
  </si>
  <si>
    <t>UNG. OFT.</t>
  </si>
  <si>
    <t>PULB. PT. SOL. INJ.</t>
  </si>
  <si>
    <t>SUSP. INJ. IN SERINGA PREUMPLUTA</t>
  </si>
  <si>
    <t>50mg/ml</t>
  </si>
  <si>
    <t>ACIDUM FOLICUM</t>
  </si>
  <si>
    <t>ACIFOL 5 mg</t>
  </si>
  <si>
    <t>5mg</t>
  </si>
  <si>
    <t>Cutie cu 1 flac. din PEID x 30 compr. film.</t>
  </si>
  <si>
    <t>ACIDUM ZOLEDRONICUM</t>
  </si>
  <si>
    <t>ACLASTA 5 mg/100 ml</t>
  </si>
  <si>
    <t>5mg/100ml</t>
  </si>
  <si>
    <t>VACCIN DIFTERO-TETANO-PERTUSSIS ACELULAR</t>
  </si>
  <si>
    <t>ADACEL</t>
  </si>
  <si>
    <t>Cutie cu 1 seringa din sticla preumpluta (0,5 ml) cu 2 ace separate</t>
  </si>
  <si>
    <t>COMBINATII TIP ADDAVEN</t>
  </si>
  <si>
    <t>ADDAVEN</t>
  </si>
  <si>
    <t>Cutie cu 20 fiole din polipropilena x 10 conc. pt. sol. perf.</t>
  </si>
  <si>
    <t>ADENOSINUM</t>
  </si>
  <si>
    <t>ADOZIN 10 mg/2ml</t>
  </si>
  <si>
    <t>10mg/2ml</t>
  </si>
  <si>
    <t>METAMIZOLUM NATRIUM</t>
  </si>
  <si>
    <t>ALGOCALMIN 1 g/2 ml</t>
  </si>
  <si>
    <t>COMBINATII (DICLOFENACUM+HEPARINUM)</t>
  </si>
  <si>
    <t>ALLÉ 10 mg+500 UI</t>
  </si>
  <si>
    <t>10mg+500UI</t>
  </si>
  <si>
    <t>Cutie cu 1 tub din Al x 50 g gel</t>
  </si>
  <si>
    <t>CONC. PT. SOL. INJ./PERF.</t>
  </si>
  <si>
    <t>1000mg</t>
  </si>
  <si>
    <t>Cutie cu 10 flac. din sticla incolora continand pulb. pt. sol. inj.</t>
  </si>
  <si>
    <t>ANIDULAFUNGINUM</t>
  </si>
  <si>
    <t>ECALTA 100mg</t>
  </si>
  <si>
    <t>PULB. PT. CONC. PT. SOL. PERF.</t>
  </si>
  <si>
    <t>Cutie cu 1 flac.din sticla a 30ml x 100 mg pulb.</t>
  </si>
  <si>
    <t>ANXIAR 1 mg</t>
  </si>
  <si>
    <t>1 mg</t>
  </si>
  <si>
    <t>Cutie cu 2 blist. PVC-PVDC/Al x 25 compr.</t>
  </si>
  <si>
    <t>Cutie cu 10 flac. din sticla a cate 50 mg pulb. pt. sol. inj.</t>
  </si>
  <si>
    <t>APROKAM 50 mg</t>
  </si>
  <si>
    <t>50mg</t>
  </si>
  <si>
    <t>ASENTRA 50 mg</t>
  </si>
  <si>
    <t>Cutie cu 4 blist. Al/PVC x 7 compr. film.</t>
  </si>
  <si>
    <t>AZTREONAM</t>
  </si>
  <si>
    <t>AZACTAM 1000 mg</t>
  </si>
  <si>
    <t>Cutie cu 1 flac. din sticla cu pulb. pt. sol. inj.</t>
  </si>
  <si>
    <t>PULB. PT. SOL. PERF.</t>
  </si>
  <si>
    <t>500mg</t>
  </si>
  <si>
    <t>Cutie cu 1 flac. din sticla transparenta</t>
  </si>
  <si>
    <t>COMBINATII (BETHAMETASONUM+CLORAMPHENICOLUM)</t>
  </si>
  <si>
    <t>BETABIOPTAL 2 mg/g+5 mg/g</t>
  </si>
  <si>
    <t>2mg/g+5mg/g</t>
  </si>
  <si>
    <t>Cutie cu 1 tub din Al prevazut cu varf aplicator si capac din PEID-PEJD x 5 g</t>
  </si>
  <si>
    <t>NATRII HYDROGENI CARBONAS</t>
  </si>
  <si>
    <t>BICARBONAT DE SODIU 84 mg/ml</t>
  </si>
  <si>
    <t>84mg/ml</t>
  </si>
  <si>
    <t>Cutie cu 20 flac. din sticla incolora x 100 ml sol. perf. (2 ani)</t>
  </si>
  <si>
    <t>COMBINATII (BETAMETHASONUM+TETRYZOLINUM)</t>
  </si>
  <si>
    <t>BIORINIL 0,5mg/1 mg/ ml</t>
  </si>
  <si>
    <t>SPRAY NAZ.,SUSP.</t>
  </si>
  <si>
    <t>0,5mg/1mg/ml</t>
  </si>
  <si>
    <t>Cutie cu 1 flacon din PEJD opac, de culoare alba x 10 ml spray nazal, susp., prevazut cu nebulizator din PE de culoare alb-opac</t>
  </si>
  <si>
    <t>KETAMINUM</t>
  </si>
  <si>
    <t>CALYPSOL 50mg/ml</t>
  </si>
  <si>
    <t>Cutie cu 5 flac. din sticla bruna x 10 ml sol. inj.</t>
  </si>
  <si>
    <t>CARBAMAZEPINUM</t>
  </si>
  <si>
    <t>Cutie cu 5 blist. PVC/Al x 10 compr.</t>
  </si>
  <si>
    <t>CASPOFUNGINUM</t>
  </si>
  <si>
    <t>PULB. PT. CONC.. PT. SOL. PERF.</t>
  </si>
  <si>
    <t xml:space="preserve">Cutie cu 1 flacon din sticla transparenta cu capacitate de 10ml, care contine pulbere pentru concentrat pentru solutie perfuzabila </t>
  </si>
  <si>
    <t>CARBAMAZEPINA 200 mg</t>
  </si>
  <si>
    <t>CASPOFUNGINA 50 mg</t>
  </si>
  <si>
    <t>AMIODARONA 50 mg/ml</t>
  </si>
  <si>
    <t>AMPICILINA 1000 mg</t>
  </si>
  <si>
    <t>AZITROMICINA 500 mg</t>
  </si>
  <si>
    <t>CEFAZOLINUM</t>
  </si>
  <si>
    <t>PULB.  PT. SOL. INJ./PERF.</t>
  </si>
  <si>
    <t>1g</t>
  </si>
  <si>
    <t>CEFAZOLINA 1 g</t>
  </si>
  <si>
    <t>Cutie cu 10 flac. din sticla incolora, cu capaciatea de 10 ml care contin pulb. pt. sol. inj./perf.</t>
  </si>
  <si>
    <t>ACIDUM GADOTERICUM</t>
  </si>
  <si>
    <t>DOTAREM 0,5 mmol/ml</t>
  </si>
  <si>
    <t>SOL. INJ. UNIDOZA</t>
  </si>
  <si>
    <t>0,5mmol/ml</t>
  </si>
  <si>
    <t>Cutie x 1 flac. din sticla incolora, unidoza, cu capacitatea de 20 ml x 15 ml sol. inj.</t>
  </si>
  <si>
    <t>COMBINATII TIP CLENSIA</t>
  </si>
  <si>
    <t>CLENSIA</t>
  </si>
  <si>
    <t>PULB. PT. SUSP. ORALA</t>
  </si>
  <si>
    <t>Cutie cu 8 plicuri (4 plicuri A (mari) + 4 plicuri B (mici) din hartie-Al-PE care contin pulb. pt. sol. orala, coresp. unei singure cure de tratament</t>
  </si>
  <si>
    <t>CLINDAMYCINUM</t>
  </si>
  <si>
    <t>150mg/ml</t>
  </si>
  <si>
    <t>Cutie cu 10 fiole din sticla incolora x 2 ml sol. inj./perf.</t>
  </si>
  <si>
    <t>600 mg</t>
  </si>
  <si>
    <t>Cutie cu 5 blist. PVC/Al x 6 compr. film.</t>
  </si>
  <si>
    <t>0,15mg</t>
  </si>
  <si>
    <t>CLINDAMICINA 150 mg/ml</t>
  </si>
  <si>
    <t>CLINDAMYCIN  600 mg</t>
  </si>
  <si>
    <t>CLONIDINA 0,15 mg</t>
  </si>
  <si>
    <t>250mg</t>
  </si>
  <si>
    <t>CLORZOXAZONA 250 mg</t>
  </si>
  <si>
    <t>Cutie x 2 blist. Al/PVC x 10 compr.</t>
  </si>
  <si>
    <t>COLCHICINUM</t>
  </si>
  <si>
    <t>COLCHICINA 1 mg</t>
  </si>
  <si>
    <t>Cutie cu 2 blist. Al/PVC x 20 compr.</t>
  </si>
  <si>
    <t>CORYOL 12,5 mg</t>
  </si>
  <si>
    <t>Cutie x 4 blist. OPA-Al-PVC/Al x 7 compr.</t>
  </si>
  <si>
    <t>DERMODRIN 30 mg/2 ml</t>
  </si>
  <si>
    <t>30mg/2ml</t>
  </si>
  <si>
    <t>Cutie cu 5 fiole din sticla incolora cu punct de rupere a cate 2 ml sol. inj.</t>
  </si>
  <si>
    <t>DEXMEDETOMIDINUM</t>
  </si>
  <si>
    <t>Cutie cu 10 flacoane din sticla transparenta cu dop din  cauciuc  bromobutilic si film fluoropolimeric, acoperit cu capac flip-off cu  10 ml concentrat pentru solutie perfuzabila</t>
  </si>
  <si>
    <t>100micrograme/ml</t>
  </si>
  <si>
    <t>DEXMEDETOMIDINA 100 micrograme/ml</t>
  </si>
  <si>
    <t>DIAZEPAM 10 mg</t>
  </si>
  <si>
    <t>Cutie cu 3 blist. PVC/Al x 10 compr.</t>
  </si>
  <si>
    <t>DIGOXINA ZENTIVA 0,25 mg</t>
  </si>
  <si>
    <t>0,25mg</t>
  </si>
  <si>
    <t>Cutie x 1 blist. Al/PVC x 25 compr.</t>
  </si>
  <si>
    <t>DIGOXIN ZENTIVA 0,5 mg/2ml</t>
  </si>
  <si>
    <t>0,5mg/2ml</t>
  </si>
  <si>
    <t>Cutie cu 5 fiole din sticla bruna, cu inel de rupere x 2 ml sol. inj.</t>
  </si>
  <si>
    <t>ALANIL-GLUTAMINA</t>
  </si>
  <si>
    <t>DIPEPTIVEN 200mg/ml</t>
  </si>
  <si>
    <t>200mg/ml</t>
  </si>
  <si>
    <t>Cutie cu 10 flac. din sticla incolora x 100 ml conc. pt. sol. perf.</t>
  </si>
  <si>
    <t>ELIQUIS 2,5 mg</t>
  </si>
  <si>
    <t>ERTAPENEMUM</t>
  </si>
  <si>
    <t>ERTAPENEM 1 g</t>
  </si>
  <si>
    <t>Cutie cu 10 flac. din sticla incolora de tip I, cu capaciatea de 20 ml care contin pulb. pt. conc. pt. sol. perf.</t>
  </si>
  <si>
    <t>ROCURONIUM BROMIDE</t>
  </si>
  <si>
    <t>ESMERON 10 mg/ml</t>
  </si>
  <si>
    <t>10mg/ml</t>
  </si>
  <si>
    <t>Cutie cu 10 flac. din sticla incolora x 10 ml sol. inj.</t>
  </si>
  <si>
    <t>EUTHYROX 100µg</t>
  </si>
  <si>
    <t>100µg</t>
  </si>
  <si>
    <t>EUTHYROX 25µg</t>
  </si>
  <si>
    <t>25µg</t>
  </si>
  <si>
    <t>EUTHYROX 50µg</t>
  </si>
  <si>
    <t>50µg</t>
  </si>
  <si>
    <t>Cutie cu 4 blist. PVC/Al x 25 compr.</t>
  </si>
  <si>
    <t>COMBINATII (SULFAT DE NA+SULFAT DE MG+SULFAT DE K)</t>
  </si>
  <si>
    <t>EZICLEN</t>
  </si>
  <si>
    <t>CONC. PT. SOL. ORALA</t>
  </si>
  <si>
    <t>Cutie cu 2 flac. din PET x 176 ml conc. pt. sol. orala + 1 pahar din PP pt. diluare si administrare</t>
  </si>
  <si>
    <t>PHENOBARBITALUM</t>
  </si>
  <si>
    <t>Cutie x 1 blister Al/PVC x 25 comprimate</t>
  </si>
  <si>
    <t>2mg/ml</t>
  </si>
  <si>
    <t>Cutie cu 20 flac. PEJD (KabiPac) x 100 ml sol. perf.</t>
  </si>
  <si>
    <t>Cutie cu 10 flac. PEJD (KabiPac) x 200 ml sol. perf.</t>
  </si>
  <si>
    <t>FENOBARBITAL 100mg</t>
  </si>
  <si>
    <t>FLUCONAZOL 2 mg/ml</t>
  </si>
  <si>
    <t>FLUCONAZOL 150 mg</t>
  </si>
  <si>
    <t>Cutie cu 1 blist. PVC/Al x 1 caps.</t>
  </si>
  <si>
    <t>COMBINATII TIP FORTRANS</t>
  </si>
  <si>
    <t>FORTRANS</t>
  </si>
  <si>
    <t>PULB. PT. SOL. ORALA</t>
  </si>
  <si>
    <t>Cutie cu 4 plicuri din hartie-Al-PE x 73,69 g  pulb. pt. sol. orala</t>
  </si>
  <si>
    <t>NALOXONUM</t>
  </si>
  <si>
    <t>FORVEL 0,4 mg/ml</t>
  </si>
  <si>
    <t>0,4mg/ml</t>
  </si>
  <si>
    <t>Cutie cu 10 fiole din sticla incolora a cate 1 ml sol. inj./perf.</t>
  </si>
  <si>
    <t>DAPAGLIFLOZINUM</t>
  </si>
  <si>
    <t>FORXIGA 10 mg</t>
  </si>
  <si>
    <t>Cutie cu blist. din Alu/Alu x 90x1 compr. film. (unitate dozata</t>
  </si>
  <si>
    <t>COMBINATII (BECLOMETASONUM+FORMOTEROLUM)</t>
  </si>
  <si>
    <t>FOSTER 100/6 micrograme pe doza</t>
  </si>
  <si>
    <t>SOL. DE INHALAT PRESURIZATA</t>
  </si>
  <si>
    <t>100/6micrograme pe doza</t>
  </si>
  <si>
    <t>Cutie cu 1 flac. presurizat din Al prevazut cu valva dozatoare, introdus in dispozitivul de administrare din PE cu capac protector din plastic a 180 doze sol. de inhalat</t>
  </si>
  <si>
    <t>FUROSEMID MCC 40 mg</t>
  </si>
  <si>
    <t>40mg</t>
  </si>
  <si>
    <t>COMBINATII (PROCAINI HYDROCHLORIDUM)</t>
  </si>
  <si>
    <t>GEROVITAL H³ 100 mg/5 ml</t>
  </si>
  <si>
    <t>100mg/5ml</t>
  </si>
  <si>
    <t>Cutie cu 5 fiole din sticla borosilicata, neutra de culoare bruna prevazute cu inel de rupere, cu punct de rupere sau cu inel de rupere si 2 inele de identificare (portocaliu si galben) pe gatul fiolei x 5 ml sol. inj.</t>
  </si>
  <si>
    <t>GLUCONAT DE CALCIU 94 mg/ml</t>
  </si>
  <si>
    <t>94mg/ml</t>
  </si>
  <si>
    <t>Cutie cu 20 fiole din PEJD x 10 ml sol. inj.</t>
  </si>
  <si>
    <t>GLYCEROFOSFATUM</t>
  </si>
  <si>
    <t>GLYCOPHOS 216 mg/ml</t>
  </si>
  <si>
    <t>216mg/ml</t>
  </si>
  <si>
    <t>Cutie cu 20 fiole din PP transparenta x 20 ml conc. pt. sol. perf.</t>
  </si>
  <si>
    <t>GRANISETRONUM</t>
  </si>
  <si>
    <t>GRANISETRON LABORMED 2 mg</t>
  </si>
  <si>
    <t>2mg</t>
  </si>
  <si>
    <t>Cutie cu blist. PVC/Al x 10 compr. film.</t>
  </si>
  <si>
    <t>HALOPERIDOLUM</t>
  </si>
  <si>
    <t>HALOPERIDOL RICHTER 5 mg/ml</t>
  </si>
  <si>
    <t>5mg/ml</t>
  </si>
  <si>
    <t>Cutie x 5 fiole din sticla incolora x 1 ml sol. inj.</t>
  </si>
  <si>
    <t>INSULINUM LISPRO</t>
  </si>
  <si>
    <t>HUMALOG  KWIKPEN100U/ml</t>
  </si>
  <si>
    <t>SUSP. INJ. IN STILOU INJECTOR PREUMPLUT</t>
  </si>
  <si>
    <t>100U/ml</t>
  </si>
  <si>
    <t>Cutie x 5 stilouri injectoare (pen-uri) pre-umplute x 3 ml sol. inj.</t>
  </si>
  <si>
    <t>IMESOL 90 mg</t>
  </si>
  <si>
    <t>Cutie cu blist. perforat unidoza Al/Al x 14x1 compr. film.</t>
  </si>
  <si>
    <t>IOMERON 350 mg/ml</t>
  </si>
  <si>
    <t>714,4mg/ml</t>
  </si>
  <si>
    <t>Cutie cu 1 flac. din sticla incolora cu capacitatea de 50 ml x 50 ml sol. inj.</t>
  </si>
  <si>
    <t>COMBINATII (LEVODOPUM+CARBIDOPUM)</t>
  </si>
  <si>
    <t>ISICOM 250 mg/25 mg</t>
  </si>
  <si>
    <t>250mg/25mg</t>
  </si>
  <si>
    <t>Cutie cu 10 blist. PP/Al x 10 compr.</t>
  </si>
  <si>
    <t>EMPAGLIFLOZINUM</t>
  </si>
  <si>
    <t>JARDIANCE 10mg</t>
  </si>
  <si>
    <t>Cutie cu blist. perforate din PVC/Al pentru eliberarea unei unitati dozate x 90x1 compr. film.</t>
  </si>
  <si>
    <t>KLACID SR 500mg</t>
  </si>
  <si>
    <t>Cutie cu 1 blister PVC/PVDC/Al x 5 comprimate eliberare prelungita (3 ani)</t>
  </si>
  <si>
    <t>INSULINUM DETEMIR</t>
  </si>
  <si>
    <t>LEVEMIR FLEXPEN 100 unitati/ml</t>
  </si>
  <si>
    <t>100unitati/ml</t>
  </si>
  <si>
    <t>Cutie x 5 stilouri injectoare (pen-uri) preumplute x 3 ml</t>
  </si>
  <si>
    <t>MEMANTINUM</t>
  </si>
  <si>
    <t>MEMANTINA 10 mg</t>
  </si>
  <si>
    <t>Cutie cu blist. PVC/Al x 56 compr. film.</t>
  </si>
  <si>
    <t>PETHIDINUM</t>
  </si>
  <si>
    <t>MIALGIN 100 mg/2 ml</t>
  </si>
  <si>
    <t>Cutie x 5 fiole din sticla prevazute cu inel de rupere de culoare rosie x 2 ml sol. inj.</t>
  </si>
  <si>
    <t>MIDAZOLAMUM</t>
  </si>
  <si>
    <t>MIDAZOLAM  5 mg/ml</t>
  </si>
  <si>
    <t>Cutie cu 10 fiole din sticla incolora tip I a cate 10 ml sol. inj./perf.</t>
  </si>
  <si>
    <t>MILURIT 300 mg</t>
  </si>
  <si>
    <t>Cutie cu 1 flac. din sticla bruna x 30 compr.</t>
  </si>
  <si>
    <t>MIOFILIN 24 mg/ml</t>
  </si>
  <si>
    <t>24mg/ml</t>
  </si>
  <si>
    <t>Cutie cu 5 fiole din sticla incolora, prevazute cu inel de rupere sau cu punct de rupere sau cu inel de rupere si un inel colorat (verde) pe gâtul fiolei pentru identificare, a câte 10 ml sol. inj.</t>
  </si>
  <si>
    <t>MODUXIN MR 35 mg</t>
  </si>
  <si>
    <t>COMPR. CU ELIB. PREL.</t>
  </si>
  <si>
    <t>Cutie cu blist. PVC/Al x 30 compr. cu elib. prelung.</t>
  </si>
  <si>
    <t>ACIDUM GADOBENICUM</t>
  </si>
  <si>
    <t>MULTIHANCE 529 mg/ml</t>
  </si>
  <si>
    <t>529mg/ml</t>
  </si>
  <si>
    <t xml:space="preserve">Cutie x 1 flac. din sticla incolora x 20 ml sol. inj. </t>
  </si>
  <si>
    <t>NEPHROTECT</t>
  </si>
  <si>
    <t>Cutie cu 10 flac. din sticla incolora x 250 ml sol. perf.</t>
  </si>
  <si>
    <t>COMBINATII TIP NEPHROTECT</t>
  </si>
  <si>
    <t>NETTACIN 3 mg/ml</t>
  </si>
  <si>
    <t>PIC. OFT., SOL.</t>
  </si>
  <si>
    <t>3mg/ml</t>
  </si>
  <si>
    <t>Cutie cu 1 flac. monobloc din PEJD care contine 5 ml pic. oft., sol</t>
  </si>
  <si>
    <t>CONCENTRAT DE ENZIME PROTEOLITICE CU BROMELAINA</t>
  </si>
  <si>
    <t>NEXOBRID 5g</t>
  </si>
  <si>
    <t>PULBERE SI GEL PT GEL</t>
  </si>
  <si>
    <t>5g</t>
  </si>
  <si>
    <t>Flacon x 5g pulbere + flacon x 50g gel</t>
  </si>
  <si>
    <t>VACCIN MENINGOCOCIC CONJUGAT DE GRUP A,C,W135 SI Y</t>
  </si>
  <si>
    <t>NIMENRIX</t>
  </si>
  <si>
    <t>PULB.+SOLV. PT. SOL. INJ. IN SERINGA PREUMPLUTA</t>
  </si>
  <si>
    <t>1 flac.+1 seringa preumpluta+2 ace</t>
  </si>
  <si>
    <t>Cutie cu 2 blist. PVC/Al x 10 compr.</t>
  </si>
  <si>
    <t>PENTAERITHRITYLI TETRANITRAS</t>
  </si>
  <si>
    <t>NITROPECTOR 20 mg</t>
  </si>
  <si>
    <t>20mg</t>
  </si>
  <si>
    <t>Cutie cu 3 blist. Al/PVC x 10 compr.</t>
  </si>
  <si>
    <t>NORADRENALINUM</t>
  </si>
  <si>
    <t>1mg/ml</t>
  </si>
  <si>
    <t>2 mg/ml</t>
  </si>
  <si>
    <t>Cutie cu 10 fiole din sticla incolora tip I x 8 ml conc. pt. sol. perf.</t>
  </si>
  <si>
    <t>Cutie cu 10 fiole prevazute cu punct de rupere x 8 ml conc. pt. perf.</t>
  </si>
  <si>
    <t>NITROFURANTOINA 100 mg</t>
  </si>
  <si>
    <t>NORADRENALINA 1 mg/ml</t>
  </si>
  <si>
    <t>NORADRENALINA TARTRAT  2 mg/ml</t>
  </si>
  <si>
    <t>EPTACOG ALFA ACTIVATUM</t>
  </si>
  <si>
    <t>NOVOSEVEN 1 mg (50 KUI)</t>
  </si>
  <si>
    <t>PULB.+SOLV. PT. SOL. INJ.</t>
  </si>
  <si>
    <t>50 KIU</t>
  </si>
  <si>
    <t>Cutie cu 1 flac. pulb. pt. sol. inj.+1 seringa preumpluta cu solv. pt. reconstituire  +1 adaptor de flacon</t>
  </si>
  <si>
    <t>ANDEXANET ALFA</t>
  </si>
  <si>
    <t>ONDEXXYA 200 mg</t>
  </si>
  <si>
    <t xml:space="preserve">Ambalaj cu 5 flacoane a cate 20 ml x 200 mg pulbere </t>
  </si>
  <si>
    <t>PALONOSETRONUM</t>
  </si>
  <si>
    <t>250micrograme</t>
  </si>
  <si>
    <t>Cutie cu 1 flac. din sticla incolora tip I care contine 5 ml sol. inj.</t>
  </si>
  <si>
    <t>BENZYLPENICILLINUM</t>
  </si>
  <si>
    <t>1000000UI</t>
  </si>
  <si>
    <t>Cutie cu 10 flac. din sticla incolora care contin pulb. pt. sol. inj.</t>
  </si>
  <si>
    <t>PHYSIOTENS 0,4 mg</t>
  </si>
  <si>
    <t>Cutie cu 1 blist. PVC-PVDC/Al x 28 compr. film.</t>
  </si>
  <si>
    <t>PYRAZINAMIDUM</t>
  </si>
  <si>
    <t>Cutie cu 150 blist. PVC/Al x 10 compr.</t>
  </si>
  <si>
    <t>POSACONAZOLUM</t>
  </si>
  <si>
    <t>PIRAZINAMIDA 500 mg</t>
  </si>
  <si>
    <t>POSACONAZOL 100 mg</t>
  </si>
  <si>
    <t>Cutie cu blist. PVC-PE-PVDC/Al x 24 compr. gastrorez. (30 luni)</t>
  </si>
  <si>
    <t>PROPRANOLOLUM</t>
  </si>
  <si>
    <t>PROSCAR 5 mg</t>
  </si>
  <si>
    <t>Cutie cu 2 blist. PVC/PE/PVD-Al x 15 compr. film.</t>
  </si>
  <si>
    <t>PROTAMINI SULFAS</t>
  </si>
  <si>
    <t>SULFAT DE PROTAMINA 1400 UI ANTI-HEPARINA/ml</t>
  </si>
  <si>
    <t>Cutie cu 5 fiole a cate 5 ml sol inj./perf.</t>
  </si>
  <si>
    <t>LANDIOLOLUM</t>
  </si>
  <si>
    <t>RAPIBLOC 20 mg/2 ml</t>
  </si>
  <si>
    <t>CONC. PT. SOL. INJ.</t>
  </si>
  <si>
    <t>20mg/2ml</t>
  </si>
  <si>
    <t>RAPIBLOC 300 mg</t>
  </si>
  <si>
    <t>Cutie cu1 flac. din sticla incolora, cu capacitatea de 50 ml care contine pulb. pt. sol. perf.</t>
  </si>
  <si>
    <t xml:space="preserve">Cutie cu 5 fiole din sticla incolora, cu capacitatea de 3 ml, care contin conc. pt. sol. perf. </t>
  </si>
  <si>
    <t>ESMOLOLUM</t>
  </si>
  <si>
    <t>BREVIBLOC 10 mg/ml</t>
  </si>
  <si>
    <t>10 mg/ml</t>
  </si>
  <si>
    <t>BREVIBLOC 100 mg/10 ml</t>
  </si>
  <si>
    <t>100 mg/10 ml</t>
  </si>
  <si>
    <t>1 pungă cu 250 ml sol. perf.</t>
  </si>
  <si>
    <t>Cutie cu 5 flac. a câte 10 ml sol. perf.</t>
  </si>
  <si>
    <t>REFEN 75 mg</t>
  </si>
  <si>
    <t>25mg/ml</t>
  </si>
  <si>
    <t>Cutie cu 5 fiole din sticla incolora x 3 ml sol. inj./perf.</t>
  </si>
  <si>
    <t>ISAVUCONAZOLUM</t>
  </si>
  <si>
    <t>CRESEMBA 100 mg</t>
  </si>
  <si>
    <t>CRESEMBA 200 mg</t>
  </si>
  <si>
    <t>Cutie cu 2 blist. Al/Al x 7 caps.</t>
  </si>
  <si>
    <t>Cutie cu 1 flac. de 10 ml din sticla de tip I x 200 mg pulb. pt. conc. pt. sol. perf.</t>
  </si>
  <si>
    <t>VASOPRESINUM (ARGIPRESINUM)</t>
  </si>
  <si>
    <t>REVERPLEG 40 U.I./2 ml</t>
  </si>
  <si>
    <t>40U.I./2ml</t>
  </si>
  <si>
    <t>Cutie cu 10 fiole din sticla transparenta, cu inel de rupere a cate 2 ml conc. pt. sol. perf.</t>
  </si>
  <si>
    <t>COMBINATII (LIPIDE) TIP SMOFLIPID</t>
  </si>
  <si>
    <t>SMOFlipid 200 g/1000 ml</t>
  </si>
  <si>
    <t>EMULSIE PERF.</t>
  </si>
  <si>
    <t>200g/1000ml</t>
  </si>
  <si>
    <t>Cutie cu 10 flac. din sticla incolora x 250 ml emulsie perf.</t>
  </si>
  <si>
    <t>COMBINATII TIP RINGER LACTAT</t>
  </si>
  <si>
    <t xml:space="preserve">SOLUTIE RINGER LACTAT </t>
  </si>
  <si>
    <t>Cutie cu 10 flac. din PEJD Ecoflac plus x 500 ml sol. perf.</t>
  </si>
  <si>
    <t>TAGREMIN</t>
  </si>
  <si>
    <t>400mg/80mg</t>
  </si>
  <si>
    <t>TEICOPLANINUM</t>
  </si>
  <si>
    <t>TARGOCID 400 mg</t>
  </si>
  <si>
    <t>PULB.+SOLV. PT. SOL. INJ./PERF. SAU SOL. ORALA</t>
  </si>
  <si>
    <t>400mg</t>
  </si>
  <si>
    <t>Cutie cu 1 flacon din sticla incolora tip I, care contine pulberea si o fiola din sticla incolora tip I care contine solv.</t>
  </si>
  <si>
    <t>THIAMAZOLUM</t>
  </si>
  <si>
    <t>THYROZOL 5mg</t>
  </si>
  <si>
    <t>Cutie x blistere x 100 comprimate filmate</t>
  </si>
  <si>
    <t>THYROZOL 10 mg</t>
  </si>
  <si>
    <t xml:space="preserve">Cutie cu blist. PVC/Al x 50 compr. film. </t>
  </si>
  <si>
    <t>TIGECYCLINUM</t>
  </si>
  <si>
    <t>TIGECICLINA 50 mg</t>
  </si>
  <si>
    <t>Cutie cu 10 flac. din sticla transparenta de tip I, cu capacitatea de 5 ml care contin pulb. pt. sol. perf.</t>
  </si>
  <si>
    <t>COMBINATII (TOBRAMYCINUM+DEXAMETHASONUM)</t>
  </si>
  <si>
    <t>TOBRADEX</t>
  </si>
  <si>
    <t>3mg/1mg/g</t>
  </si>
  <si>
    <t xml:space="preserve">Cutie cu 1 tub Al, prevazut cu aplicator din PEJD x 3,5 g ung. oft. </t>
  </si>
  <si>
    <t>INSULINUM DEGLUDEC</t>
  </si>
  <si>
    <t>TRESIBA 100 unitati/ml</t>
  </si>
  <si>
    <t>SOL. INJ. IN STILOU INJECTOR PREUMPLUT</t>
  </si>
  <si>
    <t>100 UI/ml</t>
  </si>
  <si>
    <t>Cutie cu 5 stilouri injectoare preumplute (FlexTouch) x 3 ml sol. inj.</t>
  </si>
  <si>
    <t>INSULINUM GLARGINE</t>
  </si>
  <si>
    <t>TOUJEO 300 Unitati/ml</t>
  </si>
  <si>
    <t>SOL. INJ. IN STILOU INJECTOR (PEN) PREUMPLUT</t>
  </si>
  <si>
    <t>300unitati/ml</t>
  </si>
  <si>
    <t>Cutie cu 5 stilouri injectoare preumplute x 1,5 ml sol. inj. in stilou injector (pen) preumplut SoloStar</t>
  </si>
  <si>
    <t>BECLOMETASONUM + FORMOTEROLUM + GLICOPIRONIU BROMIDUM</t>
  </si>
  <si>
    <t>TRIMBOW 87 micrograme/ 5 micrograme/ 9 micrograme</t>
  </si>
  <si>
    <t>SOL. DE INHALAT PRESURIZATĂ</t>
  </si>
  <si>
    <t>87 micrograme/ 5 micrograme/ 9 micrograme</t>
  </si>
  <si>
    <t>1 flac. presurizat cu 180 doze</t>
  </si>
  <si>
    <t>ACENOCUMAROLUM</t>
  </si>
  <si>
    <t>TROMBOSTOP 2 mg</t>
  </si>
  <si>
    <t>UROREC 4 mg</t>
  </si>
  <si>
    <t>4 mg</t>
  </si>
  <si>
    <t>UROREC 8 mg</t>
  </si>
  <si>
    <t>8 mg</t>
  </si>
  <si>
    <t>Cutie cu blistere PVC-PVDC/Al x 30 capsule</t>
  </si>
  <si>
    <t>VANCOMYCINUM</t>
  </si>
  <si>
    <t>VANCOMICINA ATB 1000 mg</t>
  </si>
  <si>
    <t>VANCOMICINA ATB 500 mg</t>
  </si>
  <si>
    <t>Cutie cu 10 flac. din sticla incolora, de tip I, cu pulb. pt. conc. pt. sol. perf.</t>
  </si>
  <si>
    <t>VESSEL DUE F 250 ULS</t>
  </si>
  <si>
    <t>Cutie cu 3 blist. PVDC-PVC/Al-PVDC a cate 20 caps. moi (5 ani)</t>
  </si>
  <si>
    <t>COMBINATII (NAPROXENUM+ESOMEPRAZOLUM)</t>
  </si>
  <si>
    <t>VIMOVO 500 mg/20 mg</t>
  </si>
  <si>
    <t>COMPR. ELIB. MODIF.</t>
  </si>
  <si>
    <t>500mg/20mg</t>
  </si>
  <si>
    <t xml:space="preserve">Cutie x 1 flacon din PEID cu capac din PP prevazut cu sistem securizat pentru copii si desicant x 60 comprimate cu eliberare modificata </t>
  </si>
  <si>
    <t>VISIPAQUE 320 mg I/ml</t>
  </si>
  <si>
    <t>320mgl/ml</t>
  </si>
  <si>
    <t xml:space="preserve">Cutie cu 10 flac. din PP + dop cauciuc cu capac cu filet din PP + inel de sigilare x 100 ml sol. inj. </t>
  </si>
  <si>
    <t>TOXINA BOTULINICA DE TIP A</t>
  </si>
  <si>
    <t>XEOMIN 100 UNITATI</t>
  </si>
  <si>
    <t>100 unitati</t>
  </si>
  <si>
    <t>XILINA 40 mg/ ml</t>
  </si>
  <si>
    <t>40mg/ml</t>
  </si>
  <si>
    <t>Cutie cu 5 fiole din sticla incolora, prevzute cu inel de rupere sau cu punct de rupere sau cu inel de rupere si doua inele colorate (albastru si  rosu) pe gâtul fiolei pentru identificare, a câte 2 ml sol. inj.</t>
  </si>
  <si>
    <t>COMBINATII (INSULINUM DEGLUDEC LIRAGLUTIDUM)</t>
  </si>
  <si>
    <t>XULTOPHY 100 unitati/ml + 3,6 mg/ml</t>
  </si>
  <si>
    <t>100U/ml+3,6mg/ml</t>
  </si>
  <si>
    <t>Cutie cu 5 stilouri injectoare (pen-uri) preumplute x 3 ml sol. inj. in cartus</t>
  </si>
  <si>
    <t>COMBINATII (CEFTAZIDIMUM+AVIBACTAMUM)</t>
  </si>
  <si>
    <t>ZAVICEFTA 2 g/0,5 g</t>
  </si>
  <si>
    <t>2g/0,5g</t>
  </si>
  <si>
    <t>Cutie cu 10 flacoane</t>
  </si>
  <si>
    <t xml:space="preserve">	COMBINATII (CHLORAMPHENICOLUM +FLUOCINOLONUM+LIDOCAINUM)</t>
  </si>
  <si>
    <t xml:space="preserve">	OTIS-T</t>
  </si>
  <si>
    <t xml:space="preserve">	5mg/ml+0,5mg/ml+10mg/ml</t>
  </si>
  <si>
    <t>PICATURI AURICULARE, SOL.</t>
  </si>
  <si>
    <t>Cutie x 1 flacon din PE x 10 ml pic. auriculare, sol.</t>
  </si>
  <si>
    <t>COMBINATII TIP PANANGIN FORTE</t>
  </si>
  <si>
    <t>PANANGIN FORTE 316 mg/280 mg</t>
  </si>
  <si>
    <t xml:space="preserve">	COMPR. FILM.</t>
  </si>
  <si>
    <t>316mg/280mg</t>
  </si>
  <si>
    <t xml:space="preserve">	Cutie cu 2 blist. PVC-PVdC/Al x 15 compr. film.</t>
  </si>
  <si>
    <t xml:space="preserve">	LOPERAMIDUM</t>
  </si>
  <si>
    <t xml:space="preserve">	2mg</t>
  </si>
  <si>
    <t xml:space="preserve">	CAPS.</t>
  </si>
  <si>
    <t>Cutie x 1 blist. PVC/Al x 10 caps.</t>
  </si>
  <si>
    <t xml:space="preserve">	LOPERAMID 2 mg</t>
  </si>
  <si>
    <t xml:space="preserve">	COMBINATII (HEPARINUM+DEXPANTENOLUM)</t>
  </si>
  <si>
    <t xml:space="preserve">	MARKOTON GEL 1000 UI + 50 mg/g</t>
  </si>
  <si>
    <t xml:space="preserve">	GEL</t>
  </si>
  <si>
    <t xml:space="preserve">	1000UI + 50mg/g</t>
  </si>
  <si>
    <t xml:space="preserve">	DIPHENHYDRAMINUM</t>
  </si>
  <si>
    <t xml:space="preserve">	RIVAL 20 mg/g</t>
  </si>
  <si>
    <t>20mg/g</t>
  </si>
  <si>
    <t xml:space="preserve">	Cutie cu 1 tub din Al x 50 g gel</t>
  </si>
  <si>
    <t xml:space="preserve">	IBUPROFENUM</t>
  </si>
  <si>
    <t xml:space="preserve">	IBUPROFEN GEL 50 mg/g</t>
  </si>
  <si>
    <t xml:space="preserve">	50mg/g</t>
  </si>
  <si>
    <t>Cutie x 1 tub din Al, acoperit la interior cu un lac epoxifenolic, prevazut cu membrana Al si inchis cu capac cu filet PE sau PP x 100 g gel</t>
  </si>
  <si>
    <t xml:space="preserve">	DEXPANTHENOLUM</t>
  </si>
  <si>
    <t>CORNEREGEL 50 mg/g</t>
  </si>
  <si>
    <t xml:space="preserve">	GEL OFT.</t>
  </si>
  <si>
    <t xml:space="preserve">	Cutie x 1 tub Al, prevazut cu aplicator x 5 g gel oft.</t>
  </si>
  <si>
    <t xml:space="preserve">	COMBINATII TIP HEPATHROMBIN</t>
  </si>
  <si>
    <t>HEPATHROMBIN 500 UI/g</t>
  </si>
  <si>
    <t xml:space="preserve">	CREMA</t>
  </si>
  <si>
    <t>500UI/g</t>
  </si>
  <si>
    <t xml:space="preserve">	Cutie x 1 tub din Al x 40g crema</t>
  </si>
  <si>
    <t xml:space="preserve">	PLANTE</t>
  </si>
  <si>
    <t xml:space="preserve">	PLANTAGOTIS</t>
  </si>
  <si>
    <t>Cutie x 1 tub (PE, copolimer, Al) x 20 g</t>
  </si>
  <si>
    <t xml:space="preserve">	SIMETHICONUM</t>
  </si>
  <si>
    <t xml:space="preserve">	ESPUMISAN 40 mg</t>
  </si>
  <si>
    <t xml:space="preserve">	CAPS. MOI</t>
  </si>
  <si>
    <t xml:space="preserve">	Cutie cu 1 blist. PVC/Al x 25 caps. Moi</t>
  </si>
  <si>
    <t xml:space="preserve">	COMBINATII (LIDOCAINUM+PRILOCAINUM)</t>
  </si>
  <si>
    <t>ROMLA 25 mg/25 mg/g</t>
  </si>
  <si>
    <t>25mg/25mg/g</t>
  </si>
  <si>
    <t xml:space="preserve">	Cutie cu 1 tub din Al x 30 g crema</t>
  </si>
  <si>
    <t xml:space="preserve">	COMBINATII TIP STREPSILS</t>
  </si>
  <si>
    <t>STREPSILS ORANGE VITAMINA C</t>
  </si>
  <si>
    <t xml:space="preserve">	Cutie cu 2 blist. PVC-PVDC/Al x 12 pastile</t>
  </si>
  <si>
    <t xml:space="preserve">	PASTILE</t>
  </si>
  <si>
    <t xml:space="preserve">	DROTAVERINUM</t>
  </si>
  <si>
    <t xml:space="preserve">	NO-SPA 40 mg</t>
  </si>
  <si>
    <t xml:space="preserve">	COMPR.</t>
  </si>
  <si>
    <t>Cutie cu 1 blist. PVC/Al x 24 compr.</t>
  </si>
  <si>
    <t>OTC</t>
  </si>
  <si>
    <t>CREMA CU ARNICA DERMOTIS</t>
  </si>
  <si>
    <t>TUB 50G</t>
  </si>
  <si>
    <t>CICATRIZIN UNGUENT DERMOTIS</t>
  </si>
  <si>
    <t>COMBINATII TIP CLISMA LAX</t>
  </si>
  <si>
    <t>CLISMA LAX</t>
  </si>
  <si>
    <t>SOL RECTALA</t>
  </si>
  <si>
    <t>FLACON 133 ML</t>
  </si>
  <si>
    <t>LACTOBACILLUS CASEI</t>
  </si>
  <si>
    <t>ENTEROLACTIS BUVABIL</t>
  </si>
  <si>
    <t>SOL BUVABILA</t>
  </si>
  <si>
    <t>Cutie cu 12 flc X 10 ml</t>
  </si>
  <si>
    <t>COMBINATII TIP EUBIOTIC FORTE</t>
  </si>
  <si>
    <t>EUBIOTIC FORTE</t>
  </si>
  <si>
    <t>Cutie x 10 caps</t>
  </si>
  <si>
    <t>CLORURA DE SODIU 0.9%</t>
  </si>
  <si>
    <t>DISPOZITIV MEDICAL</t>
  </si>
  <si>
    <t>URACTIV FORTE</t>
  </si>
  <si>
    <t>UROGLISS</t>
  </si>
  <si>
    <t>FRESUBIN RENAL DRINK</t>
  </si>
  <si>
    <t>NUTRICOMP RENAL DRINK</t>
  </si>
  <si>
    <t>PALONOSETRON  250 micrograme</t>
  </si>
  <si>
    <t>PENICILINA G POTASICA 1000000 UI</t>
  </si>
  <si>
    <t>PENICILINA G SODICA 1000000 UI</t>
  </si>
  <si>
    <t>PREDNISON  5 mg</t>
  </si>
  <si>
    <t>PROPRANOLOL 10 mg</t>
  </si>
  <si>
    <t>PROPRANOLOL 40 mg</t>
  </si>
  <si>
    <t xml:space="preserve">Cutie x 1 flac. x 100 ml + 1 capac Al/PP cu componenta flip. </t>
  </si>
  <si>
    <t>Cutie cu 10 fiole a cate 2 ml sol. inj./perf.</t>
  </si>
  <si>
    <t xml:space="preserve">Cutie x 5 fiole din sticla bruna x 2 ml solutie injectabila </t>
  </si>
  <si>
    <t xml:space="preserve">Cutie cu 10 fiole din sticla transparenta, cu capacitatea de 5 ml x 3 ml conc. pt. sol. inj./perf. </t>
  </si>
  <si>
    <t xml:space="preserve">Cutie cu blist. din PVC/PVDC/Al x 60 compr. film. </t>
  </si>
  <si>
    <t>COMBINATII TIP URACTIV FORTE</t>
  </si>
  <si>
    <t>COMBINATII TIP FRESUBIN RENAL DRINK</t>
  </si>
  <si>
    <t>COMBINATII TIP NUTRICOMP RENAL DRINK</t>
  </si>
  <si>
    <t xml:space="preserve">GEL </t>
  </si>
  <si>
    <t>CUTIE X 25 SERINGI X12.5G/SERINGA</t>
  </si>
  <si>
    <t>2G LIDOCAINA/100G GEL</t>
  </si>
  <si>
    <t>COMBINATII TIP CREMA CU ARNICA DERMOTIS</t>
  </si>
  <si>
    <t>COMBINATII TIP CICATRIZIN UNGUENT DERMOTIS</t>
  </si>
  <si>
    <t xml:space="preserve">Cutie  X 4 PUNGI X3 litri </t>
  </si>
  <si>
    <t>CUTIE X 4 FLACOANE X200ML</t>
  </si>
  <si>
    <t>ALIMENT CU ADMINISTRARE ENTERALA</t>
  </si>
  <si>
    <t>SOLUTIE IRIGARE STERILA</t>
  </si>
  <si>
    <t>IDARUCIZUMABUM</t>
  </si>
  <si>
    <t>PRAXBIND 2,5 g/50 ml</t>
  </si>
  <si>
    <t>2,5g/50ml</t>
  </si>
  <si>
    <t>Cutie cu 2 flac. a cate 50 ml solutie</t>
  </si>
  <si>
    <t>Cutie x 1 tub din Al cu membrana, acoperit cu lac de protectie epoxifenolic, inchis cu capac cu filet PE x 45 g gel</t>
  </si>
  <si>
    <t>COMBINATII TIP GEL CU CASTAN VENOFIT</t>
  </si>
  <si>
    <t xml:space="preserve"> VENOFIT GEL CU CASTAN</t>
  </si>
  <si>
    <t>SUPLIMENT ALIMENTAR</t>
  </si>
  <si>
    <t>Milurit 100mg</t>
  </si>
  <si>
    <t>MAGNESII SULFAS</t>
  </si>
  <si>
    <t>MAGNESII SULFURICI POLPHARMA 200 mg/mlX10 ML</t>
  </si>
  <si>
    <t>TRIMESOLPHAR (80 mg+16 mg)/ml X 5ML</t>
  </si>
  <si>
    <t>(80mg+16 mg)/ml</t>
  </si>
  <si>
    <t>XANAX 0,5 mg</t>
  </si>
  <si>
    <t>0,5mg</t>
  </si>
  <si>
    <t>COMBINATII (ISOCONAZOLUM+DIFLUCORTOLONUM)</t>
  </si>
  <si>
    <t>TRAVOCORT 10 mg/1 mg/1 g x 30g</t>
  </si>
  <si>
    <t>10mg/1mg/1g</t>
  </si>
  <si>
    <t>TRAVOGEN 10 mg/g x 30g</t>
  </si>
  <si>
    <t>10mg/g</t>
  </si>
  <si>
    <t>METHYLPREDNISOLONUM ACEPONAT</t>
  </si>
  <si>
    <t>ADVANTAN 1mg/g crema x 50g</t>
  </si>
  <si>
    <t>1mg/g</t>
  </si>
  <si>
    <t>ADVANTAN MILK 1mg/g x 50g</t>
  </si>
  <si>
    <t>EMULSIE CUT.</t>
  </si>
  <si>
    <t>FLUMAZENILUM</t>
  </si>
  <si>
    <t>ANEXATE 0,1 mg/ml x 5ml</t>
  </si>
  <si>
    <t>0,1mg/ml</t>
  </si>
  <si>
    <t>COMBINATII (BRINZOLAMIDUM+TIMOLOLUM)</t>
  </si>
  <si>
    <t>AZARGA x 5ml</t>
  </si>
  <si>
    <t>PIC. OFT., SUSP.</t>
  </si>
  <si>
    <t>10mg/ml+5mg/ml</t>
  </si>
  <si>
    <t>NETTACIN 3 mg/g</t>
  </si>
  <si>
    <t>3mg/g</t>
  </si>
  <si>
    <t>TOBREX 3 mg/g</t>
  </si>
  <si>
    <t>Cota TVA</t>
  </si>
  <si>
    <t>MITOXANTRONUM</t>
  </si>
  <si>
    <t>ONKOTRONE 2 mg/ml</t>
  </si>
  <si>
    <t>lista c2</t>
  </si>
  <si>
    <t>Cutie cu 1 flac. din sticla bruna x 60 compr.</t>
  </si>
  <si>
    <t>Cutie cu 1 tub din Al x 30 g crema</t>
  </si>
  <si>
    <t>Cutie cu 1 tub  din Al x 30 g crema</t>
  </si>
  <si>
    <t>Cutie cu 1 tub din Al sigilat cu membrana din Al si inchis cu capac cu filet din PEID x 50 g crema</t>
  </si>
  <si>
    <t>Cutie cu 1 flac. x 5 ml susp. oft.</t>
  </si>
  <si>
    <t>Cutie cu 1 tub din Al prevazut cu aplicator din PEJD x 5 g ung. oft.</t>
  </si>
  <si>
    <t>Cutie cu 1 tub din Al prevazut cu varf aplicator din PE x 3,5 g ung. oft.</t>
  </si>
  <si>
    <t xml:space="preserve">Cutie cu 1 flac. din sticla incolora, cu capacitatea de 15 ml x 10 ml conc. pt. sol. inj. </t>
  </si>
  <si>
    <t>Cutie cu 5 fiole din sticla incolora, cu capacitatea de 5 ml , a cate 5 ml sol. inj.</t>
  </si>
  <si>
    <t xml:space="preserve">Cutie cu 1 tub de Al vernisat cu un strat interior din PE x 50 g emulsie cutanata </t>
  </si>
  <si>
    <t xml:space="preserve">Cutie cu 10 fiole a câte 10 ml sol. inj. </t>
  </si>
  <si>
    <t>BENDAMUSTINUM</t>
  </si>
  <si>
    <t>BENDAMUSTINA ACCORD 2,5 mg/ml</t>
  </si>
  <si>
    <t>2,5mg/ml</t>
  </si>
  <si>
    <t>Cutie cu 5 flac. din sticla bruna, cu capacitatea de 10 ml cu pulb. pt. conc. pt. sol. perf. care contin 25 mg bendamustina</t>
  </si>
  <si>
    <t>Cutie cu 5 flac. din sticla bruna, cu capacitatea de 50 ml cu pulb. pt. conc. pt. sol. perf. care contin 100 mg bendamustina</t>
  </si>
  <si>
    <t>POLATUZUMAB VEDOTIN</t>
  </si>
  <si>
    <t>POLIVY 140mg</t>
  </si>
  <si>
    <t>20mg/ml</t>
  </si>
  <si>
    <t>POLIVY 30mg</t>
  </si>
  <si>
    <t>Cutie cu un flacon din sticla de 20ml continand 140 mg polatuzumab vedotin</t>
  </si>
  <si>
    <t>Cutie cu un flacon din sticla de 6ml continand 30 mg polatuzumab vedotin</t>
  </si>
  <si>
    <t>ISATUXIMABUM</t>
  </si>
  <si>
    <t>SARCLISA 20 mg/ml</t>
  </si>
  <si>
    <t>Cutie cu 1 flacon a 5 ml (100 mg/5 ml)</t>
  </si>
  <si>
    <t>Cutie cu 1 flacon a 25 ml (500 mg/25 ml)</t>
  </si>
  <si>
    <t>AMIVANTAMABUM</t>
  </si>
  <si>
    <t>RYBREVANT 350 mg</t>
  </si>
  <si>
    <t>350mg</t>
  </si>
  <si>
    <t>RYBREVANT 1.600 mg</t>
  </si>
  <si>
    <t>1.600 mg</t>
  </si>
  <si>
    <t xml:space="preserve">Cutie cu 1 flac. din sticla x 7 ml conc. (contine 350 mg amivantamab) </t>
  </si>
  <si>
    <t xml:space="preserve">Cutie cu 1 flac. din sticlă x 10 ml conc. (conţine 1.600 mg amivantamab) </t>
  </si>
  <si>
    <t>Certificat de notificare (Legea 56/31 martie 2021)</t>
  </si>
  <si>
    <t>ALIMENT NUTRITIE ENTERALA</t>
  </si>
  <si>
    <t xml:space="preserve">Document din care să reiasă marca CE sau echivalent </t>
  </si>
  <si>
    <t xml:space="preserve"> CONTRACT SUBSECVENT</t>
  </si>
  <si>
    <t>CANTITATE MAXIMĂ</t>
  </si>
  <si>
    <t>CANTITATE MINIMĂ</t>
  </si>
  <si>
    <t>VALOARE MAXIMĂ</t>
  </si>
  <si>
    <t>ANEXA 1 LA CAIET DE SARCINI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</si>
</sst>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l_e_i_-;\-* #,##0.00\ _l_e_i_-;_-* &quot;-&quot;??\ _l_e_i_-;_-@_-"/>
    <numFmt numFmtId="164" formatCode="_(* #,##0.00_);_(* \(#,##0.00\);_(* &quot;-&quot;??_);_(@_)"/>
    <numFmt numFmtId="165" formatCode="#,##0.000000"/>
    <numFmt numFmtId="166" formatCode="#,##0.0000"/>
    <numFmt numFmtId="167" formatCode="0.00;[Red]0.00"/>
    <numFmt numFmtId="168" formatCode="_-* #,##0.00_-;\-* #,##0.00_-;_-* &quot;-&quot;??_-;_-@_-"/>
  </numFmts>
  <fonts count="52" x14ac:knownFonts="1">
    <font>
      <sz val="10"/>
      <name val="Arial"/>
      <charset val="238"/>
    </font>
    <font>
      <sz val="11"/>
      <color theme="1"/>
      <name val="Calibri"/>
      <family val="2"/>
      <scheme val="minor"/>
    </font>
    <font>
      <sz val="10"/>
      <name val="Arial"/>
      <family val="2"/>
      <charset val="238"/>
    </font>
    <font>
      <sz val="10"/>
      <name val="Arial"/>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charset val="238"/>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Times New Roman"/>
      <family val="1"/>
    </font>
    <font>
      <b/>
      <sz val="8"/>
      <name val="Times New Roman"/>
      <family val="1"/>
    </font>
    <font>
      <sz val="7"/>
      <name val="Times New Roman"/>
      <family val="1"/>
    </font>
    <font>
      <sz val="9"/>
      <name val="Times New Roman"/>
      <family val="1"/>
    </font>
    <font>
      <b/>
      <sz val="7"/>
      <name val="Times New Roman"/>
      <family val="1"/>
    </font>
    <font>
      <sz val="14"/>
      <name val="Times New Roman"/>
      <family val="1"/>
    </font>
    <font>
      <sz val="8"/>
      <name val="Arial"/>
      <family val="2"/>
      <charset val="238"/>
    </font>
    <font>
      <b/>
      <sz val="16"/>
      <name val="Times New Roman"/>
      <family val="1"/>
    </font>
    <font>
      <sz val="16"/>
      <name val="Times New Roman"/>
      <family val="1"/>
    </font>
    <font>
      <b/>
      <sz val="8"/>
      <name val="Times New Roman"/>
      <family val="1"/>
      <charset val="238"/>
    </font>
    <font>
      <sz val="6"/>
      <name val="Times New Roman"/>
      <family val="1"/>
    </font>
    <font>
      <b/>
      <sz val="6"/>
      <name val="Times New Roman"/>
      <family val="1"/>
    </font>
    <font>
      <sz val="7"/>
      <color rgb="FFFF0000"/>
      <name val="Times New Roman"/>
      <family val="1"/>
    </font>
    <font>
      <sz val="12"/>
      <name val="Times New Roman"/>
      <family val="1"/>
    </font>
    <font>
      <b/>
      <sz val="7"/>
      <color theme="1"/>
      <name val="Times New Roman"/>
      <family val="1"/>
    </font>
    <font>
      <sz val="7"/>
      <color indexed="8"/>
      <name val="Times New Roman"/>
      <family val="1"/>
    </font>
    <font>
      <b/>
      <sz val="8"/>
      <color indexed="8"/>
      <name val="Times New Roman"/>
      <family val="1"/>
      <charset val="238"/>
    </font>
    <font>
      <b/>
      <u/>
      <sz val="7"/>
      <name val="Times New Roman"/>
      <family val="1"/>
    </font>
    <font>
      <b/>
      <sz val="8"/>
      <color rgb="FFFF0000"/>
      <name val="Times New Roman"/>
      <family val="1"/>
    </font>
    <font>
      <b/>
      <sz val="7"/>
      <color rgb="FFFF0000"/>
      <name val="Times New Roman"/>
      <family val="1"/>
    </font>
    <font>
      <sz val="10"/>
      <name val="Arial"/>
      <family val="2"/>
    </font>
    <font>
      <sz val="8"/>
      <name val="Arial"/>
      <family val="2"/>
    </font>
    <font>
      <sz val="10"/>
      <name val="Arial"/>
      <family val="2"/>
      <charset val="238"/>
    </font>
    <font>
      <sz val="11"/>
      <color theme="1"/>
      <name val="Calibri"/>
      <family val="2"/>
      <charset val="238"/>
      <scheme val="minor"/>
    </font>
    <font>
      <sz val="10"/>
      <color theme="1"/>
      <name val="Times New Roman"/>
      <family val="2"/>
    </font>
    <font>
      <sz val="12"/>
      <name val="Arial"/>
      <family val="2"/>
    </font>
    <font>
      <sz val="12"/>
      <color theme="1"/>
      <name val="Arial"/>
      <family val="2"/>
    </font>
    <font>
      <sz val="12"/>
      <color rgb="FF333333"/>
      <name val="Arial"/>
      <family val="2"/>
    </font>
    <font>
      <b/>
      <sz val="12"/>
      <name val="Arial"/>
      <family val="2"/>
    </font>
    <font>
      <b/>
      <sz val="12"/>
      <color indexed="2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B9F0FD"/>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3" fillId="0" borderId="0"/>
    <xf numFmtId="0" fontId="3" fillId="0" borderId="0"/>
    <xf numFmtId="0" fontId="17" fillId="23" borderId="7" applyNumberFormat="0" applyFont="0" applyAlignment="0" applyProtection="0"/>
    <xf numFmtId="0" fontId="18" fillId="20" borderId="8" applyNumberFormat="0" applyAlignment="0" applyProtection="0"/>
    <xf numFmtId="0" fontId="3" fillId="0" borderId="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42" fillId="0" borderId="0"/>
    <xf numFmtId="166" fontId="2" fillId="0" borderId="0" applyFont="0" applyFill="0" applyBorder="0" applyAlignment="0" applyProtection="0"/>
    <xf numFmtId="43" fontId="44" fillId="0" borderId="0" applyFont="0" applyFill="0" applyBorder="0" applyAlignment="0" applyProtection="0"/>
    <xf numFmtId="0" fontId="45" fillId="0" borderId="0"/>
    <xf numFmtId="168" fontId="45" fillId="0" borderId="0" applyFont="0" applyFill="0" applyBorder="0" applyAlignment="0" applyProtection="0"/>
    <xf numFmtId="0" fontId="1" fillId="0" borderId="0"/>
    <xf numFmtId="0" fontId="46" fillId="0" borderId="0"/>
    <xf numFmtId="164" fontId="1" fillId="0" borderId="0" applyFont="0" applyFill="0" applyBorder="0" applyAlignment="0" applyProtection="0"/>
    <xf numFmtId="9" fontId="1" fillId="0" borderId="0" applyFont="0" applyFill="0" applyBorder="0" applyAlignment="0" applyProtection="0"/>
  </cellStyleXfs>
  <cellXfs count="257">
    <xf numFmtId="0" fontId="0" fillId="0" borderId="0" xfId="0"/>
    <xf numFmtId="0" fontId="22" fillId="0" borderId="0" xfId="39" applyFont="1"/>
    <xf numFmtId="0" fontId="22" fillId="0" borderId="0" xfId="39" applyFont="1" applyAlignment="1">
      <alignment vertical="center" wrapText="1"/>
    </xf>
    <xf numFmtId="0" fontId="22" fillId="0" borderId="0" xfId="39" applyFont="1" applyAlignment="1">
      <alignment horizontal="center" vertical="center" wrapText="1"/>
    </xf>
    <xf numFmtId="0" fontId="22" fillId="0" borderId="10" xfId="39" applyFont="1" applyBorder="1" applyAlignment="1">
      <alignment vertical="top" wrapText="1"/>
    </xf>
    <xf numFmtId="0" fontId="22" fillId="0" borderId="10" xfId="39" applyFont="1" applyBorder="1"/>
    <xf numFmtId="0" fontId="22" fillId="0" borderId="0" xfId="39" applyFont="1" applyAlignment="1">
      <alignment vertical="top" wrapText="1"/>
    </xf>
    <xf numFmtId="0" fontId="22" fillId="0" borderId="0" xfId="39" applyFont="1" applyAlignment="1">
      <alignment vertical="center"/>
    </xf>
    <xf numFmtId="0" fontId="22" fillId="25" borderId="0" xfId="39" applyFont="1" applyFill="1"/>
    <xf numFmtId="0" fontId="24" fillId="0" borderId="10" xfId="39" applyFont="1" applyBorder="1" applyAlignment="1">
      <alignment horizontal="center" vertical="center" wrapText="1"/>
    </xf>
    <xf numFmtId="0" fontId="22" fillId="0" borderId="0" xfId="39" applyFont="1" applyAlignment="1">
      <alignment horizontal="center" vertical="center"/>
    </xf>
    <xf numFmtId="0" fontId="32" fillId="0" borderId="10" xfId="0" applyFont="1" applyBorder="1" applyAlignment="1">
      <alignment horizontal="center" vertical="center" wrapText="1"/>
    </xf>
    <xf numFmtId="0" fontId="22" fillId="0" borderId="10" xfId="39" applyFont="1" applyBorder="1" applyAlignment="1">
      <alignment horizontal="center" vertical="center"/>
    </xf>
    <xf numFmtId="0" fontId="32" fillId="0" borderId="10" xfId="39" applyFont="1" applyBorder="1" applyAlignment="1">
      <alignment horizontal="center" vertical="center" wrapText="1"/>
    </xf>
    <xf numFmtId="0" fontId="32" fillId="24" borderId="10" xfId="39" applyFont="1" applyFill="1" applyBorder="1" applyAlignment="1">
      <alignment horizontal="center" vertical="center" wrapText="1"/>
    </xf>
    <xf numFmtId="0" fontId="22" fillId="28" borderId="10" xfId="39" applyFont="1" applyFill="1" applyBorder="1" applyAlignment="1">
      <alignment horizontal="center" vertical="center"/>
    </xf>
    <xf numFmtId="0" fontId="22" fillId="28" borderId="10" xfId="39" applyFont="1" applyFill="1" applyBorder="1" applyAlignment="1">
      <alignment horizontal="center" vertical="center" wrapText="1"/>
    </xf>
    <xf numFmtId="165" fontId="33" fillId="0" borderId="10" xfId="39" applyNumberFormat="1" applyFont="1" applyBorder="1" applyAlignment="1">
      <alignment horizontal="center" vertical="center" wrapText="1"/>
    </xf>
    <xf numFmtId="165" fontId="33" fillId="24" borderId="10" xfId="39" applyNumberFormat="1" applyFont="1" applyFill="1" applyBorder="1" applyAlignment="1">
      <alignment horizontal="center" vertical="center" wrapText="1"/>
    </xf>
    <xf numFmtId="165" fontId="24" fillId="0" borderId="0" xfId="39" applyNumberFormat="1" applyFont="1"/>
    <xf numFmtId="165" fontId="24" fillId="0" borderId="0" xfId="39" applyNumberFormat="1" applyFont="1" applyAlignment="1">
      <alignment vertical="center" wrapText="1"/>
    </xf>
    <xf numFmtId="165" fontId="24" fillId="0" borderId="0" xfId="39" applyNumberFormat="1" applyFont="1" applyAlignment="1">
      <alignment horizontal="center" vertical="center" wrapText="1"/>
    </xf>
    <xf numFmtId="165" fontId="24" fillId="0" borderId="0" xfId="39" applyNumberFormat="1" applyFont="1" applyAlignment="1">
      <alignment vertical="top" wrapText="1"/>
    </xf>
    <xf numFmtId="165" fontId="34" fillId="0" borderId="0" xfId="39" applyNumberFormat="1" applyFont="1" applyAlignment="1">
      <alignment vertical="center" wrapText="1"/>
    </xf>
    <xf numFmtId="165" fontId="34" fillId="0" borderId="0" xfId="39" applyNumberFormat="1" applyFont="1"/>
    <xf numFmtId="0" fontId="22" fillId="0" borderId="0" xfId="39" applyFont="1" applyAlignment="1">
      <alignment wrapText="1"/>
    </xf>
    <xf numFmtId="0" fontId="22" fillId="28" borderId="0" xfId="39" applyFont="1" applyFill="1"/>
    <xf numFmtId="0" fontId="22" fillId="28" borderId="0" xfId="39" applyFont="1" applyFill="1" applyAlignment="1">
      <alignment vertical="center" wrapText="1"/>
    </xf>
    <xf numFmtId="0" fontId="22" fillId="28" borderId="0" xfId="39" applyFont="1" applyFill="1" applyAlignment="1">
      <alignment horizontal="center" vertical="center" wrapText="1"/>
    </xf>
    <xf numFmtId="0" fontId="22" fillId="28" borderId="0" xfId="39" applyFont="1" applyFill="1" applyAlignment="1">
      <alignment vertical="top" wrapText="1"/>
    </xf>
    <xf numFmtId="0" fontId="22" fillId="28" borderId="0" xfId="39" applyFont="1" applyFill="1" applyAlignment="1">
      <alignment vertical="center"/>
    </xf>
    <xf numFmtId="0" fontId="22" fillId="28" borderId="10" xfId="39" applyFont="1" applyFill="1" applyBorder="1"/>
    <xf numFmtId="0" fontId="22" fillId="28" borderId="10" xfId="39" applyFont="1" applyFill="1" applyBorder="1" applyAlignment="1">
      <alignment vertical="top" wrapText="1"/>
    </xf>
    <xf numFmtId="166" fontId="34" fillId="0" borderId="0" xfId="39" applyNumberFormat="1" applyFont="1"/>
    <xf numFmtId="4" fontId="22" fillId="0" borderId="0" xfId="39" applyNumberFormat="1" applyFont="1" applyAlignment="1">
      <alignment vertical="top" wrapText="1"/>
    </xf>
    <xf numFmtId="0" fontId="24" fillId="0" borderId="0" xfId="39" applyFont="1" applyAlignment="1">
      <alignment vertical="center" wrapText="1"/>
    </xf>
    <xf numFmtId="0" fontId="24" fillId="28" borderId="10" xfId="39" applyFont="1" applyFill="1" applyBorder="1" applyAlignment="1">
      <alignment horizontal="center" vertical="center" wrapText="1"/>
    </xf>
    <xf numFmtId="1" fontId="24" fillId="24" borderId="10" xfId="39" applyNumberFormat="1" applyFont="1" applyFill="1" applyBorder="1" applyAlignment="1">
      <alignment horizontal="center" vertical="center" wrapText="1"/>
    </xf>
    <xf numFmtId="0" fontId="24" fillId="28" borderId="10" xfId="42" applyFont="1" applyFill="1" applyBorder="1" applyAlignment="1">
      <alignment horizontal="center" vertical="center" wrapText="1"/>
    </xf>
    <xf numFmtId="4" fontId="23" fillId="0" borderId="0" xfId="0" applyNumberFormat="1" applyFont="1" applyAlignment="1" applyProtection="1">
      <alignment horizontal="center" vertical="center" wrapText="1"/>
      <protection locked="0"/>
    </xf>
    <xf numFmtId="4" fontId="26" fillId="26" borderId="10" xfId="39" applyNumberFormat="1" applyFont="1" applyFill="1" applyBorder="1" applyAlignment="1">
      <alignment horizontal="center" vertical="center" wrapText="1"/>
    </xf>
    <xf numFmtId="0" fontId="26" fillId="31" borderId="10" xfId="39" applyFont="1" applyFill="1" applyBorder="1" applyAlignment="1">
      <alignment horizontal="center" vertical="center" wrapText="1"/>
    </xf>
    <xf numFmtId="0" fontId="22" fillId="0" borderId="10" xfId="39" applyFont="1" applyBorder="1" applyAlignment="1">
      <alignment horizontal="center" vertical="center" wrapText="1"/>
    </xf>
    <xf numFmtId="0" fontId="23" fillId="0" borderId="10" xfId="39" applyFont="1" applyBorder="1" applyAlignment="1">
      <alignment horizontal="center" vertical="center" wrapText="1"/>
    </xf>
    <xf numFmtId="0" fontId="26" fillId="28" borderId="10" xfId="39" applyFont="1" applyFill="1" applyBorder="1" applyAlignment="1">
      <alignment horizontal="center" vertical="center" wrapText="1"/>
    </xf>
    <xf numFmtId="3" fontId="26" fillId="27" borderId="10" xfId="39" applyNumberFormat="1" applyFont="1" applyFill="1" applyBorder="1" applyAlignment="1">
      <alignment horizontal="center" vertical="center" wrapText="1"/>
    </xf>
    <xf numFmtId="3" fontId="24" fillId="0" borderId="10" xfId="39" applyNumberFormat="1" applyFont="1" applyBorder="1" applyAlignment="1">
      <alignment horizontal="center" vertical="center" wrapText="1"/>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28" borderId="10" xfId="0" applyFont="1" applyFill="1" applyBorder="1" applyAlignment="1">
      <alignment horizontal="center" vertical="center" wrapText="1"/>
    </xf>
    <xf numFmtId="9" fontId="24" fillId="28" borderId="10" xfId="0" applyNumberFormat="1" applyFont="1" applyFill="1" applyBorder="1" applyAlignment="1">
      <alignment horizontal="center" vertical="center" wrapText="1"/>
    </xf>
    <xf numFmtId="10" fontId="24" fillId="28" borderId="10" xfId="0" applyNumberFormat="1" applyFont="1" applyFill="1" applyBorder="1" applyAlignment="1">
      <alignment horizontal="center" vertical="center" wrapText="1"/>
    </xf>
    <xf numFmtId="9" fontId="24" fillId="28" borderId="10" xfId="42" applyNumberFormat="1" applyFont="1" applyFill="1" applyBorder="1" applyAlignment="1">
      <alignment horizontal="center" vertical="center" wrapText="1"/>
    </xf>
    <xf numFmtId="0" fontId="24" fillId="28" borderId="10" xfId="0" applyFont="1" applyFill="1" applyBorder="1" applyAlignment="1">
      <alignment horizontal="center" vertical="center"/>
    </xf>
    <xf numFmtId="0" fontId="23" fillId="28" borderId="10" xfId="39" applyFont="1" applyFill="1" applyBorder="1" applyAlignment="1">
      <alignment horizontal="center" vertical="center" wrapText="1"/>
    </xf>
    <xf numFmtId="0" fontId="24" fillId="0" borderId="0" xfId="39" applyFont="1" applyAlignment="1">
      <alignment horizontal="center" vertical="center"/>
    </xf>
    <xf numFmtId="0" fontId="32" fillId="0" borderId="0" xfId="39" applyFont="1" applyAlignment="1">
      <alignment horizontal="center" vertical="center" wrapText="1"/>
    </xf>
    <xf numFmtId="0" fontId="25" fillId="28" borderId="0" xfId="39" applyFont="1" applyFill="1" applyAlignment="1">
      <alignment horizontal="center" vertical="center"/>
    </xf>
    <xf numFmtId="0" fontId="24" fillId="28" borderId="0" xfId="39" applyFont="1" applyFill="1" applyAlignment="1">
      <alignment horizontal="center" vertical="center"/>
    </xf>
    <xf numFmtId="1" fontId="24" fillId="28" borderId="0" xfId="39" applyNumberFormat="1" applyFont="1" applyFill="1" applyAlignment="1">
      <alignment horizontal="center" vertical="center" wrapText="1"/>
    </xf>
    <xf numFmtId="4" fontId="24" fillId="28" borderId="0" xfId="39" applyNumberFormat="1" applyFont="1" applyFill="1" applyAlignment="1">
      <alignment horizontal="center" vertical="center"/>
    </xf>
    <xf numFmtId="165" fontId="24" fillId="28" borderId="0" xfId="39" applyNumberFormat="1" applyFont="1" applyFill="1" applyAlignment="1">
      <alignment horizontal="center" vertical="center"/>
    </xf>
    <xf numFmtId="165" fontId="22" fillId="28" borderId="0" xfId="39" applyNumberFormat="1" applyFont="1" applyFill="1" applyAlignment="1">
      <alignment horizontal="center" vertical="center"/>
    </xf>
    <xf numFmtId="4" fontId="22" fillId="28" borderId="0" xfId="39" applyNumberFormat="1" applyFont="1" applyFill="1" applyAlignment="1">
      <alignment horizontal="center" vertical="center"/>
    </xf>
    <xf numFmtId="3" fontId="22" fillId="28" borderId="0" xfId="39" applyNumberFormat="1" applyFont="1" applyFill="1" applyAlignment="1">
      <alignment horizontal="center" vertical="center"/>
    </xf>
    <xf numFmtId="3" fontId="22" fillId="0" borderId="0" xfId="39" applyNumberFormat="1" applyFont="1" applyAlignment="1">
      <alignment horizontal="center" vertical="center"/>
    </xf>
    <xf numFmtId="3" fontId="22" fillId="28" borderId="0" xfId="39" applyNumberFormat="1" applyFont="1" applyFill="1" applyAlignment="1">
      <alignment horizontal="center" vertical="center" wrapText="1"/>
    </xf>
    <xf numFmtId="0" fontId="24" fillId="28" borderId="0" xfId="39" applyFont="1" applyFill="1" applyAlignment="1">
      <alignment horizontal="center" vertical="center" wrapText="1"/>
    </xf>
    <xf numFmtId="0" fontId="22" fillId="28" borderId="0" xfId="39" applyFont="1" applyFill="1" applyAlignment="1">
      <alignment horizontal="center" vertical="center"/>
    </xf>
    <xf numFmtId="0" fontId="26" fillId="28" borderId="0" xfId="39" applyFont="1" applyFill="1" applyAlignment="1">
      <alignment horizontal="center" vertical="center"/>
    </xf>
    <xf numFmtId="165" fontId="26" fillId="28" borderId="0" xfId="39" applyNumberFormat="1" applyFont="1" applyFill="1" applyAlignment="1">
      <alignment horizontal="center" vertical="center"/>
    </xf>
    <xf numFmtId="0" fontId="29" fillId="28" borderId="0" xfId="39" applyFont="1" applyFill="1" applyAlignment="1">
      <alignment horizontal="center" vertical="center"/>
    </xf>
    <xf numFmtId="0" fontId="29" fillId="0" borderId="0" xfId="39" applyFont="1" applyAlignment="1">
      <alignment horizontal="center" vertical="center"/>
    </xf>
    <xf numFmtId="0" fontId="27" fillId="28" borderId="0" xfId="39" applyFont="1" applyFill="1" applyAlignment="1">
      <alignment horizontal="center" vertical="center"/>
    </xf>
    <xf numFmtId="165" fontId="30" fillId="28" borderId="0" xfId="39" applyNumberFormat="1" applyFont="1" applyFill="1" applyAlignment="1">
      <alignment horizontal="center" vertical="center"/>
    </xf>
    <xf numFmtId="4" fontId="30" fillId="28" borderId="0" xfId="39" applyNumberFormat="1" applyFont="1" applyFill="1" applyAlignment="1">
      <alignment horizontal="center" vertical="center"/>
    </xf>
    <xf numFmtId="3" fontId="30" fillId="28" borderId="0" xfId="39" applyNumberFormat="1" applyFont="1" applyFill="1" applyAlignment="1">
      <alignment horizontal="center" vertical="center"/>
    </xf>
    <xf numFmtId="3" fontId="24" fillId="28" borderId="0" xfId="39" applyNumberFormat="1" applyFont="1" applyFill="1" applyAlignment="1">
      <alignment horizontal="center" vertical="center"/>
    </xf>
    <xf numFmtId="3" fontId="24" fillId="0" borderId="0" xfId="39" applyNumberFormat="1" applyFont="1" applyAlignment="1">
      <alignment horizontal="center" vertical="center"/>
    </xf>
    <xf numFmtId="0" fontId="31" fillId="32" borderId="10" xfId="0" applyFont="1" applyFill="1" applyBorder="1" applyAlignment="1">
      <alignment horizontal="center" vertical="center" wrapText="1"/>
    </xf>
    <xf numFmtId="0" fontId="24" fillId="0" borderId="10" xfId="42" applyFont="1" applyBorder="1" applyAlignment="1">
      <alignment horizontal="center" vertical="center" wrapText="1"/>
    </xf>
    <xf numFmtId="0" fontId="24" fillId="0" borderId="10" xfId="0" applyFont="1" applyBorder="1" applyAlignment="1" applyProtection="1">
      <alignment horizontal="center" vertical="center" wrapText="1"/>
      <protection locked="0"/>
    </xf>
    <xf numFmtId="4" fontId="26" fillId="28" borderId="10" xfId="0" applyNumberFormat="1" applyFont="1" applyFill="1" applyBorder="1" applyAlignment="1" applyProtection="1">
      <alignment horizontal="center" vertical="center" wrapText="1"/>
      <protection locked="0"/>
    </xf>
    <xf numFmtId="165" fontId="24" fillId="24" borderId="10" xfId="0" applyNumberFormat="1" applyFont="1" applyFill="1" applyBorder="1" applyAlignment="1" applyProtection="1">
      <alignment horizontal="center" vertical="center" wrapText="1"/>
      <protection locked="0"/>
    </xf>
    <xf numFmtId="165" fontId="32" fillId="24" borderId="10" xfId="0" applyNumberFormat="1" applyFont="1" applyFill="1" applyBorder="1" applyAlignment="1" applyProtection="1">
      <alignment horizontal="center" vertical="center" wrapText="1"/>
      <protection locked="0"/>
    </xf>
    <xf numFmtId="4" fontId="24" fillId="26" borderId="10" xfId="0" applyNumberFormat="1" applyFont="1" applyFill="1" applyBorder="1" applyAlignment="1" applyProtection="1">
      <alignment horizontal="center" vertical="center" wrapText="1"/>
      <protection locked="0"/>
    </xf>
    <xf numFmtId="3" fontId="26" fillId="29" borderId="10" xfId="0" applyNumberFormat="1" applyFont="1" applyFill="1" applyBorder="1" applyAlignment="1" applyProtection="1">
      <alignment horizontal="center" vertical="center" wrapText="1"/>
      <protection locked="0"/>
    </xf>
    <xf numFmtId="4" fontId="24" fillId="28" borderId="10" xfId="39" applyNumberFormat="1" applyFont="1" applyFill="1" applyBorder="1" applyAlignment="1">
      <alignment horizontal="center" vertical="center" wrapText="1"/>
    </xf>
    <xf numFmtId="4" fontId="26" fillId="28" borderId="10" xfId="39" applyNumberFormat="1" applyFont="1" applyFill="1" applyBorder="1" applyAlignment="1" applyProtection="1">
      <alignment horizontal="center" vertical="center"/>
      <protection locked="0"/>
    </xf>
    <xf numFmtId="0" fontId="24" fillId="28" borderId="10" xfId="0" applyFont="1" applyFill="1" applyBorder="1" applyAlignment="1" applyProtection="1">
      <alignment horizontal="center" vertical="center" wrapText="1"/>
      <protection locked="0"/>
    </xf>
    <xf numFmtId="165" fontId="32" fillId="0" borderId="10" xfId="0" applyNumberFormat="1" applyFont="1" applyBorder="1" applyAlignment="1" applyProtection="1">
      <alignment horizontal="center" vertical="center" wrapText="1"/>
      <protection locked="0"/>
    </xf>
    <xf numFmtId="0" fontId="31" fillId="32" borderId="10" xfId="39" applyFont="1" applyFill="1" applyBorder="1" applyAlignment="1">
      <alignment horizontal="center" vertical="center"/>
    </xf>
    <xf numFmtId="9" fontId="24" fillId="0" borderId="10" xfId="42" applyNumberFormat="1" applyFont="1" applyBorder="1" applyAlignment="1">
      <alignment horizontal="center" vertical="center" wrapText="1"/>
    </xf>
    <xf numFmtId="0" fontId="24" fillId="0" borderId="10" xfId="39" applyFont="1" applyBorder="1" applyAlignment="1" applyProtection="1">
      <alignment horizontal="center" vertical="center" wrapText="1"/>
      <protection locked="0"/>
    </xf>
    <xf numFmtId="4" fontId="26" fillId="28" borderId="10" xfId="0" applyNumberFormat="1" applyFont="1" applyFill="1" applyBorder="1" applyAlignment="1">
      <alignment horizontal="center" vertical="center"/>
    </xf>
    <xf numFmtId="0" fontId="24" fillId="0" borderId="10" xfId="38" applyFont="1" applyBorder="1" applyAlignment="1" applyProtection="1">
      <alignment horizontal="center" vertical="center" wrapText="1"/>
      <protection locked="0"/>
    </xf>
    <xf numFmtId="4" fontId="26" fillId="28" borderId="10" xfId="38" applyNumberFormat="1" applyFont="1" applyFill="1" applyBorder="1" applyAlignment="1" applyProtection="1">
      <alignment horizontal="center" vertical="center" wrapText="1"/>
      <protection locked="0"/>
    </xf>
    <xf numFmtId="0" fontId="31" fillId="32" borderId="10" xfId="42" applyFont="1" applyFill="1" applyBorder="1" applyAlignment="1">
      <alignment horizontal="center" vertical="center" wrapText="1"/>
    </xf>
    <xf numFmtId="0" fontId="31" fillId="32" borderId="10" xfId="0" applyFont="1" applyFill="1" applyBorder="1" applyAlignment="1" applyProtection="1">
      <alignment horizontal="center" vertical="center" wrapText="1"/>
      <protection locked="0"/>
    </xf>
    <xf numFmtId="0" fontId="24" fillId="28" borderId="10" xfId="39" applyFont="1" applyFill="1" applyBorder="1" applyAlignment="1" applyProtection="1">
      <alignment horizontal="center" vertical="center" wrapText="1"/>
      <protection locked="0"/>
    </xf>
    <xf numFmtId="0" fontId="24" fillId="28" borderId="10" xfId="37" applyFont="1" applyFill="1" applyBorder="1" applyAlignment="1" applyProtection="1">
      <alignment horizontal="center" vertical="center" wrapText="1"/>
      <protection locked="0"/>
    </xf>
    <xf numFmtId="0" fontId="24" fillId="28" borderId="10" xfId="38" applyFont="1" applyFill="1" applyBorder="1" applyAlignment="1" applyProtection="1">
      <alignment horizontal="center" vertical="center" wrapText="1"/>
      <protection locked="0"/>
    </xf>
    <xf numFmtId="0" fontId="38" fillId="32" borderId="10" xfId="0" applyFont="1" applyFill="1" applyBorder="1" applyAlignment="1">
      <alignment horizontal="center" vertical="center" wrapText="1"/>
    </xf>
    <xf numFmtId="0" fontId="22" fillId="28" borderId="10" xfId="0" applyFont="1" applyFill="1" applyBorder="1" applyAlignment="1">
      <alignment horizontal="center" vertical="center" wrapText="1"/>
    </xf>
    <xf numFmtId="0" fontId="22" fillId="28" borderId="10" xfId="42" applyFont="1" applyFill="1" applyBorder="1" applyAlignment="1">
      <alignment horizontal="center" vertical="center" wrapText="1"/>
    </xf>
    <xf numFmtId="4" fontId="26" fillId="28" borderId="10" xfId="39" applyNumberFormat="1" applyFont="1" applyFill="1" applyBorder="1" applyAlignment="1" applyProtection="1">
      <alignment horizontal="center" vertical="center" wrapText="1"/>
      <protection locked="0"/>
    </xf>
    <xf numFmtId="0" fontId="37" fillId="28" borderId="10" xfId="0" applyFont="1" applyFill="1" applyBorder="1" applyAlignment="1">
      <alignment horizontal="center" vertical="center" wrapText="1"/>
    </xf>
    <xf numFmtId="4" fontId="36" fillId="28" borderId="10" xfId="39" applyNumberFormat="1" applyFont="1" applyFill="1" applyBorder="1" applyAlignment="1" applyProtection="1">
      <alignment horizontal="center" vertical="center"/>
      <protection locked="0"/>
    </xf>
    <xf numFmtId="0" fontId="31" fillId="32" borderId="10" xfId="39" applyFont="1" applyFill="1" applyBorder="1" applyAlignment="1">
      <alignment horizontal="center" vertical="center" wrapText="1"/>
    </xf>
    <xf numFmtId="165" fontId="32" fillId="28" borderId="10" xfId="0" applyNumberFormat="1" applyFont="1" applyFill="1" applyBorder="1" applyAlignment="1" applyProtection="1">
      <alignment horizontal="center" vertical="center" wrapText="1"/>
      <protection locked="0"/>
    </xf>
    <xf numFmtId="0" fontId="24" fillId="28" borderId="10" xfId="39" applyFont="1" applyFill="1" applyBorder="1" applyAlignment="1">
      <alignment horizontal="center" vertical="center"/>
    </xf>
    <xf numFmtId="0" fontId="24" fillId="0" borderId="10" xfId="39" applyFont="1" applyBorder="1" applyAlignment="1">
      <alignment horizontal="center" vertical="center"/>
    </xf>
    <xf numFmtId="4" fontId="24" fillId="28" borderId="10" xfId="39" applyNumberFormat="1" applyFont="1" applyFill="1" applyBorder="1" applyAlignment="1">
      <alignment horizontal="center" vertical="center"/>
    </xf>
    <xf numFmtId="165" fontId="24" fillId="0" borderId="10" xfId="39" applyNumberFormat="1" applyFont="1" applyBorder="1" applyAlignment="1">
      <alignment horizontal="center" vertical="center"/>
    </xf>
    <xf numFmtId="4" fontId="32" fillId="0" borderId="10" xfId="39" applyNumberFormat="1" applyFont="1" applyBorder="1" applyAlignment="1">
      <alignment horizontal="center" vertical="center"/>
    </xf>
    <xf numFmtId="3" fontId="32" fillId="0" borderId="10" xfId="39" applyNumberFormat="1" applyFont="1" applyBorder="1" applyAlignment="1">
      <alignment horizontal="center" vertical="center"/>
    </xf>
    <xf numFmtId="0" fontId="32" fillId="0" borderId="0" xfId="42" applyFont="1" applyAlignment="1">
      <alignment horizontal="center" vertical="center" wrapText="1"/>
    </xf>
    <xf numFmtId="0" fontId="22" fillId="28" borderId="0" xfId="42" applyFont="1" applyFill="1" applyAlignment="1">
      <alignment horizontal="center" vertical="center" wrapText="1"/>
    </xf>
    <xf numFmtId="0" fontId="24" fillId="0" borderId="0" xfId="42" applyFont="1" applyAlignment="1">
      <alignment horizontal="center" vertical="center" wrapText="1"/>
    </xf>
    <xf numFmtId="1" fontId="24" fillId="0" borderId="0" xfId="39" applyNumberFormat="1" applyFont="1" applyAlignment="1" applyProtection="1">
      <alignment horizontal="center" vertical="center" wrapText="1"/>
      <protection locked="0"/>
    </xf>
    <xf numFmtId="4" fontId="24" fillId="28" borderId="0" xfId="39" applyNumberFormat="1" applyFont="1" applyFill="1" applyAlignment="1" applyProtection="1">
      <alignment horizontal="center" vertical="center"/>
      <protection locked="0"/>
    </xf>
    <xf numFmtId="165" fontId="26" fillId="0" borderId="0" xfId="0"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3" fontId="23" fillId="0" borderId="0" xfId="0" applyNumberFormat="1" applyFont="1" applyAlignment="1" applyProtection="1">
      <alignment horizontal="center" vertical="center" wrapText="1"/>
      <protection locked="0"/>
    </xf>
    <xf numFmtId="4" fontId="22" fillId="28" borderId="0" xfId="39" applyNumberFormat="1" applyFont="1" applyFill="1" applyAlignment="1">
      <alignment horizontal="center" vertical="center" wrapText="1"/>
    </xf>
    <xf numFmtId="0" fontId="24" fillId="0" borderId="0" xfId="39" applyFont="1" applyAlignment="1">
      <alignment horizontal="center" vertical="center" wrapText="1"/>
    </xf>
    <xf numFmtId="165" fontId="24" fillId="0" borderId="0" xfId="39" applyNumberFormat="1" applyFont="1" applyAlignment="1">
      <alignment horizontal="center" vertical="center"/>
    </xf>
    <xf numFmtId="165" fontId="22" fillId="0" borderId="0" xfId="39" applyNumberFormat="1" applyFont="1" applyAlignment="1">
      <alignment horizontal="center" vertical="center"/>
    </xf>
    <xf numFmtId="4" fontId="22" fillId="0" borderId="0" xfId="39" applyNumberFormat="1" applyFont="1" applyAlignment="1">
      <alignment horizontal="center" vertical="center"/>
    </xf>
    <xf numFmtId="3" fontId="31" fillId="0" borderId="0" xfId="39" applyNumberFormat="1" applyFont="1" applyAlignment="1">
      <alignment horizontal="center" vertical="center"/>
    </xf>
    <xf numFmtId="4" fontId="31" fillId="28" borderId="0" xfId="39" applyNumberFormat="1" applyFont="1" applyFill="1" applyAlignment="1">
      <alignment horizontal="center" vertical="center" wrapText="1"/>
    </xf>
    <xf numFmtId="0" fontId="26" fillId="0" borderId="0" xfId="39" applyFont="1" applyAlignment="1">
      <alignment horizontal="center" vertical="center" wrapText="1"/>
    </xf>
    <xf numFmtId="0" fontId="26" fillId="28" borderId="0" xfId="39" applyFont="1" applyFill="1" applyAlignment="1">
      <alignment horizontal="center" vertical="center" wrapText="1"/>
    </xf>
    <xf numFmtId="165" fontId="26" fillId="0" borderId="0" xfId="39" applyNumberFormat="1" applyFont="1" applyAlignment="1">
      <alignment horizontal="center" vertical="center"/>
    </xf>
    <xf numFmtId="4" fontId="31" fillId="0" borderId="0" xfId="39" applyNumberFormat="1" applyFont="1" applyAlignment="1">
      <alignment horizontal="center" vertical="center"/>
    </xf>
    <xf numFmtId="1" fontId="24" fillId="0" borderId="0" xfId="39" applyNumberFormat="1" applyFont="1" applyAlignment="1">
      <alignment horizontal="center" vertical="center" wrapText="1"/>
    </xf>
    <xf numFmtId="165" fontId="24" fillId="24" borderId="11" xfId="39" applyNumberFormat="1" applyFont="1" applyFill="1" applyBorder="1" applyAlignment="1">
      <alignment horizontal="center" vertical="center"/>
    </xf>
    <xf numFmtId="165" fontId="22" fillId="24" borderId="0" xfId="39" applyNumberFormat="1" applyFont="1" applyFill="1" applyAlignment="1">
      <alignment horizontal="center" vertical="center"/>
    </xf>
    <xf numFmtId="4" fontId="40" fillId="28" borderId="16" xfId="39" applyNumberFormat="1" applyFont="1" applyFill="1" applyBorder="1" applyAlignment="1">
      <alignment horizontal="center" vertical="center" wrapText="1"/>
    </xf>
    <xf numFmtId="4" fontId="40" fillId="28" borderId="15" xfId="39" applyNumberFormat="1" applyFont="1" applyFill="1" applyBorder="1" applyAlignment="1">
      <alignment horizontal="center" vertical="center" wrapText="1"/>
    </xf>
    <xf numFmtId="4" fontId="41" fillId="28" borderId="10" xfId="39" applyNumberFormat="1" applyFont="1" applyFill="1" applyBorder="1" applyAlignment="1">
      <alignment horizontal="center" vertical="center" wrapText="1"/>
    </xf>
    <xf numFmtId="167" fontId="47" fillId="28" borderId="0" xfId="0" applyNumberFormat="1" applyFont="1" applyFill="1" applyAlignment="1">
      <alignment horizontal="center" vertical="center"/>
    </xf>
    <xf numFmtId="167" fontId="47" fillId="28" borderId="10" xfId="0" applyNumberFormat="1" applyFont="1" applyFill="1" applyBorder="1" applyAlignment="1">
      <alignment horizontal="center" vertical="center" wrapText="1"/>
    </xf>
    <xf numFmtId="0" fontId="47" fillId="28" borderId="10" xfId="39" applyFont="1" applyFill="1" applyBorder="1" applyAlignment="1">
      <alignment horizontal="center" vertical="center" wrapText="1"/>
    </xf>
    <xf numFmtId="0" fontId="47" fillId="28" borderId="10" xfId="38" applyNumberFormat="1" applyFont="1" applyFill="1" applyBorder="1" applyAlignment="1" applyProtection="1">
      <alignment horizontal="center" vertical="center" wrapText="1"/>
      <protection locked="0"/>
    </xf>
    <xf numFmtId="0" fontId="47" fillId="28" borderId="10" xfId="0" applyNumberFormat="1" applyFont="1" applyFill="1" applyBorder="1" applyAlignment="1">
      <alignment horizontal="center" vertical="center" wrapText="1"/>
    </xf>
    <xf numFmtId="0" fontId="51" fillId="28" borderId="0" xfId="25" applyFont="1" applyFill="1" applyAlignment="1">
      <alignment horizontal="center" vertical="center" wrapText="1"/>
    </xf>
    <xf numFmtId="0" fontId="47" fillId="28" borderId="10" xfId="0" applyNumberFormat="1" applyFont="1" applyFill="1" applyBorder="1" applyAlignment="1" applyProtection="1">
      <alignment horizontal="center" vertical="center" wrapText="1"/>
      <protection locked="0"/>
    </xf>
    <xf numFmtId="0" fontId="47" fillId="28" borderId="10" xfId="0" applyFont="1" applyFill="1" applyBorder="1" applyAlignment="1">
      <alignment horizontal="left" vertical="center" wrapText="1"/>
    </xf>
    <xf numFmtId="4" fontId="47" fillId="28" borderId="10" xfId="39" applyNumberFormat="1" applyFont="1" applyFill="1" applyBorder="1" applyAlignment="1" applyProtection="1">
      <alignment horizontal="center" vertical="center" wrapText="1"/>
      <protection locked="0"/>
    </xf>
    <xf numFmtId="4" fontId="47" fillId="28" borderId="10" xfId="0" applyNumberFormat="1" applyFont="1" applyFill="1" applyBorder="1" applyAlignment="1" applyProtection="1">
      <alignment horizontal="center" vertical="center" wrapText="1"/>
      <protection locked="0"/>
    </xf>
    <xf numFmtId="0" fontId="47" fillId="28" borderId="10" xfId="42" applyFont="1" applyFill="1" applyBorder="1" applyAlignment="1">
      <alignment horizontal="left" vertical="center" wrapText="1"/>
    </xf>
    <xf numFmtId="43" fontId="47" fillId="28" borderId="10" xfId="48" applyFont="1" applyFill="1" applyBorder="1" applyAlignment="1">
      <alignment horizontal="center" vertical="center" wrapText="1"/>
    </xf>
    <xf numFmtId="4" fontId="47" fillId="28" borderId="10" xfId="39" applyNumberFormat="1" applyFont="1" applyFill="1" applyBorder="1" applyAlignment="1" applyProtection="1">
      <alignment horizontal="center" vertical="center" wrapText="1"/>
    </xf>
    <xf numFmtId="0" fontId="47" fillId="28" borderId="10" xfId="0" applyFont="1" applyFill="1" applyBorder="1" applyAlignment="1" applyProtection="1">
      <alignment horizontal="left" vertical="center" wrapText="1"/>
      <protection locked="0"/>
    </xf>
    <xf numFmtId="4" fontId="47" fillId="28" borderId="10" xfId="46" applyNumberFormat="1" applyFont="1" applyFill="1" applyBorder="1" applyAlignment="1">
      <alignment horizontal="center" vertical="center"/>
    </xf>
    <xf numFmtId="167" fontId="47" fillId="28" borderId="12" xfId="0" applyNumberFormat="1" applyFont="1" applyFill="1" applyBorder="1" applyAlignment="1">
      <alignment horizontal="center" vertical="center" wrapText="1"/>
    </xf>
    <xf numFmtId="0" fontId="47" fillId="28" borderId="0" xfId="29" applyFont="1" applyFill="1" applyAlignment="1">
      <alignment horizontal="center" vertical="center"/>
    </xf>
    <xf numFmtId="0" fontId="47" fillId="28" borderId="0" xfId="46" applyFont="1" applyFill="1" applyAlignment="1">
      <alignment horizontal="center" vertical="center" wrapText="1"/>
    </xf>
    <xf numFmtId="0" fontId="47" fillId="28" borderId="12" xfId="29" applyFont="1" applyFill="1" applyBorder="1" applyAlignment="1">
      <alignment horizontal="center" vertical="center" wrapText="1"/>
    </xf>
    <xf numFmtId="0" fontId="47" fillId="28" borderId="19" xfId="29" applyFont="1" applyFill="1" applyBorder="1" applyAlignment="1">
      <alignment horizontal="center" vertical="center" wrapText="1"/>
    </xf>
    <xf numFmtId="3" fontId="47" fillId="28" borderId="10" xfId="29" applyNumberFormat="1" applyFont="1" applyFill="1" applyBorder="1" applyAlignment="1" applyProtection="1">
      <alignment horizontal="center" vertical="center" wrapText="1"/>
      <protection locked="0"/>
    </xf>
    <xf numFmtId="0" fontId="47" fillId="28" borderId="0" xfId="36" applyFont="1" applyFill="1" applyAlignment="1">
      <alignment horizontal="center" vertical="center"/>
    </xf>
    <xf numFmtId="0" fontId="47" fillId="28" borderId="0" xfId="0" applyFont="1" applyFill="1" applyAlignment="1">
      <alignment horizontal="center" vertical="center" wrapText="1"/>
    </xf>
    <xf numFmtId="3" fontId="47" fillId="28" borderId="0" xfId="0" applyNumberFormat="1" applyFont="1" applyFill="1" applyAlignment="1">
      <alignment horizontal="center" vertical="center"/>
    </xf>
    <xf numFmtId="0" fontId="47" fillId="28" borderId="0" xfId="0" applyFont="1" applyFill="1" applyAlignment="1">
      <alignment horizontal="center" vertical="center"/>
    </xf>
    <xf numFmtId="3" fontId="47" fillId="28" borderId="12" xfId="0" applyNumberFormat="1" applyFont="1" applyFill="1" applyBorder="1" applyAlignment="1">
      <alignment horizontal="center" vertical="center" wrapText="1"/>
    </xf>
    <xf numFmtId="1" fontId="47" fillId="28" borderId="12" xfId="0" applyNumberFormat="1" applyFont="1" applyFill="1" applyBorder="1" applyAlignment="1">
      <alignment horizontal="center" vertical="center" wrapText="1"/>
    </xf>
    <xf numFmtId="0" fontId="48" fillId="28" borderId="10" xfId="0" applyFont="1" applyFill="1" applyBorder="1" applyAlignment="1">
      <alignment horizontal="left" vertical="center" wrapText="1"/>
    </xf>
    <xf numFmtId="0" fontId="48" fillId="28" borderId="10" xfId="0" applyFont="1" applyFill="1" applyBorder="1" applyAlignment="1">
      <alignment vertical="center" wrapText="1"/>
    </xf>
    <xf numFmtId="3" fontId="47" fillId="28" borderId="10" xfId="29" applyNumberFormat="1" applyFont="1" applyFill="1" applyBorder="1" applyAlignment="1">
      <alignment horizontal="center" vertical="center" wrapText="1"/>
    </xf>
    <xf numFmtId="4" fontId="47" fillId="28" borderId="10" xfId="29" applyNumberFormat="1" applyFont="1" applyFill="1" applyBorder="1" applyAlignment="1">
      <alignment horizontal="center" vertical="center" wrapText="1"/>
    </xf>
    <xf numFmtId="0" fontId="49" fillId="28" borderId="10" xfId="0" applyFont="1" applyFill="1" applyBorder="1" applyAlignment="1">
      <alignment horizontal="left" vertical="center" wrapText="1"/>
    </xf>
    <xf numFmtId="0" fontId="48" fillId="28" borderId="10" xfId="49" applyFont="1" applyFill="1" applyBorder="1" applyAlignment="1">
      <alignment horizontal="left" vertical="center" wrapText="1"/>
    </xf>
    <xf numFmtId="0" fontId="48" fillId="28" borderId="10" xfId="49" applyFont="1" applyFill="1" applyBorder="1" applyAlignment="1">
      <alignment vertical="center" wrapText="1"/>
    </xf>
    <xf numFmtId="3" fontId="50" fillId="28" borderId="10" xfId="0" applyNumberFormat="1" applyFont="1" applyFill="1" applyBorder="1" applyAlignment="1">
      <alignment horizontal="center" vertical="center" wrapText="1"/>
    </xf>
    <xf numFmtId="0" fontId="47" fillId="28" borderId="10" xfId="0" applyFont="1" applyFill="1" applyBorder="1" applyAlignment="1" applyProtection="1">
      <alignment horizontal="center" vertical="center" wrapText="1"/>
      <protection locked="0"/>
    </xf>
    <xf numFmtId="0" fontId="47" fillId="28" borderId="10" xfId="0" applyFont="1" applyFill="1" applyBorder="1" applyAlignment="1">
      <alignment wrapText="1"/>
    </xf>
    <xf numFmtId="0" fontId="47" fillId="28" borderId="10" xfId="0" applyFont="1" applyFill="1" applyBorder="1" applyAlignment="1">
      <alignment horizontal="left" wrapText="1"/>
    </xf>
    <xf numFmtId="0" fontId="47" fillId="28" borderId="10" xfId="0" applyFont="1" applyFill="1" applyBorder="1" applyAlignment="1">
      <alignment vertical="center" wrapText="1"/>
    </xf>
    <xf numFmtId="0" fontId="47" fillId="28" borderId="10" xfId="42" applyFont="1" applyFill="1" applyBorder="1" applyAlignment="1">
      <alignment horizontal="center" vertical="center" wrapText="1"/>
    </xf>
    <xf numFmtId="0" fontId="47" fillId="28" borderId="10" xfId="39" applyFont="1" applyFill="1" applyBorder="1" applyAlignment="1" applyProtection="1">
      <alignment horizontal="center" vertical="center" wrapText="1"/>
      <protection locked="0"/>
    </xf>
    <xf numFmtId="0" fontId="47" fillId="28" borderId="10" xfId="42" applyFont="1" applyFill="1" applyBorder="1" applyAlignment="1">
      <alignment vertical="center" wrapText="1"/>
    </xf>
    <xf numFmtId="9" fontId="47" fillId="28" borderId="10" xfId="0" applyNumberFormat="1" applyFont="1" applyFill="1" applyBorder="1" applyAlignment="1">
      <alignment horizontal="center" vertical="center" wrapText="1"/>
    </xf>
    <xf numFmtId="0" fontId="47" fillId="28" borderId="10" xfId="39" applyFont="1" applyFill="1" applyBorder="1" applyAlignment="1">
      <alignment vertical="center" wrapText="1"/>
    </xf>
    <xf numFmtId="0" fontId="47" fillId="28" borderId="10" xfId="0" applyNumberFormat="1" applyFont="1" applyFill="1" applyBorder="1" applyAlignment="1" applyProtection="1">
      <alignment horizontal="left" vertical="center" wrapText="1"/>
    </xf>
    <xf numFmtId="0" fontId="47" fillId="28" borderId="10" xfId="0" applyNumberFormat="1" applyFont="1" applyFill="1" applyBorder="1" applyAlignment="1" applyProtection="1">
      <alignment horizontal="center" vertical="center" wrapText="1"/>
    </xf>
    <xf numFmtId="0" fontId="47" fillId="28" borderId="10" xfId="0" applyFont="1" applyFill="1" applyBorder="1" applyAlignment="1" applyProtection="1">
      <alignment vertical="center" wrapText="1"/>
      <protection locked="0"/>
    </xf>
    <xf numFmtId="0" fontId="49" fillId="28" borderId="10" xfId="0" applyFont="1" applyFill="1" applyBorder="1" applyAlignment="1">
      <alignment horizontal="center" vertical="center" wrapText="1"/>
    </xf>
    <xf numFmtId="4" fontId="47" fillId="28" borderId="0" xfId="0" applyNumberFormat="1" applyFont="1" applyFill="1" applyAlignment="1">
      <alignment horizontal="center" vertical="center"/>
    </xf>
    <xf numFmtId="4" fontId="47" fillId="28" borderId="14"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47" fillId="28" borderId="0" xfId="0" applyFont="1" applyFill="1" applyAlignment="1">
      <alignment horizontal="left" vertical="center" wrapText="1"/>
    </xf>
    <xf numFmtId="4" fontId="47" fillId="28" borderId="10" xfId="0" applyNumberFormat="1" applyFont="1" applyFill="1" applyBorder="1" applyAlignment="1">
      <alignment horizontal="center" vertical="center" wrapText="1"/>
    </xf>
    <xf numFmtId="4" fontId="47" fillId="28" borderId="12" xfId="0" applyNumberFormat="1" applyFont="1" applyFill="1" applyBorder="1" applyAlignment="1">
      <alignment horizontal="center" vertical="center" wrapText="1"/>
    </xf>
    <xf numFmtId="0" fontId="47" fillId="28" borderId="17" xfId="0" applyFont="1" applyFill="1" applyBorder="1" applyAlignment="1">
      <alignment horizontal="center" vertical="center" wrapText="1"/>
    </xf>
    <xf numFmtId="0" fontId="47" fillId="28" borderId="10" xfId="0" applyFont="1" applyFill="1" applyBorder="1" applyAlignment="1">
      <alignment horizontal="center" vertical="center" wrapText="1"/>
    </xf>
    <xf numFmtId="3" fontId="47" fillId="28" borderId="10" xfId="0" applyNumberFormat="1" applyFont="1" applyFill="1" applyBorder="1" applyAlignment="1">
      <alignment horizontal="center" vertical="center" wrapText="1"/>
    </xf>
    <xf numFmtId="0" fontId="50" fillId="28" borderId="0" xfId="0" applyFont="1" applyFill="1" applyAlignment="1">
      <alignment horizontal="center" vertical="center" wrapText="1"/>
    </xf>
    <xf numFmtId="4" fontId="47" fillId="28" borderId="0" xfId="0" applyNumberFormat="1" applyFont="1" applyFill="1" applyAlignment="1">
      <alignment horizontal="center" vertical="center" wrapText="1"/>
    </xf>
    <xf numFmtId="0" fontId="0" fillId="28" borderId="0" xfId="0" applyFill="1"/>
    <xf numFmtId="0" fontId="0" fillId="28" borderId="0" xfId="0" applyFill="1" applyAlignment="1">
      <alignment horizontal="center"/>
    </xf>
    <xf numFmtId="0" fontId="0" fillId="28" borderId="0" xfId="0" applyFill="1" applyAlignment="1">
      <alignment wrapText="1"/>
    </xf>
    <xf numFmtId="4" fontId="0" fillId="28" borderId="0" xfId="0" applyNumberFormat="1" applyFill="1"/>
    <xf numFmtId="0" fontId="47" fillId="28" borderId="0" xfId="0" applyFont="1" applyFill="1" applyAlignment="1">
      <alignment vertical="center" wrapText="1"/>
    </xf>
    <xf numFmtId="0" fontId="50" fillId="28" borderId="0" xfId="0" applyFont="1" applyFill="1" applyAlignment="1">
      <alignment vertical="center" wrapText="1"/>
    </xf>
    <xf numFmtId="3" fontId="50" fillId="28" borderId="0" xfId="0" applyNumberFormat="1" applyFont="1" applyFill="1" applyAlignment="1">
      <alignment horizontal="center" vertical="center"/>
    </xf>
    <xf numFmtId="167" fontId="47" fillId="28" borderId="0" xfId="0" applyNumberFormat="1" applyFont="1" applyFill="1" applyAlignment="1">
      <alignment horizontal="center" vertical="center" wrapText="1"/>
    </xf>
    <xf numFmtId="3" fontId="47" fillId="28" borderId="0" xfId="0" applyNumberFormat="1" applyFont="1" applyFill="1" applyAlignment="1">
      <alignment horizontal="center" vertical="center" wrapText="1"/>
    </xf>
    <xf numFmtId="0" fontId="47" fillId="28" borderId="0" xfId="29" applyFont="1" applyFill="1" applyAlignment="1">
      <alignment horizontal="center" vertical="center" wrapText="1"/>
    </xf>
    <xf numFmtId="4" fontId="47" fillId="28" borderId="10" xfId="46" applyNumberFormat="1" applyFont="1" applyFill="1" applyBorder="1" applyAlignment="1">
      <alignment horizontal="center" vertical="center" wrapText="1"/>
    </xf>
    <xf numFmtId="0" fontId="48" fillId="28" borderId="10" xfId="0" applyFont="1" applyFill="1" applyBorder="1" applyAlignment="1">
      <alignment horizontal="center" vertical="center" wrapText="1"/>
    </xf>
    <xf numFmtId="0" fontId="48" fillId="28" borderId="10" xfId="29" applyFont="1" applyFill="1" applyBorder="1" applyAlignment="1">
      <alignment horizontal="center" vertical="center" wrapText="1"/>
    </xf>
    <xf numFmtId="0" fontId="47" fillId="28" borderId="10" xfId="46" applyFont="1" applyFill="1" applyBorder="1" applyAlignment="1">
      <alignment horizontal="center" vertical="center" wrapText="1"/>
    </xf>
    <xf numFmtId="43" fontId="48" fillId="28" borderId="10" xfId="48" applyFont="1" applyFill="1" applyBorder="1" applyAlignment="1">
      <alignment horizontal="center" vertical="center" wrapText="1"/>
    </xf>
    <xf numFmtId="43" fontId="49" fillId="28" borderId="10" xfId="48" applyFont="1" applyFill="1" applyBorder="1" applyAlignment="1">
      <alignment horizontal="center" vertical="center" wrapText="1"/>
    </xf>
    <xf numFmtId="0" fontId="48" fillId="28" borderId="10" xfId="49" applyFont="1" applyFill="1" applyBorder="1" applyAlignment="1">
      <alignment horizontal="center" vertical="center" wrapText="1"/>
    </xf>
    <xf numFmtId="168" fontId="48" fillId="28" borderId="10" xfId="50" applyFont="1" applyFill="1" applyBorder="1" applyAlignment="1">
      <alignment horizontal="center" vertical="center" wrapText="1"/>
    </xf>
    <xf numFmtId="0" fontId="48" fillId="28" borderId="10" xfId="25" applyFont="1" applyFill="1" applyBorder="1" applyAlignment="1">
      <alignment horizontal="center" vertical="center" wrapText="1"/>
    </xf>
    <xf numFmtId="0" fontId="47" fillId="28" borderId="10" xfId="0" applyFont="1" applyFill="1" applyBorder="1" applyAlignment="1">
      <alignment horizontal="center" wrapText="1"/>
    </xf>
    <xf numFmtId="0" fontId="48" fillId="28" borderId="10" xfId="0" applyFont="1" applyFill="1" applyBorder="1" applyAlignment="1">
      <alignment wrapText="1"/>
    </xf>
    <xf numFmtId="4" fontId="50" fillId="28" borderId="10" xfId="46" applyNumberFormat="1" applyFont="1" applyFill="1" applyBorder="1" applyAlignment="1">
      <alignment horizontal="center" vertical="center" wrapText="1"/>
    </xf>
    <xf numFmtId="0" fontId="22" fillId="0" borderId="10" xfId="39" applyFont="1" applyBorder="1" applyAlignment="1">
      <alignment horizontal="center" vertical="center" wrapText="1"/>
    </xf>
    <xf numFmtId="0" fontId="23" fillId="0" borderId="10" xfId="39" applyFont="1" applyBorder="1" applyAlignment="1">
      <alignment horizontal="center" vertical="center" wrapText="1"/>
    </xf>
    <xf numFmtId="0" fontId="23" fillId="0" borderId="12" xfId="39" applyFont="1" applyBorder="1" applyAlignment="1">
      <alignment horizontal="center" vertical="center" wrapText="1"/>
    </xf>
    <xf numFmtId="0" fontId="23" fillId="0" borderId="13" xfId="39" applyFont="1" applyBorder="1" applyAlignment="1">
      <alignment horizontal="center" vertical="center" wrapText="1"/>
    </xf>
    <xf numFmtId="0" fontId="23" fillId="0" borderId="14" xfId="39" applyFont="1" applyBorder="1" applyAlignment="1">
      <alignment horizontal="center" vertical="center" wrapText="1"/>
    </xf>
    <xf numFmtId="0" fontId="26" fillId="30" borderId="12" xfId="39" applyFont="1" applyFill="1" applyBorder="1" applyAlignment="1">
      <alignment horizontal="center" vertical="center" wrapText="1"/>
    </xf>
    <xf numFmtId="0" fontId="26" fillId="30" borderId="14" xfId="39" applyFont="1" applyFill="1" applyBorder="1" applyAlignment="1">
      <alignment horizontal="center" vertical="center" wrapText="1"/>
    </xf>
    <xf numFmtId="0" fontId="41" fillId="28" borderId="10" xfId="39" applyFont="1" applyFill="1" applyBorder="1" applyAlignment="1">
      <alignment horizontal="center" vertical="center" wrapText="1"/>
    </xf>
    <xf numFmtId="0" fontId="26" fillId="0" borderId="10" xfId="39" applyFont="1" applyBorder="1" applyAlignment="1">
      <alignment horizontal="center" vertical="center" wrapText="1"/>
    </xf>
    <xf numFmtId="165" fontId="26" fillId="24" borderId="10" xfId="39" applyNumberFormat="1" applyFont="1" applyFill="1" applyBorder="1" applyAlignment="1">
      <alignment horizontal="center" vertical="center" wrapText="1"/>
    </xf>
    <xf numFmtId="4" fontId="40" fillId="0" borderId="0" xfId="0" applyNumberFormat="1" applyFont="1" applyAlignment="1" applyProtection="1">
      <alignment horizontal="center" vertical="center" wrapText="1"/>
      <protection locked="0"/>
    </xf>
    <xf numFmtId="0" fontId="29" fillId="0" borderId="0" xfId="39" applyFont="1" applyAlignment="1">
      <alignment horizontal="center" vertical="center"/>
    </xf>
    <xf numFmtId="0" fontId="35" fillId="28" borderId="0" xfId="39" applyFont="1" applyFill="1" applyAlignment="1">
      <alignment horizontal="center" vertical="center"/>
    </xf>
    <xf numFmtId="4" fontId="26" fillId="26" borderId="10" xfId="39" applyNumberFormat="1" applyFont="1" applyFill="1" applyBorder="1" applyAlignment="1">
      <alignment horizontal="center" vertical="center"/>
    </xf>
    <xf numFmtId="4" fontId="26" fillId="26" borderId="10" xfId="39" applyNumberFormat="1" applyFont="1" applyFill="1" applyBorder="1" applyAlignment="1">
      <alignment horizontal="center" vertical="center" wrapText="1"/>
    </xf>
    <xf numFmtId="0" fontId="26" fillId="31" borderId="10" xfId="39" applyFont="1" applyFill="1" applyBorder="1" applyAlignment="1">
      <alignment horizontal="center" vertical="center" wrapText="1"/>
    </xf>
    <xf numFmtId="4" fontId="47" fillId="28" borderId="10" xfId="0" applyNumberFormat="1" applyFont="1" applyFill="1" applyBorder="1" applyAlignment="1">
      <alignment horizontal="center" vertical="center" wrapText="1"/>
    </xf>
    <xf numFmtId="4" fontId="47" fillId="28" borderId="12" xfId="0" applyNumberFormat="1" applyFont="1" applyFill="1" applyBorder="1" applyAlignment="1">
      <alignment horizontal="center" vertical="center" wrapText="1"/>
    </xf>
    <xf numFmtId="0" fontId="47" fillId="28" borderId="0" xfId="0" applyFont="1" applyFill="1" applyAlignment="1">
      <alignment horizontal="left" vertical="center" wrapText="1"/>
    </xf>
    <xf numFmtId="0" fontId="47" fillId="28" borderId="12" xfId="0"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4" fontId="47" fillId="28" borderId="19" xfId="0" applyNumberFormat="1" applyFont="1" applyFill="1" applyBorder="1" applyAlignment="1">
      <alignment horizontal="center" vertical="center" wrapText="1"/>
    </xf>
    <xf numFmtId="4" fontId="47" fillId="28" borderId="20" xfId="0" applyNumberFormat="1" applyFont="1" applyFill="1" applyBorder="1" applyAlignment="1">
      <alignment horizontal="center" vertical="center" wrapText="1"/>
    </xf>
    <xf numFmtId="4" fontId="47" fillId="28" borderId="21" xfId="0" applyNumberFormat="1" applyFont="1" applyFill="1" applyBorder="1" applyAlignment="1">
      <alignment horizontal="center" vertical="center" wrapText="1"/>
    </xf>
    <xf numFmtId="4" fontId="47" fillId="28" borderId="22" xfId="0" applyNumberFormat="1" applyFont="1" applyFill="1" applyBorder="1" applyAlignment="1">
      <alignment horizontal="center" vertical="center" wrapText="1"/>
    </xf>
    <xf numFmtId="0" fontId="47" fillId="28" borderId="17" xfId="0" applyFont="1" applyFill="1" applyBorder="1" applyAlignment="1">
      <alignment horizontal="center" vertical="center" wrapText="1"/>
    </xf>
    <xf numFmtId="0" fontId="47" fillId="28" borderId="20" xfId="0" applyFont="1" applyFill="1" applyBorder="1" applyAlignment="1">
      <alignment horizontal="center" vertical="center" wrapText="1"/>
    </xf>
    <xf numFmtId="0" fontId="47" fillId="28" borderId="10"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7" fillId="28" borderId="24" xfId="0" applyFont="1" applyFill="1" applyBorder="1" applyAlignment="1">
      <alignment horizontal="center" vertical="center" wrapText="1"/>
    </xf>
    <xf numFmtId="3" fontId="47" fillId="28" borderId="10" xfId="0" applyNumberFormat="1"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3" xfId="0" applyFont="1" applyFill="1" applyBorder="1" applyAlignment="1">
      <alignment horizontal="center" vertical="center" wrapText="1"/>
    </xf>
    <xf numFmtId="0" fontId="50" fillId="28" borderId="22" xfId="0" applyFont="1" applyFill="1" applyBorder="1" applyAlignment="1">
      <alignment horizontal="center" vertical="center" wrapText="1"/>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8" builtinId="3"/>
    <cellStyle name="Comma 2" xfId="47" xr:uid="{00000000-0005-0000-0000-00001C000000}"/>
    <cellStyle name="Comma 2 2" xfId="53" xr:uid="{8D92CC10-7C30-43F9-93BF-56A8E618B643}"/>
    <cellStyle name="Comma 3" xfId="50" xr:uid="{00000000-0005-0000-0000-000035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52" xr:uid="{EAFC5EA9-22D9-427F-8E24-ADB551A1F4D1}"/>
    <cellStyle name="Normal 2 2" xfId="46" xr:uid="{00000000-0005-0000-0000-000027000000}"/>
    <cellStyle name="Normal 2 2 2" xfId="51" xr:uid="{A17FE0C5-F8E3-47B7-B022-17C11408174F}"/>
    <cellStyle name="Normal 3" xfId="49" xr:uid="{00000000-0005-0000-0000-000037000000}"/>
    <cellStyle name="Normal_23.01" xfId="37" xr:uid="{00000000-0005-0000-0000-000028000000}"/>
    <cellStyle name="Normal_Sheet1" xfId="38" xr:uid="{00000000-0005-0000-0000-000029000000}"/>
    <cellStyle name="Normal_TOTAL SPITAL 2009 PERIAT 29.01" xfId="39" xr:uid="{00000000-0005-0000-0000-00002A000000}"/>
    <cellStyle name="Note" xfId="40" builtinId="10" customBuiltin="1"/>
    <cellStyle name="Output" xfId="41" builtinId="21" customBuiltin="1"/>
    <cellStyle name="Percent 2" xfId="54" xr:uid="{AB854336-1E2F-4839-A726-5D46B872D39E}"/>
    <cellStyle name="Style 1" xfId="42" xr:uid="{00000000-0005-0000-0000-00002D000000}"/>
    <cellStyle name="Title" xfId="43" builtinId="15" customBuiltin="1"/>
    <cellStyle name="Total" xfId="44" builtinId="25" customBuiltin="1"/>
    <cellStyle name="Warning Text" xfId="45" builtinId="11" customBuiltin="1"/>
  </cellStyles>
  <dxfs count="0"/>
  <tableStyles count="0" defaultTableStyle="TableStyleMedium9" defaultPivotStyle="PivotStyleLight16"/>
  <colors>
    <mruColors>
      <color rgb="FFB9F0FD"/>
      <color rgb="FFCCFFCC"/>
      <color rgb="FFFFFFCC"/>
      <color rgb="FFCCFFFF"/>
      <color rgb="FFA5FBC0"/>
      <color rgb="FFFFFF99"/>
      <color rgb="FFF6530A"/>
      <color rgb="FF66FFFF"/>
      <color rgb="FFA2FE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S1104"/>
  <sheetViews>
    <sheetView topLeftCell="B1027" workbookViewId="0"/>
  </sheetViews>
  <sheetFormatPr defaultColWidth="9.140625" defaultRowHeight="11.25" x14ac:dyDescent="0.2"/>
  <cols>
    <col min="1" max="1" width="2.28515625" style="10" hidden="1" customWidth="1"/>
    <col min="2" max="2" width="3.5703125" style="10" customWidth="1"/>
    <col min="3" max="3" width="6.7109375" style="10" hidden="1" customWidth="1"/>
    <col min="4" max="4" width="19" style="56" customWidth="1"/>
    <col min="5" max="5" width="18.140625" style="68" customWidth="1"/>
    <col min="6" max="6" width="10.28515625" style="55" customWidth="1"/>
    <col min="7" max="7" width="9.28515625" style="55" customWidth="1"/>
    <col min="8" max="8" width="5.85546875" style="55" customWidth="1"/>
    <col min="9" max="9" width="5.28515625" style="135" customWidth="1"/>
    <col min="10" max="10" width="3.85546875" style="60" hidden="1" customWidth="1"/>
    <col min="11" max="11" width="10" style="60" customWidth="1"/>
    <col min="12" max="12" width="9.7109375" style="60" customWidth="1"/>
    <col min="13" max="13" width="10.7109375" style="136" hidden="1" customWidth="1"/>
    <col min="14" max="14" width="2.5703125" style="137" hidden="1" customWidth="1"/>
    <col min="15" max="15" width="9.140625" style="128" customWidth="1"/>
    <col min="16" max="16" width="6.28515625" style="65" customWidth="1"/>
    <col min="17" max="17" width="9.85546875" style="128" customWidth="1"/>
    <col min="18" max="18" width="9.140625" style="65" customWidth="1"/>
    <col min="19" max="19" width="10.5703125" style="66" customWidth="1"/>
    <col min="20" max="20" width="11.5703125" style="66" customWidth="1"/>
    <col min="21" max="21" width="8.5703125" style="1" customWidth="1"/>
    <col min="22" max="22" width="9.140625" style="1" customWidth="1"/>
    <col min="23" max="23" width="8.140625" style="1" customWidth="1"/>
    <col min="24" max="24" width="9.42578125" style="1" customWidth="1"/>
    <col min="25" max="25" width="10.28515625" style="1" customWidth="1"/>
    <col min="26" max="26" width="9.5703125" style="1" customWidth="1"/>
    <col min="27" max="28" width="9.140625" style="19"/>
    <col min="29" max="29" width="9.42578125" style="19" bestFit="1" customWidth="1"/>
    <col min="30" max="30" width="9.140625" style="1"/>
    <col min="31" max="31" width="11.28515625" style="19" customWidth="1"/>
    <col min="32" max="32" width="9.85546875" style="19" customWidth="1"/>
    <col min="33" max="33" width="11.140625" style="19" bestFit="1" customWidth="1"/>
    <col min="34" max="37" width="9.140625" style="1"/>
    <col min="38" max="38" width="10.7109375" style="1" customWidth="1"/>
    <col min="39" max="39" width="12.7109375" style="1" customWidth="1"/>
    <col min="40" max="61" width="9.140625" style="26"/>
    <col min="62" max="16384" width="9.140625" style="1"/>
  </cols>
  <sheetData>
    <row r="1" spans="1:61" ht="13.15" customHeight="1" x14ac:dyDescent="0.2">
      <c r="B1" s="55"/>
      <c r="C1" s="55"/>
      <c r="E1" s="57" t="s">
        <v>2027</v>
      </c>
      <c r="F1" s="58"/>
      <c r="G1" s="58"/>
      <c r="H1" s="58"/>
      <c r="I1" s="59"/>
      <c r="M1" s="61"/>
      <c r="N1" s="62"/>
      <c r="O1" s="63"/>
      <c r="P1" s="64"/>
      <c r="Q1" s="63"/>
      <c r="T1" s="67"/>
    </row>
    <row r="2" spans="1:61" ht="11.25" customHeight="1" x14ac:dyDescent="0.2">
      <c r="B2" s="55"/>
      <c r="C2" s="55"/>
      <c r="F2" s="58"/>
      <c r="G2" s="58"/>
      <c r="H2" s="58"/>
      <c r="I2" s="69"/>
      <c r="J2" s="69"/>
      <c r="K2" s="69"/>
      <c r="L2" s="69"/>
      <c r="M2" s="70"/>
      <c r="N2" s="71"/>
      <c r="O2" s="71"/>
      <c r="P2" s="71"/>
      <c r="Q2" s="71"/>
      <c r="R2" s="72"/>
      <c r="S2" s="71"/>
      <c r="T2" s="71"/>
    </row>
    <row r="3" spans="1:61" ht="18" customHeight="1" x14ac:dyDescent="0.2">
      <c r="B3" s="55"/>
      <c r="C3" s="55"/>
      <c r="E3" s="73"/>
      <c r="F3" s="234" t="s">
        <v>2033</v>
      </c>
      <c r="G3" s="234"/>
      <c r="H3" s="234"/>
      <c r="I3" s="234"/>
      <c r="J3" s="234"/>
      <c r="K3" s="234"/>
      <c r="L3" s="234"/>
      <c r="M3" s="234"/>
      <c r="N3" s="234"/>
      <c r="O3" s="234"/>
      <c r="P3" s="234"/>
      <c r="Q3" s="234"/>
      <c r="R3" s="72"/>
      <c r="S3" s="71"/>
      <c r="T3" s="71"/>
    </row>
    <row r="4" spans="1:61" ht="20.25" x14ac:dyDescent="0.2">
      <c r="B4" s="55"/>
      <c r="C4" s="55"/>
      <c r="E4" s="58"/>
      <c r="F4" s="58"/>
      <c r="G4" s="58"/>
      <c r="H4" s="58"/>
      <c r="I4" s="67"/>
      <c r="J4" s="58"/>
      <c r="K4" s="58"/>
      <c r="L4" s="58"/>
      <c r="M4" s="61"/>
      <c r="N4" s="74"/>
      <c r="O4" s="75"/>
      <c r="P4" s="76"/>
      <c r="Q4" s="71"/>
      <c r="R4" s="233"/>
      <c r="S4" s="233"/>
      <c r="T4" s="233"/>
    </row>
    <row r="5" spans="1:61" x14ac:dyDescent="0.2">
      <c r="B5" s="55"/>
      <c r="C5" s="55"/>
      <c r="E5" s="58"/>
      <c r="F5" s="58"/>
      <c r="G5" s="58"/>
      <c r="H5" s="58"/>
      <c r="I5" s="67"/>
      <c r="J5" s="58"/>
      <c r="K5" s="58"/>
      <c r="L5" s="58"/>
      <c r="M5" s="61"/>
      <c r="N5" s="61"/>
      <c r="O5" s="60"/>
      <c r="P5" s="77"/>
      <c r="Q5" s="60"/>
      <c r="R5" s="78"/>
      <c r="S5" s="67"/>
      <c r="T5" s="67"/>
    </row>
    <row r="6" spans="1:61" s="2" customFormat="1" ht="39" customHeight="1" x14ac:dyDescent="0.2">
      <c r="A6" s="222"/>
      <c r="B6" s="223" t="s">
        <v>526</v>
      </c>
      <c r="C6" s="224"/>
      <c r="D6" s="223" t="s">
        <v>527</v>
      </c>
      <c r="E6" s="223"/>
      <c r="F6" s="230" t="s">
        <v>528</v>
      </c>
      <c r="G6" s="230" t="s">
        <v>529</v>
      </c>
      <c r="H6" s="230" t="s">
        <v>530</v>
      </c>
      <c r="I6" s="230" t="s">
        <v>531</v>
      </c>
      <c r="J6" s="230" t="s">
        <v>582</v>
      </c>
      <c r="K6" s="230"/>
      <c r="L6" s="230"/>
      <c r="M6" s="230"/>
      <c r="N6" s="17"/>
      <c r="O6" s="235" t="s">
        <v>209</v>
      </c>
      <c r="P6" s="235"/>
      <c r="Q6" s="235"/>
      <c r="R6" s="235"/>
      <c r="S6" s="237" t="s">
        <v>522</v>
      </c>
      <c r="T6" s="237"/>
      <c r="U6" s="35"/>
      <c r="V6" s="35"/>
      <c r="W6" s="35"/>
      <c r="X6" s="35"/>
      <c r="Y6" s="35"/>
      <c r="Z6" s="35"/>
      <c r="AA6" s="20"/>
      <c r="AB6" s="20"/>
      <c r="AC6" s="20"/>
      <c r="AE6" s="20"/>
      <c r="AF6" s="20"/>
      <c r="AG6" s="20"/>
      <c r="AN6" s="27"/>
      <c r="AO6" s="27"/>
      <c r="AP6" s="27"/>
      <c r="AQ6" s="27"/>
      <c r="AR6" s="27"/>
      <c r="AS6" s="27"/>
      <c r="AT6" s="27"/>
      <c r="AU6" s="27"/>
      <c r="AV6" s="27"/>
      <c r="AW6" s="27"/>
      <c r="AX6" s="27"/>
      <c r="AY6" s="27"/>
      <c r="AZ6" s="27"/>
      <c r="BA6" s="27"/>
      <c r="BB6" s="27"/>
      <c r="BC6" s="27"/>
      <c r="BD6" s="27"/>
      <c r="BE6" s="27"/>
      <c r="BF6" s="27"/>
      <c r="BG6" s="27"/>
      <c r="BH6" s="27"/>
      <c r="BI6" s="27"/>
    </row>
    <row r="7" spans="1:61" s="2" customFormat="1" ht="25.5" customHeight="1" x14ac:dyDescent="0.2">
      <c r="A7" s="222"/>
      <c r="B7" s="223"/>
      <c r="C7" s="225"/>
      <c r="D7" s="223"/>
      <c r="E7" s="223"/>
      <c r="F7" s="230"/>
      <c r="G7" s="230"/>
      <c r="H7" s="230"/>
      <c r="I7" s="230"/>
      <c r="J7" s="229" t="s">
        <v>535</v>
      </c>
      <c r="K7" s="227" t="s">
        <v>2282</v>
      </c>
      <c r="L7" s="227" t="s">
        <v>2283</v>
      </c>
      <c r="M7" s="231" t="s">
        <v>534</v>
      </c>
      <c r="N7" s="18"/>
      <c r="O7" s="236" t="s">
        <v>2182</v>
      </c>
      <c r="P7" s="236"/>
      <c r="Q7" s="236" t="s">
        <v>2183</v>
      </c>
      <c r="R7" s="236"/>
      <c r="S7" s="41" t="s">
        <v>2182</v>
      </c>
      <c r="T7" s="41" t="s">
        <v>2183</v>
      </c>
      <c r="U7" s="35"/>
      <c r="V7" s="35"/>
      <c r="W7" s="35"/>
      <c r="X7" s="35"/>
      <c r="Y7" s="35"/>
      <c r="Z7" s="35"/>
      <c r="AA7" s="20"/>
      <c r="AB7" s="20"/>
      <c r="AC7" s="20"/>
      <c r="AE7" s="20"/>
      <c r="AF7" s="20"/>
      <c r="AG7" s="20"/>
      <c r="AN7" s="27"/>
      <c r="AO7" s="27"/>
      <c r="AP7" s="27"/>
      <c r="AQ7" s="27"/>
      <c r="AR7" s="27"/>
      <c r="AS7" s="27"/>
      <c r="AT7" s="27"/>
      <c r="AU7" s="27"/>
      <c r="AV7" s="27"/>
      <c r="AW7" s="27"/>
      <c r="AX7" s="27"/>
      <c r="AY7" s="27"/>
      <c r="AZ7" s="27"/>
      <c r="BA7" s="27"/>
      <c r="BB7" s="27"/>
      <c r="BC7" s="27"/>
      <c r="BD7" s="27"/>
      <c r="BE7" s="27"/>
      <c r="BF7" s="27"/>
      <c r="BG7" s="27"/>
      <c r="BH7" s="27"/>
      <c r="BI7" s="27"/>
    </row>
    <row r="8" spans="1:61" s="2" customFormat="1" ht="29.25" customHeight="1" x14ac:dyDescent="0.2">
      <c r="A8" s="222"/>
      <c r="B8" s="223"/>
      <c r="C8" s="226"/>
      <c r="D8" s="43" t="s">
        <v>532</v>
      </c>
      <c r="E8" s="54" t="s">
        <v>533</v>
      </c>
      <c r="F8" s="230"/>
      <c r="G8" s="230"/>
      <c r="H8" s="230"/>
      <c r="I8" s="230"/>
      <c r="J8" s="229"/>
      <c r="K8" s="228"/>
      <c r="L8" s="228"/>
      <c r="M8" s="231"/>
      <c r="N8" s="18" t="s">
        <v>1673</v>
      </c>
      <c r="O8" s="40" t="s">
        <v>534</v>
      </c>
      <c r="P8" s="45" t="s">
        <v>535</v>
      </c>
      <c r="Q8" s="40" t="s">
        <v>534</v>
      </c>
      <c r="R8" s="45" t="s">
        <v>535</v>
      </c>
      <c r="S8" s="44" t="s">
        <v>535</v>
      </c>
      <c r="T8" s="44" t="s">
        <v>535</v>
      </c>
      <c r="AA8" s="20" t="s">
        <v>1894</v>
      </c>
      <c r="AB8" s="20" t="s">
        <v>1895</v>
      </c>
      <c r="AC8" s="23" t="s">
        <v>1896</v>
      </c>
      <c r="AE8" s="20" t="s">
        <v>1897</v>
      </c>
      <c r="AF8" s="20" t="s">
        <v>1898</v>
      </c>
      <c r="AG8" s="23" t="s">
        <v>1899</v>
      </c>
      <c r="AN8" s="27"/>
      <c r="AO8" s="27"/>
      <c r="AP8" s="27"/>
      <c r="AQ8" s="27"/>
      <c r="AR8" s="27"/>
      <c r="AS8" s="27"/>
      <c r="AT8" s="27"/>
      <c r="AU8" s="27"/>
      <c r="AV8" s="27"/>
      <c r="AW8" s="27"/>
      <c r="AX8" s="27"/>
      <c r="AY8" s="27"/>
      <c r="AZ8" s="27"/>
      <c r="BA8" s="27"/>
      <c r="BB8" s="27"/>
      <c r="BC8" s="27"/>
      <c r="BD8" s="27"/>
      <c r="BE8" s="27"/>
      <c r="BF8" s="27"/>
      <c r="BG8" s="27"/>
      <c r="BH8" s="27"/>
      <c r="BI8" s="27"/>
    </row>
    <row r="9" spans="1:61" s="3" customFormat="1" ht="13.5" customHeight="1" x14ac:dyDescent="0.2">
      <c r="A9" s="42">
        <v>1</v>
      </c>
      <c r="B9" s="9">
        <v>1</v>
      </c>
      <c r="C9" s="9">
        <v>3</v>
      </c>
      <c r="D9" s="13">
        <v>2</v>
      </c>
      <c r="E9" s="36">
        <v>3</v>
      </c>
      <c r="F9" s="9">
        <v>4</v>
      </c>
      <c r="G9" s="9">
        <v>5</v>
      </c>
      <c r="H9" s="9">
        <v>6</v>
      </c>
      <c r="I9" s="9">
        <v>7</v>
      </c>
      <c r="J9" s="36">
        <v>9</v>
      </c>
      <c r="K9" s="36">
        <v>8</v>
      </c>
      <c r="L9" s="36">
        <v>9</v>
      </c>
      <c r="M9" s="37">
        <v>12</v>
      </c>
      <c r="N9" s="14">
        <v>13</v>
      </c>
      <c r="O9" s="9">
        <v>10</v>
      </c>
      <c r="P9" s="46">
        <v>11</v>
      </c>
      <c r="Q9" s="9">
        <v>12</v>
      </c>
      <c r="R9" s="46">
        <v>13</v>
      </c>
      <c r="S9" s="36">
        <v>14</v>
      </c>
      <c r="T9" s="36">
        <v>15</v>
      </c>
      <c r="AA9" s="21"/>
      <c r="AB9" s="21"/>
      <c r="AC9" s="21"/>
      <c r="AE9" s="21"/>
      <c r="AF9" s="21"/>
      <c r="AG9" s="21"/>
      <c r="AN9" s="28"/>
      <c r="AO9" s="28"/>
      <c r="AP9" s="28"/>
      <c r="AQ9" s="28"/>
      <c r="AR9" s="28"/>
      <c r="AS9" s="28"/>
      <c r="AT9" s="28"/>
      <c r="AU9" s="28"/>
      <c r="AV9" s="28"/>
      <c r="AW9" s="28"/>
      <c r="AX9" s="28"/>
      <c r="AY9" s="28"/>
      <c r="AZ9" s="28"/>
      <c r="BA9" s="28"/>
      <c r="BB9" s="28"/>
      <c r="BC9" s="28"/>
      <c r="BD9" s="28"/>
      <c r="BE9" s="28"/>
      <c r="BF9" s="28"/>
      <c r="BG9" s="28"/>
      <c r="BH9" s="28"/>
      <c r="BI9" s="28"/>
    </row>
    <row r="10" spans="1:61" s="6" customFormat="1" ht="40.15" customHeight="1" x14ac:dyDescent="0.2">
      <c r="A10" s="42" t="s">
        <v>1160</v>
      </c>
      <c r="B10" s="9">
        <v>1</v>
      </c>
      <c r="C10" s="9" t="s">
        <v>1714</v>
      </c>
      <c r="D10" s="48" t="s">
        <v>577</v>
      </c>
      <c r="E10" s="79" t="s">
        <v>578</v>
      </c>
      <c r="F10" s="48" t="s">
        <v>549</v>
      </c>
      <c r="G10" s="47" t="s">
        <v>579</v>
      </c>
      <c r="H10" s="80" t="s">
        <v>540</v>
      </c>
      <c r="I10" s="81">
        <v>20</v>
      </c>
      <c r="J10" s="82">
        <v>10.88</v>
      </c>
      <c r="K10" s="82">
        <f>L10*I10</f>
        <v>10.8</v>
      </c>
      <c r="L10" s="82">
        <f>ROUNDDOWN(M10,2)</f>
        <v>0.54</v>
      </c>
      <c r="M10" s="83">
        <f>J10/I10</f>
        <v>0.54400000000000004</v>
      </c>
      <c r="N10" s="84">
        <v>0</v>
      </c>
      <c r="O10" s="85">
        <f t="shared" ref="O10:O30" si="0">P10*I10</f>
        <v>600</v>
      </c>
      <c r="P10" s="86">
        <v>30</v>
      </c>
      <c r="Q10" s="85">
        <f t="shared" ref="Q10:Q30" si="1">R10*I10</f>
        <v>12000</v>
      </c>
      <c r="R10" s="86">
        <v>600</v>
      </c>
      <c r="S10" s="87">
        <f t="shared" ref="S10:S30" si="2">P10*K10</f>
        <v>324</v>
      </c>
      <c r="T10" s="87">
        <f t="shared" ref="T10:T30" si="3">R10*K10</f>
        <v>6480</v>
      </c>
      <c r="AA10" s="22">
        <f t="shared" ref="AA10:AA27" si="4">N10*O10</f>
        <v>0</v>
      </c>
      <c r="AB10" s="22">
        <f t="shared" ref="AB10:AB26" si="5">M10*O10</f>
        <v>326.40000000000003</v>
      </c>
      <c r="AC10" s="22">
        <f t="shared" ref="AC10:AC26" si="6">IF(AA10&lt;AB10,AA10,AB10)</f>
        <v>0</v>
      </c>
      <c r="AE10" s="22">
        <f t="shared" ref="AE10:AE27" si="7">Q10*N10</f>
        <v>0</v>
      </c>
      <c r="AF10" s="22">
        <f t="shared" ref="AF10:AF26" si="8">M10*Q10</f>
        <v>6528.0000000000009</v>
      </c>
      <c r="AG10" s="22">
        <f t="shared" ref="AG10:AG26" si="9">IF(AE10&lt;AF10,AE10,AF10)</f>
        <v>0</v>
      </c>
      <c r="AM10" s="34"/>
      <c r="AN10" s="29"/>
      <c r="AO10" s="29"/>
      <c r="AP10" s="29"/>
      <c r="AQ10" s="29"/>
      <c r="AR10" s="29"/>
      <c r="AS10" s="29"/>
      <c r="AT10" s="29"/>
      <c r="AU10" s="29"/>
      <c r="AV10" s="29"/>
      <c r="AW10" s="29"/>
      <c r="AX10" s="29"/>
      <c r="AY10" s="29"/>
      <c r="AZ10" s="29"/>
      <c r="BA10" s="29"/>
      <c r="BB10" s="29"/>
      <c r="BC10" s="29"/>
      <c r="BD10" s="29"/>
      <c r="BE10" s="29"/>
      <c r="BF10" s="29"/>
      <c r="BG10" s="29"/>
      <c r="BH10" s="29"/>
      <c r="BI10" s="29"/>
    </row>
    <row r="11" spans="1:61" ht="40.15" customHeight="1" x14ac:dyDescent="0.2">
      <c r="A11" s="12" t="s">
        <v>1160</v>
      </c>
      <c r="B11" s="9">
        <v>2</v>
      </c>
      <c r="C11" s="9" t="s">
        <v>1716</v>
      </c>
      <c r="D11" s="48" t="s">
        <v>329</v>
      </c>
      <c r="E11" s="79" t="s">
        <v>423</v>
      </c>
      <c r="F11" s="48" t="s">
        <v>538</v>
      </c>
      <c r="G11" s="48" t="s">
        <v>614</v>
      </c>
      <c r="H11" s="48" t="s">
        <v>540</v>
      </c>
      <c r="I11" s="81">
        <v>30</v>
      </c>
      <c r="J11" s="88">
        <v>5.0199999999999996</v>
      </c>
      <c r="K11" s="82">
        <f t="shared" ref="K11:K72" si="10">L11*I11</f>
        <v>4.8</v>
      </c>
      <c r="L11" s="82">
        <f>ROUNDDOWN(M11,2)</f>
        <v>0.16</v>
      </c>
      <c r="M11" s="83">
        <f t="shared" ref="M11:M71" si="11">J11/I11</f>
        <v>0.16733333333333331</v>
      </c>
      <c r="N11" s="84">
        <v>0.16897400000000001</v>
      </c>
      <c r="O11" s="85">
        <f t="shared" si="0"/>
        <v>30</v>
      </c>
      <c r="P11" s="86">
        <v>1</v>
      </c>
      <c r="Q11" s="85">
        <f t="shared" si="1"/>
        <v>18000</v>
      </c>
      <c r="R11" s="86">
        <v>600</v>
      </c>
      <c r="S11" s="87">
        <f t="shared" si="2"/>
        <v>4.8</v>
      </c>
      <c r="T11" s="87">
        <f t="shared" si="3"/>
        <v>2880</v>
      </c>
      <c r="AA11" s="22">
        <f t="shared" si="4"/>
        <v>5.0692200000000005</v>
      </c>
      <c r="AB11" s="22">
        <f t="shared" si="5"/>
        <v>5.0199999999999996</v>
      </c>
      <c r="AC11" s="22">
        <f t="shared" si="6"/>
        <v>5.0199999999999996</v>
      </c>
      <c r="AE11" s="22">
        <f t="shared" si="7"/>
        <v>3041.5320000000002</v>
      </c>
      <c r="AF11" s="22">
        <f t="shared" si="8"/>
        <v>3011.9999999999995</v>
      </c>
      <c r="AG11" s="22">
        <f t="shared" si="9"/>
        <v>3011.9999999999995</v>
      </c>
    </row>
    <row r="12" spans="1:61" ht="40.15" customHeight="1" x14ac:dyDescent="0.2">
      <c r="A12" s="12" t="s">
        <v>1160</v>
      </c>
      <c r="B12" s="9">
        <v>3</v>
      </c>
      <c r="C12" s="9" t="s">
        <v>1715</v>
      </c>
      <c r="D12" s="48" t="s">
        <v>329</v>
      </c>
      <c r="E12" s="79" t="s">
        <v>330</v>
      </c>
      <c r="F12" s="48" t="s">
        <v>538</v>
      </c>
      <c r="G12" s="48" t="s">
        <v>328</v>
      </c>
      <c r="H12" s="48" t="s">
        <v>540</v>
      </c>
      <c r="I12" s="81">
        <v>20</v>
      </c>
      <c r="J12" s="88">
        <v>5.18</v>
      </c>
      <c r="K12" s="82">
        <f t="shared" si="10"/>
        <v>5</v>
      </c>
      <c r="L12" s="82">
        <f t="shared" ref="L12:L73" si="12">ROUNDDOWN(M12,2)</f>
        <v>0.25</v>
      </c>
      <c r="M12" s="83">
        <f t="shared" si="11"/>
        <v>0.25900000000000001</v>
      </c>
      <c r="N12" s="84">
        <v>0.315</v>
      </c>
      <c r="O12" s="85">
        <f t="shared" si="0"/>
        <v>12000</v>
      </c>
      <c r="P12" s="86">
        <v>600</v>
      </c>
      <c r="Q12" s="85">
        <f t="shared" si="1"/>
        <v>120000</v>
      </c>
      <c r="R12" s="86">
        <v>6000</v>
      </c>
      <c r="S12" s="87">
        <f t="shared" si="2"/>
        <v>3000</v>
      </c>
      <c r="T12" s="87">
        <f t="shared" si="3"/>
        <v>30000</v>
      </c>
      <c r="AA12" s="22">
        <f t="shared" si="4"/>
        <v>3780</v>
      </c>
      <c r="AB12" s="22">
        <f t="shared" si="5"/>
        <v>3108</v>
      </c>
      <c r="AC12" s="22">
        <f t="shared" si="6"/>
        <v>3108</v>
      </c>
      <c r="AE12" s="22">
        <f t="shared" si="7"/>
        <v>37800</v>
      </c>
      <c r="AF12" s="22">
        <f t="shared" si="8"/>
        <v>31080</v>
      </c>
      <c r="AG12" s="22">
        <f t="shared" si="9"/>
        <v>31080</v>
      </c>
    </row>
    <row r="13" spans="1:61" ht="40.15" customHeight="1" x14ac:dyDescent="0.2">
      <c r="A13" s="12" t="s">
        <v>1161</v>
      </c>
      <c r="B13" s="9">
        <v>4</v>
      </c>
      <c r="C13" s="9" t="s">
        <v>1717</v>
      </c>
      <c r="D13" s="48" t="s">
        <v>343</v>
      </c>
      <c r="E13" s="79" t="s">
        <v>632</v>
      </c>
      <c r="F13" s="48" t="s">
        <v>538</v>
      </c>
      <c r="G13" s="48" t="s">
        <v>677</v>
      </c>
      <c r="H13" s="48" t="s">
        <v>344</v>
      </c>
      <c r="I13" s="81">
        <v>20</v>
      </c>
      <c r="J13" s="88">
        <v>11.11</v>
      </c>
      <c r="K13" s="82">
        <f t="shared" si="10"/>
        <v>11</v>
      </c>
      <c r="L13" s="82">
        <f t="shared" si="12"/>
        <v>0.55000000000000004</v>
      </c>
      <c r="M13" s="83">
        <f t="shared" si="11"/>
        <v>0.55549999999999999</v>
      </c>
      <c r="N13" s="84">
        <v>0</v>
      </c>
      <c r="O13" s="85">
        <f t="shared" si="0"/>
        <v>200</v>
      </c>
      <c r="P13" s="86">
        <v>10</v>
      </c>
      <c r="Q13" s="85">
        <f t="shared" si="1"/>
        <v>4000</v>
      </c>
      <c r="R13" s="86">
        <v>200</v>
      </c>
      <c r="S13" s="87">
        <f t="shared" si="2"/>
        <v>110</v>
      </c>
      <c r="T13" s="87">
        <f t="shared" si="3"/>
        <v>2200</v>
      </c>
      <c r="AA13" s="22">
        <f t="shared" si="4"/>
        <v>0</v>
      </c>
      <c r="AB13" s="22">
        <f t="shared" si="5"/>
        <v>111.1</v>
      </c>
      <c r="AC13" s="22">
        <f t="shared" si="6"/>
        <v>0</v>
      </c>
      <c r="AE13" s="22">
        <f t="shared" si="7"/>
        <v>0</v>
      </c>
      <c r="AF13" s="22">
        <f t="shared" si="8"/>
        <v>2222</v>
      </c>
      <c r="AG13" s="22">
        <f t="shared" si="9"/>
        <v>0</v>
      </c>
    </row>
    <row r="14" spans="1:61" s="6" customFormat="1" ht="40.15" customHeight="1" x14ac:dyDescent="0.2">
      <c r="A14" s="16" t="s">
        <v>1161</v>
      </c>
      <c r="B14" s="9">
        <v>5</v>
      </c>
      <c r="C14" s="9" t="s">
        <v>1721</v>
      </c>
      <c r="D14" s="49" t="s">
        <v>542</v>
      </c>
      <c r="E14" s="79" t="s">
        <v>253</v>
      </c>
      <c r="F14" s="49" t="s">
        <v>1208</v>
      </c>
      <c r="G14" s="49" t="s">
        <v>254</v>
      </c>
      <c r="H14" s="49" t="s">
        <v>540</v>
      </c>
      <c r="I14" s="89">
        <v>5</v>
      </c>
      <c r="J14" s="82">
        <v>5.79</v>
      </c>
      <c r="K14" s="82">
        <f t="shared" si="10"/>
        <v>5.75</v>
      </c>
      <c r="L14" s="82">
        <f t="shared" si="12"/>
        <v>1.1499999999999999</v>
      </c>
      <c r="M14" s="83">
        <f t="shared" si="11"/>
        <v>1.1579999999999999</v>
      </c>
      <c r="N14" s="84">
        <v>0</v>
      </c>
      <c r="O14" s="85">
        <f t="shared" si="0"/>
        <v>50</v>
      </c>
      <c r="P14" s="86">
        <v>10</v>
      </c>
      <c r="Q14" s="85">
        <f t="shared" si="1"/>
        <v>5000</v>
      </c>
      <c r="R14" s="86">
        <v>1000</v>
      </c>
      <c r="S14" s="87">
        <f t="shared" si="2"/>
        <v>57.5</v>
      </c>
      <c r="T14" s="87">
        <f t="shared" si="3"/>
        <v>5750</v>
      </c>
      <c r="AA14" s="22">
        <f t="shared" si="4"/>
        <v>0</v>
      </c>
      <c r="AB14" s="22">
        <f t="shared" si="5"/>
        <v>57.9</v>
      </c>
      <c r="AC14" s="22">
        <f t="shared" si="6"/>
        <v>0</v>
      </c>
      <c r="AE14" s="22">
        <f t="shared" si="7"/>
        <v>0</v>
      </c>
      <c r="AF14" s="22">
        <f t="shared" si="8"/>
        <v>5790</v>
      </c>
      <c r="AG14" s="22">
        <f t="shared" si="9"/>
        <v>0</v>
      </c>
      <c r="AN14" s="29"/>
      <c r="AO14" s="29"/>
      <c r="AP14" s="29"/>
      <c r="AQ14" s="29"/>
      <c r="AR14" s="29"/>
      <c r="AS14" s="29"/>
      <c r="AT14" s="29"/>
      <c r="AU14" s="29"/>
      <c r="AV14" s="29"/>
      <c r="AW14" s="29"/>
      <c r="AX14" s="29"/>
      <c r="AY14" s="29"/>
      <c r="AZ14" s="29"/>
      <c r="BA14" s="29"/>
      <c r="BB14" s="29"/>
      <c r="BC14" s="29"/>
      <c r="BD14" s="29"/>
      <c r="BE14" s="29"/>
      <c r="BF14" s="29"/>
      <c r="BG14" s="29"/>
      <c r="BH14" s="29"/>
      <c r="BI14" s="29"/>
    </row>
    <row r="15" spans="1:61" s="6" customFormat="1" ht="40.15" customHeight="1" x14ac:dyDescent="0.2">
      <c r="A15" s="42" t="s">
        <v>1161</v>
      </c>
      <c r="B15" s="9">
        <v>6</v>
      </c>
      <c r="C15" s="9" t="s">
        <v>1720</v>
      </c>
      <c r="D15" s="48" t="s">
        <v>542</v>
      </c>
      <c r="E15" s="79" t="s">
        <v>1173</v>
      </c>
      <c r="F15" s="48" t="s">
        <v>1212</v>
      </c>
      <c r="G15" s="48" t="s">
        <v>1174</v>
      </c>
      <c r="H15" s="48" t="s">
        <v>1169</v>
      </c>
      <c r="I15" s="81">
        <v>30</v>
      </c>
      <c r="J15" s="82">
        <v>15</v>
      </c>
      <c r="K15" s="82">
        <f t="shared" si="10"/>
        <v>15</v>
      </c>
      <c r="L15" s="82">
        <f t="shared" si="12"/>
        <v>0.5</v>
      </c>
      <c r="M15" s="83">
        <f t="shared" si="11"/>
        <v>0.5</v>
      </c>
      <c r="N15" s="84">
        <v>0</v>
      </c>
      <c r="O15" s="85">
        <f t="shared" si="0"/>
        <v>300</v>
      </c>
      <c r="P15" s="86">
        <v>10</v>
      </c>
      <c r="Q15" s="85">
        <f t="shared" si="1"/>
        <v>60000</v>
      </c>
      <c r="R15" s="86">
        <v>2000</v>
      </c>
      <c r="S15" s="87">
        <f t="shared" si="2"/>
        <v>150</v>
      </c>
      <c r="T15" s="87">
        <f t="shared" si="3"/>
        <v>30000</v>
      </c>
      <c r="AA15" s="22">
        <f t="shared" si="4"/>
        <v>0</v>
      </c>
      <c r="AB15" s="22">
        <f t="shared" si="5"/>
        <v>150</v>
      </c>
      <c r="AC15" s="22">
        <f t="shared" si="6"/>
        <v>0</v>
      </c>
      <c r="AE15" s="22">
        <f t="shared" si="7"/>
        <v>0</v>
      </c>
      <c r="AF15" s="22">
        <f t="shared" si="8"/>
        <v>30000</v>
      </c>
      <c r="AG15" s="22">
        <f t="shared" si="9"/>
        <v>0</v>
      </c>
      <c r="AN15" s="29"/>
      <c r="AO15" s="29"/>
      <c r="AP15" s="29"/>
      <c r="AQ15" s="29"/>
      <c r="AR15" s="29"/>
      <c r="AS15" s="29"/>
      <c r="AT15" s="29"/>
      <c r="AU15" s="29"/>
      <c r="AV15" s="29"/>
      <c r="AW15" s="29"/>
      <c r="AX15" s="29"/>
      <c r="AY15" s="29"/>
      <c r="AZ15" s="29"/>
      <c r="BA15" s="29"/>
      <c r="BB15" s="29"/>
      <c r="BC15" s="29"/>
      <c r="BD15" s="29"/>
      <c r="BE15" s="29"/>
      <c r="BF15" s="29"/>
      <c r="BG15" s="29"/>
      <c r="BH15" s="29"/>
      <c r="BI15" s="29"/>
    </row>
    <row r="16" spans="1:61" s="6" customFormat="1" ht="40.15" customHeight="1" x14ac:dyDescent="0.2">
      <c r="A16" s="42" t="s">
        <v>1161</v>
      </c>
      <c r="B16" s="9">
        <v>7</v>
      </c>
      <c r="C16" s="9" t="s">
        <v>1722</v>
      </c>
      <c r="D16" s="48" t="s">
        <v>542</v>
      </c>
      <c r="E16" s="79" t="s">
        <v>1674</v>
      </c>
      <c r="F16" s="48" t="s">
        <v>855</v>
      </c>
      <c r="G16" s="48" t="s">
        <v>1675</v>
      </c>
      <c r="H16" s="48" t="s">
        <v>1142</v>
      </c>
      <c r="I16" s="81">
        <v>1</v>
      </c>
      <c r="J16" s="82">
        <v>20</v>
      </c>
      <c r="K16" s="82">
        <f t="shared" si="10"/>
        <v>20</v>
      </c>
      <c r="L16" s="82">
        <f t="shared" si="12"/>
        <v>20</v>
      </c>
      <c r="M16" s="83">
        <f t="shared" si="11"/>
        <v>20</v>
      </c>
      <c r="N16" s="90">
        <v>0</v>
      </c>
      <c r="O16" s="85">
        <f t="shared" si="0"/>
        <v>50</v>
      </c>
      <c r="P16" s="86">
        <v>50</v>
      </c>
      <c r="Q16" s="85">
        <f t="shared" si="1"/>
        <v>1000</v>
      </c>
      <c r="R16" s="86">
        <v>1000</v>
      </c>
      <c r="S16" s="87">
        <f t="shared" si="2"/>
        <v>1000</v>
      </c>
      <c r="T16" s="87">
        <f t="shared" si="3"/>
        <v>20000</v>
      </c>
      <c r="AA16" s="22">
        <f t="shared" si="4"/>
        <v>0</v>
      </c>
      <c r="AB16" s="22">
        <f t="shared" si="5"/>
        <v>1000</v>
      </c>
      <c r="AC16" s="22">
        <f t="shared" si="6"/>
        <v>0</v>
      </c>
      <c r="AE16" s="22">
        <f t="shared" si="7"/>
        <v>0</v>
      </c>
      <c r="AF16" s="22">
        <f t="shared" si="8"/>
        <v>20000</v>
      </c>
      <c r="AG16" s="22">
        <f t="shared" si="9"/>
        <v>0</v>
      </c>
      <c r="AN16" s="29"/>
      <c r="AO16" s="29"/>
      <c r="AP16" s="29"/>
      <c r="AQ16" s="29"/>
      <c r="AR16" s="29"/>
      <c r="AS16" s="29"/>
      <c r="AT16" s="29"/>
      <c r="AU16" s="29"/>
      <c r="AV16" s="29"/>
      <c r="AW16" s="29"/>
      <c r="AX16" s="29"/>
      <c r="AY16" s="29"/>
      <c r="AZ16" s="29"/>
      <c r="BA16" s="29"/>
      <c r="BB16" s="29"/>
      <c r="BC16" s="29"/>
      <c r="BD16" s="29"/>
      <c r="BE16" s="29"/>
      <c r="BF16" s="29"/>
      <c r="BG16" s="29"/>
      <c r="BH16" s="29"/>
      <c r="BI16" s="29"/>
    </row>
    <row r="17" spans="1:201" s="6" customFormat="1" ht="40.15" customHeight="1" x14ac:dyDescent="0.2">
      <c r="A17" s="42" t="s">
        <v>1161</v>
      </c>
      <c r="B17" s="9">
        <v>8</v>
      </c>
      <c r="C17" s="9" t="s">
        <v>1718</v>
      </c>
      <c r="D17" s="48" t="s">
        <v>542</v>
      </c>
      <c r="E17" s="79" t="s">
        <v>2184</v>
      </c>
      <c r="F17" s="48" t="s">
        <v>544</v>
      </c>
      <c r="G17" s="48" t="s">
        <v>545</v>
      </c>
      <c r="H17" s="80" t="s">
        <v>540</v>
      </c>
      <c r="I17" s="81">
        <v>10</v>
      </c>
      <c r="J17" s="82">
        <v>17</v>
      </c>
      <c r="K17" s="82">
        <f t="shared" si="10"/>
        <v>17</v>
      </c>
      <c r="L17" s="82">
        <f t="shared" si="12"/>
        <v>1.7</v>
      </c>
      <c r="M17" s="83">
        <f t="shared" si="11"/>
        <v>1.7</v>
      </c>
      <c r="N17" s="84">
        <v>0</v>
      </c>
      <c r="O17" s="85">
        <f t="shared" si="0"/>
        <v>6000</v>
      </c>
      <c r="P17" s="86">
        <v>600</v>
      </c>
      <c r="Q17" s="85">
        <f t="shared" si="1"/>
        <v>150000</v>
      </c>
      <c r="R17" s="86">
        <v>15000</v>
      </c>
      <c r="S17" s="87">
        <f t="shared" si="2"/>
        <v>10200</v>
      </c>
      <c r="T17" s="87">
        <f t="shared" si="3"/>
        <v>255000</v>
      </c>
      <c r="AA17" s="22">
        <f t="shared" si="4"/>
        <v>0</v>
      </c>
      <c r="AB17" s="22">
        <f t="shared" si="5"/>
        <v>10200</v>
      </c>
      <c r="AC17" s="22">
        <f t="shared" si="6"/>
        <v>0</v>
      </c>
      <c r="AE17" s="22">
        <f t="shared" si="7"/>
        <v>0</v>
      </c>
      <c r="AF17" s="22">
        <f t="shared" si="8"/>
        <v>255000</v>
      </c>
      <c r="AG17" s="22">
        <f t="shared" si="9"/>
        <v>0</v>
      </c>
      <c r="AN17" s="29"/>
      <c r="AO17" s="29"/>
      <c r="AP17" s="29"/>
      <c r="AQ17" s="29"/>
      <c r="AR17" s="29"/>
      <c r="AS17" s="29"/>
      <c r="AT17" s="29"/>
      <c r="AU17" s="29"/>
      <c r="AV17" s="29"/>
      <c r="AW17" s="29"/>
      <c r="AX17" s="29"/>
      <c r="AY17" s="29"/>
      <c r="AZ17" s="29"/>
      <c r="BA17" s="29"/>
      <c r="BB17" s="29"/>
      <c r="BC17" s="29"/>
      <c r="BD17" s="29"/>
      <c r="BE17" s="29"/>
      <c r="BF17" s="29"/>
      <c r="BG17" s="29"/>
      <c r="BH17" s="29"/>
      <c r="BI17" s="29"/>
    </row>
    <row r="18" spans="1:201" s="6" customFormat="1" ht="40.15" customHeight="1" x14ac:dyDescent="0.2">
      <c r="A18" s="42" t="s">
        <v>1161</v>
      </c>
      <c r="B18" s="9">
        <v>9</v>
      </c>
      <c r="C18" s="9" t="s">
        <v>1719</v>
      </c>
      <c r="D18" s="48" t="s">
        <v>542</v>
      </c>
      <c r="E18" s="79" t="s">
        <v>543</v>
      </c>
      <c r="F18" s="48" t="s">
        <v>544</v>
      </c>
      <c r="G18" s="48" t="s">
        <v>546</v>
      </c>
      <c r="H18" s="48" t="s">
        <v>540</v>
      </c>
      <c r="I18" s="81">
        <v>20</v>
      </c>
      <c r="J18" s="82">
        <v>15</v>
      </c>
      <c r="K18" s="82">
        <f t="shared" si="10"/>
        <v>15</v>
      </c>
      <c r="L18" s="82">
        <f t="shared" si="12"/>
        <v>0.75</v>
      </c>
      <c r="M18" s="83">
        <f t="shared" si="11"/>
        <v>0.75</v>
      </c>
      <c r="N18" s="84">
        <v>0</v>
      </c>
      <c r="O18" s="85">
        <f t="shared" si="0"/>
        <v>16000</v>
      </c>
      <c r="P18" s="86">
        <v>800</v>
      </c>
      <c r="Q18" s="85">
        <f t="shared" si="1"/>
        <v>80000</v>
      </c>
      <c r="R18" s="86">
        <v>4000</v>
      </c>
      <c r="S18" s="87">
        <f t="shared" si="2"/>
        <v>12000</v>
      </c>
      <c r="T18" s="87">
        <f t="shared" si="3"/>
        <v>60000</v>
      </c>
      <c r="AA18" s="22">
        <f t="shared" si="4"/>
        <v>0</v>
      </c>
      <c r="AB18" s="22">
        <f t="shared" si="5"/>
        <v>12000</v>
      </c>
      <c r="AC18" s="22">
        <f t="shared" si="6"/>
        <v>0</v>
      </c>
      <c r="AE18" s="22">
        <f t="shared" si="7"/>
        <v>0</v>
      </c>
      <c r="AF18" s="22">
        <f t="shared" si="8"/>
        <v>60000</v>
      </c>
      <c r="AG18" s="22">
        <f t="shared" si="9"/>
        <v>0</v>
      </c>
      <c r="AN18" s="29"/>
      <c r="AO18" s="29"/>
      <c r="AP18" s="29"/>
      <c r="AQ18" s="29"/>
      <c r="AR18" s="29"/>
      <c r="AS18" s="29"/>
      <c r="AT18" s="29"/>
      <c r="AU18" s="29"/>
      <c r="AV18" s="29"/>
      <c r="AW18" s="29"/>
      <c r="AX18" s="29"/>
      <c r="AY18" s="29"/>
      <c r="AZ18" s="29"/>
      <c r="BA18" s="29"/>
      <c r="BB18" s="29"/>
      <c r="BC18" s="29"/>
      <c r="BD18" s="29"/>
      <c r="BE18" s="29"/>
      <c r="BF18" s="29"/>
      <c r="BG18" s="29"/>
      <c r="BH18" s="29"/>
      <c r="BI18" s="29"/>
    </row>
    <row r="19" spans="1:201" ht="40.15" customHeight="1" x14ac:dyDescent="0.2">
      <c r="A19" s="42" t="s">
        <v>1160</v>
      </c>
      <c r="B19" s="9">
        <v>10</v>
      </c>
      <c r="C19" s="9" t="s">
        <v>1723</v>
      </c>
      <c r="D19" s="48" t="s">
        <v>583</v>
      </c>
      <c r="E19" s="79" t="s">
        <v>2186</v>
      </c>
      <c r="F19" s="48" t="s">
        <v>549</v>
      </c>
      <c r="G19" s="48" t="s">
        <v>556</v>
      </c>
      <c r="H19" s="48" t="s">
        <v>540</v>
      </c>
      <c r="I19" s="47">
        <v>30</v>
      </c>
      <c r="J19" s="94">
        <v>5.67</v>
      </c>
      <c r="K19" s="82">
        <f t="shared" si="10"/>
        <v>5.3999999999999995</v>
      </c>
      <c r="L19" s="82">
        <f t="shared" si="12"/>
        <v>0.18</v>
      </c>
      <c r="M19" s="83">
        <f t="shared" si="11"/>
        <v>0.189</v>
      </c>
      <c r="N19" s="84">
        <v>0.230099</v>
      </c>
      <c r="O19" s="85">
        <f t="shared" si="0"/>
        <v>12000</v>
      </c>
      <c r="P19" s="86">
        <v>400</v>
      </c>
      <c r="Q19" s="85">
        <f t="shared" si="1"/>
        <v>90000</v>
      </c>
      <c r="R19" s="86">
        <v>3000</v>
      </c>
      <c r="S19" s="87">
        <f t="shared" si="2"/>
        <v>2160</v>
      </c>
      <c r="T19" s="87">
        <f t="shared" si="3"/>
        <v>16199.999999999998</v>
      </c>
      <c r="U19" s="6"/>
      <c r="V19" s="6"/>
      <c r="W19" s="6"/>
      <c r="X19" s="6"/>
      <c r="Y19" s="6"/>
      <c r="Z19" s="6"/>
      <c r="AA19" s="22">
        <f t="shared" si="4"/>
        <v>2761.1880000000001</v>
      </c>
      <c r="AB19" s="22">
        <f t="shared" si="5"/>
        <v>2268</v>
      </c>
      <c r="AC19" s="22">
        <f t="shared" si="6"/>
        <v>2268</v>
      </c>
      <c r="AD19" s="6"/>
      <c r="AE19" s="22">
        <f t="shared" si="7"/>
        <v>20708.91</v>
      </c>
      <c r="AF19" s="22">
        <f t="shared" si="8"/>
        <v>17010</v>
      </c>
      <c r="AG19" s="22">
        <f t="shared" si="9"/>
        <v>17010</v>
      </c>
      <c r="AH19" s="6"/>
      <c r="AI19" s="6"/>
      <c r="AJ19" s="6"/>
      <c r="AK19" s="6"/>
      <c r="AL19" s="6"/>
      <c r="AM19" s="6"/>
      <c r="AN19" s="29"/>
      <c r="AO19" s="29"/>
      <c r="AP19" s="29"/>
      <c r="AQ19" s="29"/>
      <c r="AR19" s="29"/>
      <c r="AS19" s="29"/>
      <c r="AT19" s="29"/>
      <c r="AU19" s="29"/>
      <c r="AV19" s="29"/>
      <c r="AW19" s="29"/>
      <c r="AX19" s="29"/>
      <c r="AY19" s="29"/>
      <c r="AZ19" s="29"/>
      <c r="BA19" s="29"/>
      <c r="BB19" s="29"/>
      <c r="BC19" s="29"/>
      <c r="BD19" s="29"/>
      <c r="BE19" s="29"/>
      <c r="BF19" s="29"/>
      <c r="BG19" s="29"/>
      <c r="BH19" s="29"/>
      <c r="BI19" s="29"/>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row>
    <row r="20" spans="1:201" ht="40.15" customHeight="1" x14ac:dyDescent="0.2">
      <c r="A20" s="12" t="s">
        <v>1161</v>
      </c>
      <c r="B20" s="9">
        <v>11</v>
      </c>
      <c r="C20" s="9" t="s">
        <v>1724</v>
      </c>
      <c r="D20" s="48" t="s">
        <v>169</v>
      </c>
      <c r="E20" s="79" t="s">
        <v>170</v>
      </c>
      <c r="F20" s="48" t="s">
        <v>171</v>
      </c>
      <c r="G20" s="48" t="s">
        <v>81</v>
      </c>
      <c r="H20" s="48" t="s">
        <v>540</v>
      </c>
      <c r="I20" s="81">
        <v>28</v>
      </c>
      <c r="J20" s="88">
        <v>45.2</v>
      </c>
      <c r="K20" s="82">
        <f t="shared" si="10"/>
        <v>45.080000000000005</v>
      </c>
      <c r="L20" s="82">
        <f t="shared" si="12"/>
        <v>1.61</v>
      </c>
      <c r="M20" s="83">
        <f t="shared" si="11"/>
        <v>1.6142857142857143</v>
      </c>
      <c r="N20" s="84">
        <v>0.311421</v>
      </c>
      <c r="O20" s="85">
        <f t="shared" si="0"/>
        <v>22400</v>
      </c>
      <c r="P20" s="86">
        <v>800</v>
      </c>
      <c r="Q20" s="85">
        <f t="shared" si="1"/>
        <v>168000</v>
      </c>
      <c r="R20" s="86">
        <v>6000</v>
      </c>
      <c r="S20" s="87">
        <f t="shared" si="2"/>
        <v>36064.000000000007</v>
      </c>
      <c r="T20" s="87">
        <f t="shared" si="3"/>
        <v>270480.00000000006</v>
      </c>
      <c r="AA20" s="22">
        <f t="shared" si="4"/>
        <v>6975.8303999999998</v>
      </c>
      <c r="AB20" s="22">
        <f t="shared" si="5"/>
        <v>36160</v>
      </c>
      <c r="AC20" s="22">
        <f t="shared" si="6"/>
        <v>6975.8303999999998</v>
      </c>
      <c r="AE20" s="22">
        <f t="shared" si="7"/>
        <v>52318.728000000003</v>
      </c>
      <c r="AF20" s="22">
        <f t="shared" si="8"/>
        <v>271200</v>
      </c>
      <c r="AG20" s="22">
        <f t="shared" si="9"/>
        <v>52318.728000000003</v>
      </c>
    </row>
    <row r="21" spans="1:201" ht="40.15" customHeight="1" x14ac:dyDescent="0.2">
      <c r="A21" s="12" t="s">
        <v>1161</v>
      </c>
      <c r="B21" s="9">
        <v>12</v>
      </c>
      <c r="C21" s="9" t="s">
        <v>1725</v>
      </c>
      <c r="D21" s="48" t="s">
        <v>169</v>
      </c>
      <c r="E21" s="79" t="s">
        <v>2187</v>
      </c>
      <c r="F21" s="48" t="s">
        <v>171</v>
      </c>
      <c r="G21" s="48" t="s">
        <v>81</v>
      </c>
      <c r="H21" s="48" t="s">
        <v>540</v>
      </c>
      <c r="I21" s="81">
        <v>30</v>
      </c>
      <c r="J21" s="88">
        <v>31.48</v>
      </c>
      <c r="K21" s="82">
        <f t="shared" si="10"/>
        <v>31.200000000000003</v>
      </c>
      <c r="L21" s="82">
        <f t="shared" si="12"/>
        <v>1.04</v>
      </c>
      <c r="M21" s="83">
        <f t="shared" si="11"/>
        <v>1.0493333333333335</v>
      </c>
      <c r="N21" s="84">
        <v>0.27446599999999999</v>
      </c>
      <c r="O21" s="85">
        <f t="shared" si="0"/>
        <v>30</v>
      </c>
      <c r="P21" s="86">
        <v>1</v>
      </c>
      <c r="Q21" s="85">
        <f t="shared" si="1"/>
        <v>120000</v>
      </c>
      <c r="R21" s="86">
        <v>4000</v>
      </c>
      <c r="S21" s="87">
        <f t="shared" si="2"/>
        <v>31.200000000000003</v>
      </c>
      <c r="T21" s="87">
        <f t="shared" si="3"/>
        <v>124800.00000000001</v>
      </c>
      <c r="AA21" s="22">
        <f t="shared" si="4"/>
        <v>8.233979999999999</v>
      </c>
      <c r="AB21" s="22">
        <f t="shared" si="5"/>
        <v>31.480000000000004</v>
      </c>
      <c r="AC21" s="22">
        <f t="shared" si="6"/>
        <v>8.233979999999999</v>
      </c>
      <c r="AE21" s="22">
        <f t="shared" si="7"/>
        <v>32935.919999999998</v>
      </c>
      <c r="AF21" s="22">
        <f t="shared" si="8"/>
        <v>125920.00000000001</v>
      </c>
      <c r="AG21" s="22">
        <f t="shared" si="9"/>
        <v>32935.919999999998</v>
      </c>
    </row>
    <row r="22" spans="1:201" s="6" customFormat="1" ht="40.15" customHeight="1" x14ac:dyDescent="0.2">
      <c r="A22" s="12" t="s">
        <v>1160</v>
      </c>
      <c r="B22" s="9">
        <v>13</v>
      </c>
      <c r="C22" s="9" t="s">
        <v>1727</v>
      </c>
      <c r="D22" s="48" t="s">
        <v>265</v>
      </c>
      <c r="E22" s="79" t="s">
        <v>296</v>
      </c>
      <c r="F22" s="48" t="s">
        <v>549</v>
      </c>
      <c r="G22" s="48" t="s">
        <v>559</v>
      </c>
      <c r="H22" s="80" t="s">
        <v>540</v>
      </c>
      <c r="I22" s="47">
        <v>4</v>
      </c>
      <c r="J22" s="88">
        <v>21.37</v>
      </c>
      <c r="K22" s="82">
        <f t="shared" si="10"/>
        <v>21.36</v>
      </c>
      <c r="L22" s="82">
        <f t="shared" si="12"/>
        <v>5.34</v>
      </c>
      <c r="M22" s="83">
        <f t="shared" si="11"/>
        <v>5.3425000000000002</v>
      </c>
      <c r="N22" s="84">
        <v>3.286124</v>
      </c>
      <c r="O22" s="85">
        <f t="shared" si="0"/>
        <v>160</v>
      </c>
      <c r="P22" s="86">
        <v>40</v>
      </c>
      <c r="Q22" s="85">
        <f t="shared" si="1"/>
        <v>3200</v>
      </c>
      <c r="R22" s="86">
        <v>800</v>
      </c>
      <c r="S22" s="87">
        <f t="shared" si="2"/>
        <v>854.4</v>
      </c>
      <c r="T22" s="87">
        <f t="shared" si="3"/>
        <v>17088</v>
      </c>
      <c r="U22" s="1"/>
      <c r="V22" s="1"/>
      <c r="W22" s="1"/>
      <c r="X22" s="1"/>
      <c r="Y22" s="1"/>
      <c r="Z22" s="1"/>
      <c r="AA22" s="22">
        <f t="shared" si="4"/>
        <v>525.77984000000004</v>
      </c>
      <c r="AB22" s="22">
        <f t="shared" si="5"/>
        <v>854.80000000000007</v>
      </c>
      <c r="AC22" s="22">
        <f t="shared" si="6"/>
        <v>525.77984000000004</v>
      </c>
      <c r="AD22" s="1"/>
      <c r="AE22" s="22">
        <f t="shared" si="7"/>
        <v>10515.596799999999</v>
      </c>
      <c r="AF22" s="22">
        <f t="shared" si="8"/>
        <v>17096</v>
      </c>
      <c r="AG22" s="22">
        <f t="shared" si="9"/>
        <v>10515.596799999999</v>
      </c>
      <c r="AH22" s="1"/>
      <c r="AI22" s="1"/>
      <c r="AJ22" s="1"/>
      <c r="AK22" s="1"/>
      <c r="AL22" s="1"/>
      <c r="AM22" s="1"/>
      <c r="AN22" s="26"/>
      <c r="AO22" s="26"/>
      <c r="AP22" s="26"/>
      <c r="AQ22" s="26"/>
      <c r="AR22" s="26"/>
      <c r="AS22" s="26"/>
      <c r="AT22" s="26"/>
      <c r="AU22" s="26"/>
      <c r="AV22" s="26"/>
      <c r="AW22" s="26"/>
      <c r="AX22" s="26"/>
      <c r="AY22" s="26"/>
      <c r="AZ22" s="26"/>
      <c r="BA22" s="26"/>
      <c r="BB22" s="26"/>
      <c r="BC22" s="26"/>
      <c r="BD22" s="26"/>
      <c r="BE22" s="26"/>
      <c r="BF22" s="26"/>
      <c r="BG22" s="26"/>
      <c r="BH22" s="26"/>
      <c r="BI22" s="26"/>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row>
    <row r="23" spans="1:201" s="6" customFormat="1" ht="40.15" customHeight="1" x14ac:dyDescent="0.2">
      <c r="A23" s="12" t="s">
        <v>1161</v>
      </c>
      <c r="B23" s="9">
        <v>14</v>
      </c>
      <c r="C23" s="9" t="s">
        <v>1732</v>
      </c>
      <c r="D23" s="48" t="s">
        <v>404</v>
      </c>
      <c r="E23" s="91" t="s">
        <v>2185</v>
      </c>
      <c r="F23" s="80" t="s">
        <v>945</v>
      </c>
      <c r="G23" s="92" t="s">
        <v>63</v>
      </c>
      <c r="H23" s="80" t="s">
        <v>344</v>
      </c>
      <c r="I23" s="93">
        <v>30</v>
      </c>
      <c r="J23" s="88">
        <v>4</v>
      </c>
      <c r="K23" s="82">
        <f>L23*I23</f>
        <v>3.9000000000000004</v>
      </c>
      <c r="L23" s="82">
        <f>ROUNDDOWN(M23,2)</f>
        <v>0.13</v>
      </c>
      <c r="M23" s="83">
        <f>J23/I23</f>
        <v>0.13333333333333333</v>
      </c>
      <c r="N23" s="84">
        <v>0</v>
      </c>
      <c r="O23" s="85">
        <f>P23*I23</f>
        <v>300</v>
      </c>
      <c r="P23" s="86">
        <v>10</v>
      </c>
      <c r="Q23" s="85">
        <f>R23*I23</f>
        <v>180000</v>
      </c>
      <c r="R23" s="86">
        <v>6000</v>
      </c>
      <c r="S23" s="87">
        <f>P23*K23</f>
        <v>39</v>
      </c>
      <c r="T23" s="87">
        <f>R23*K23</f>
        <v>23400.000000000004</v>
      </c>
      <c r="U23" s="1"/>
      <c r="V23" s="1"/>
      <c r="W23" s="1"/>
      <c r="X23" s="1"/>
      <c r="Y23" s="1"/>
      <c r="Z23" s="1"/>
      <c r="AA23" s="22">
        <f>N23*O23</f>
        <v>0</v>
      </c>
      <c r="AB23" s="22">
        <f>M23*O23</f>
        <v>40</v>
      </c>
      <c r="AC23" s="22">
        <f>IF(AA23&lt;AB23,AA23,AB23)</f>
        <v>0</v>
      </c>
      <c r="AD23" s="1"/>
      <c r="AE23" s="22">
        <f>Q23*N23</f>
        <v>0</v>
      </c>
      <c r="AF23" s="22">
        <f>M23*Q23</f>
        <v>24000</v>
      </c>
      <c r="AG23" s="22">
        <f>IF(AE23&lt;AF23,AE23,AF23)</f>
        <v>0</v>
      </c>
      <c r="AH23" s="1"/>
      <c r="AI23" s="1"/>
      <c r="AJ23" s="1"/>
      <c r="AK23" s="1"/>
      <c r="AL23" s="1"/>
      <c r="AM23" s="1"/>
      <c r="AN23" s="26"/>
      <c r="AO23" s="26"/>
      <c r="AP23" s="26"/>
      <c r="AQ23" s="26"/>
      <c r="AR23" s="26"/>
      <c r="AS23" s="26"/>
      <c r="AT23" s="26"/>
      <c r="AU23" s="26"/>
      <c r="AV23" s="26"/>
      <c r="AW23" s="26"/>
      <c r="AX23" s="26"/>
      <c r="AY23" s="26"/>
      <c r="AZ23" s="26"/>
      <c r="BA23" s="26"/>
      <c r="BB23" s="26"/>
      <c r="BC23" s="26"/>
      <c r="BD23" s="26"/>
      <c r="BE23" s="26"/>
      <c r="BF23" s="26"/>
      <c r="BG23" s="26"/>
      <c r="BH23" s="26"/>
      <c r="BI23" s="26"/>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row>
    <row r="24" spans="1:201" ht="40.15" customHeight="1" x14ac:dyDescent="0.2">
      <c r="A24" s="12" t="s">
        <v>1161</v>
      </c>
      <c r="B24" s="9">
        <v>15</v>
      </c>
      <c r="C24" s="9" t="s">
        <v>1731</v>
      </c>
      <c r="D24" s="48" t="s">
        <v>404</v>
      </c>
      <c r="E24" s="79" t="s">
        <v>405</v>
      </c>
      <c r="F24" s="48" t="s">
        <v>659</v>
      </c>
      <c r="G24" s="48" t="s">
        <v>1068</v>
      </c>
      <c r="H24" s="48" t="s">
        <v>540</v>
      </c>
      <c r="I24" s="81">
        <v>30</v>
      </c>
      <c r="J24" s="88">
        <v>6</v>
      </c>
      <c r="K24" s="82">
        <f t="shared" si="10"/>
        <v>6</v>
      </c>
      <c r="L24" s="82">
        <f t="shared" si="12"/>
        <v>0.2</v>
      </c>
      <c r="M24" s="83">
        <f t="shared" si="11"/>
        <v>0.2</v>
      </c>
      <c r="N24" s="84">
        <v>0</v>
      </c>
      <c r="O24" s="85">
        <f t="shared" si="0"/>
        <v>6000</v>
      </c>
      <c r="P24" s="86">
        <v>200</v>
      </c>
      <c r="Q24" s="85">
        <f t="shared" si="1"/>
        <v>180000</v>
      </c>
      <c r="R24" s="86">
        <v>6000</v>
      </c>
      <c r="S24" s="87">
        <f t="shared" si="2"/>
        <v>1200</v>
      </c>
      <c r="T24" s="87">
        <f t="shared" si="3"/>
        <v>36000</v>
      </c>
      <c r="AA24" s="22">
        <f t="shared" si="4"/>
        <v>0</v>
      </c>
      <c r="AB24" s="22">
        <f t="shared" si="5"/>
        <v>1200</v>
      </c>
      <c r="AC24" s="22">
        <f t="shared" si="6"/>
        <v>0</v>
      </c>
      <c r="AE24" s="22">
        <f t="shared" si="7"/>
        <v>0</v>
      </c>
      <c r="AF24" s="22">
        <f t="shared" si="8"/>
        <v>36000</v>
      </c>
      <c r="AG24" s="22">
        <f t="shared" si="9"/>
        <v>0</v>
      </c>
    </row>
    <row r="25" spans="1:201" ht="40.15" customHeight="1" x14ac:dyDescent="0.2">
      <c r="A25" s="12" t="s">
        <v>1161</v>
      </c>
      <c r="B25" s="9">
        <v>16</v>
      </c>
      <c r="C25" s="9" t="s">
        <v>1733</v>
      </c>
      <c r="D25" s="48" t="s">
        <v>404</v>
      </c>
      <c r="E25" s="79" t="s">
        <v>405</v>
      </c>
      <c r="F25" s="48" t="s">
        <v>659</v>
      </c>
      <c r="G25" s="48" t="s">
        <v>639</v>
      </c>
      <c r="H25" s="48" t="s">
        <v>540</v>
      </c>
      <c r="I25" s="81">
        <v>30</v>
      </c>
      <c r="J25" s="88">
        <v>5</v>
      </c>
      <c r="K25" s="82">
        <f t="shared" si="10"/>
        <v>4.8</v>
      </c>
      <c r="L25" s="82">
        <f t="shared" si="12"/>
        <v>0.16</v>
      </c>
      <c r="M25" s="83">
        <f t="shared" si="11"/>
        <v>0.16666666666666666</v>
      </c>
      <c r="N25" s="84">
        <v>0</v>
      </c>
      <c r="O25" s="85">
        <f t="shared" si="0"/>
        <v>3000</v>
      </c>
      <c r="P25" s="86">
        <v>100</v>
      </c>
      <c r="Q25" s="85">
        <f t="shared" si="1"/>
        <v>180000</v>
      </c>
      <c r="R25" s="86">
        <v>6000</v>
      </c>
      <c r="S25" s="87">
        <f t="shared" si="2"/>
        <v>480</v>
      </c>
      <c r="T25" s="87">
        <f t="shared" si="3"/>
        <v>28800</v>
      </c>
      <c r="AA25" s="22">
        <f t="shared" si="4"/>
        <v>0</v>
      </c>
      <c r="AB25" s="22">
        <f t="shared" si="5"/>
        <v>500</v>
      </c>
      <c r="AC25" s="22">
        <f t="shared" si="6"/>
        <v>0</v>
      </c>
      <c r="AE25" s="22">
        <f t="shared" si="7"/>
        <v>0</v>
      </c>
      <c r="AF25" s="22">
        <f t="shared" si="8"/>
        <v>30000</v>
      </c>
      <c r="AG25" s="22">
        <f t="shared" si="9"/>
        <v>0</v>
      </c>
    </row>
    <row r="26" spans="1:201" ht="40.15" customHeight="1" x14ac:dyDescent="0.2">
      <c r="A26" s="42" t="s">
        <v>1161</v>
      </c>
      <c r="B26" s="9">
        <v>17</v>
      </c>
      <c r="C26" s="9" t="s">
        <v>1734</v>
      </c>
      <c r="D26" s="48" t="s">
        <v>598</v>
      </c>
      <c r="E26" s="79" t="s">
        <v>599</v>
      </c>
      <c r="F26" s="48" t="s">
        <v>544</v>
      </c>
      <c r="G26" s="48" t="s">
        <v>600</v>
      </c>
      <c r="H26" s="48" t="s">
        <v>540</v>
      </c>
      <c r="I26" s="47">
        <v>10</v>
      </c>
      <c r="J26" s="94">
        <v>13</v>
      </c>
      <c r="K26" s="82">
        <f t="shared" si="10"/>
        <v>13</v>
      </c>
      <c r="L26" s="82">
        <f t="shared" si="12"/>
        <v>1.3</v>
      </c>
      <c r="M26" s="83">
        <f t="shared" si="11"/>
        <v>1.3</v>
      </c>
      <c r="N26" s="84">
        <v>0</v>
      </c>
      <c r="O26" s="85">
        <f t="shared" si="0"/>
        <v>400</v>
      </c>
      <c r="P26" s="86">
        <v>40</v>
      </c>
      <c r="Q26" s="85">
        <f t="shared" si="1"/>
        <v>20000</v>
      </c>
      <c r="R26" s="86">
        <v>2000</v>
      </c>
      <c r="S26" s="87">
        <f t="shared" si="2"/>
        <v>520</v>
      </c>
      <c r="T26" s="87">
        <f t="shared" si="3"/>
        <v>26000</v>
      </c>
      <c r="U26" s="6"/>
      <c r="V26" s="6"/>
      <c r="W26" s="6"/>
      <c r="X26" s="6"/>
      <c r="Y26" s="6"/>
      <c r="Z26" s="6"/>
      <c r="AA26" s="22">
        <f t="shared" si="4"/>
        <v>0</v>
      </c>
      <c r="AB26" s="22">
        <f t="shared" si="5"/>
        <v>520</v>
      </c>
      <c r="AC26" s="22">
        <f t="shared" si="6"/>
        <v>0</v>
      </c>
      <c r="AD26" s="6"/>
      <c r="AE26" s="22">
        <f t="shared" si="7"/>
        <v>0</v>
      </c>
      <c r="AF26" s="22">
        <f t="shared" si="8"/>
        <v>26000</v>
      </c>
      <c r="AG26" s="22">
        <f t="shared" si="9"/>
        <v>0</v>
      </c>
      <c r="AH26" s="6"/>
      <c r="AI26" s="6"/>
      <c r="AJ26" s="6"/>
      <c r="AK26" s="6"/>
      <c r="AL26" s="6"/>
      <c r="AM26" s="6"/>
      <c r="AN26" s="29"/>
      <c r="AO26" s="29"/>
      <c r="AP26" s="29"/>
      <c r="AQ26" s="29"/>
      <c r="AR26" s="29"/>
      <c r="AS26" s="29"/>
      <c r="AT26" s="29"/>
      <c r="AU26" s="29"/>
      <c r="AV26" s="29"/>
      <c r="AW26" s="29"/>
      <c r="AX26" s="29"/>
      <c r="AY26" s="29"/>
      <c r="AZ26" s="29"/>
      <c r="BA26" s="29"/>
      <c r="BB26" s="29"/>
      <c r="BC26" s="29"/>
      <c r="BD26" s="29"/>
      <c r="BE26" s="29"/>
      <c r="BF26" s="29"/>
      <c r="BG26" s="29"/>
      <c r="BH26" s="29"/>
      <c r="BI26" s="29"/>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row>
    <row r="27" spans="1:201" ht="40.15" customHeight="1" x14ac:dyDescent="0.2">
      <c r="A27" s="42" t="s">
        <v>1161</v>
      </c>
      <c r="B27" s="9">
        <v>18</v>
      </c>
      <c r="C27" s="9"/>
      <c r="D27" s="48" t="s">
        <v>598</v>
      </c>
      <c r="E27" s="79" t="s">
        <v>658</v>
      </c>
      <c r="F27" s="48" t="s">
        <v>945</v>
      </c>
      <c r="G27" s="48" t="s">
        <v>348</v>
      </c>
      <c r="H27" s="48" t="s">
        <v>540</v>
      </c>
      <c r="I27" s="81">
        <v>28</v>
      </c>
      <c r="J27" s="94">
        <v>9</v>
      </c>
      <c r="K27" s="82">
        <f t="shared" si="10"/>
        <v>8.9600000000000009</v>
      </c>
      <c r="L27" s="82">
        <f t="shared" si="12"/>
        <v>0.32</v>
      </c>
      <c r="M27" s="83">
        <f t="shared" si="11"/>
        <v>0.32142857142857145</v>
      </c>
      <c r="N27" s="84">
        <v>0</v>
      </c>
      <c r="O27" s="85">
        <f t="shared" si="0"/>
        <v>28000</v>
      </c>
      <c r="P27" s="86">
        <v>1000</v>
      </c>
      <c r="Q27" s="85">
        <f t="shared" si="1"/>
        <v>280000</v>
      </c>
      <c r="R27" s="86">
        <v>10000</v>
      </c>
      <c r="S27" s="87">
        <f t="shared" si="2"/>
        <v>8960</v>
      </c>
      <c r="T27" s="87">
        <f t="shared" si="3"/>
        <v>89600.000000000015</v>
      </c>
      <c r="U27" s="6"/>
      <c r="V27" s="6"/>
      <c r="W27" s="6"/>
      <c r="X27" s="6"/>
      <c r="Y27" s="6"/>
      <c r="Z27" s="6"/>
      <c r="AA27" s="22">
        <f t="shared" si="4"/>
        <v>0</v>
      </c>
      <c r="AB27" s="22"/>
      <c r="AC27" s="22"/>
      <c r="AD27" s="6"/>
      <c r="AE27" s="22">
        <f t="shared" si="7"/>
        <v>0</v>
      </c>
      <c r="AF27" s="22"/>
      <c r="AG27" s="22"/>
      <c r="AH27" s="6"/>
      <c r="AI27" s="6"/>
      <c r="AJ27" s="6"/>
      <c r="AK27" s="6"/>
      <c r="AL27" s="6"/>
      <c r="AM27" s="6"/>
      <c r="AN27" s="29"/>
      <c r="AO27" s="29"/>
      <c r="AP27" s="29"/>
      <c r="AQ27" s="29"/>
      <c r="AR27" s="29"/>
      <c r="AS27" s="29"/>
      <c r="AT27" s="29"/>
      <c r="AU27" s="29"/>
      <c r="AV27" s="29"/>
      <c r="AW27" s="29"/>
      <c r="AX27" s="29"/>
      <c r="AY27" s="29"/>
      <c r="AZ27" s="29"/>
      <c r="BA27" s="29"/>
      <c r="BB27" s="29"/>
      <c r="BC27" s="29"/>
      <c r="BD27" s="29"/>
      <c r="BE27" s="29"/>
      <c r="BF27" s="29"/>
      <c r="BG27" s="29"/>
      <c r="BH27" s="29"/>
      <c r="BI27" s="29"/>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row>
    <row r="28" spans="1:201" s="6" customFormat="1" ht="40.15" customHeight="1" x14ac:dyDescent="0.2">
      <c r="A28" s="42" t="s">
        <v>1161</v>
      </c>
      <c r="B28" s="9">
        <v>19</v>
      </c>
      <c r="C28" s="9" t="s">
        <v>1735</v>
      </c>
      <c r="D28" s="48" t="s">
        <v>657</v>
      </c>
      <c r="E28" s="79" t="s">
        <v>658</v>
      </c>
      <c r="F28" s="48" t="s">
        <v>2188</v>
      </c>
      <c r="G28" s="48" t="s">
        <v>660</v>
      </c>
      <c r="H28" s="48" t="s">
        <v>540</v>
      </c>
      <c r="I28" s="81">
        <v>28</v>
      </c>
      <c r="J28" s="82">
        <v>8</v>
      </c>
      <c r="K28" s="82">
        <f t="shared" si="10"/>
        <v>7.8400000000000007</v>
      </c>
      <c r="L28" s="82">
        <f t="shared" si="12"/>
        <v>0.28000000000000003</v>
      </c>
      <c r="M28" s="83">
        <f t="shared" si="11"/>
        <v>0.2857142857142857</v>
      </c>
      <c r="N28" s="84">
        <v>0</v>
      </c>
      <c r="O28" s="85">
        <f t="shared" si="0"/>
        <v>196000</v>
      </c>
      <c r="P28" s="86">
        <v>7000</v>
      </c>
      <c r="Q28" s="85">
        <f t="shared" si="1"/>
        <v>1400000</v>
      </c>
      <c r="R28" s="86">
        <v>50000</v>
      </c>
      <c r="S28" s="87">
        <f t="shared" si="2"/>
        <v>54880.000000000007</v>
      </c>
      <c r="T28" s="87">
        <f t="shared" si="3"/>
        <v>392000.00000000006</v>
      </c>
      <c r="AA28" s="22">
        <f t="shared" ref="AA28:AA45" si="13">N28*O28</f>
        <v>0</v>
      </c>
      <c r="AB28" s="22">
        <f t="shared" ref="AB28:AB33" si="14">M28*O28</f>
        <v>56000</v>
      </c>
      <c r="AC28" s="22">
        <f t="shared" ref="AC28:AC33" si="15">IF(AA28&lt;AB28,AA28,AB28)</f>
        <v>0</v>
      </c>
      <c r="AE28" s="22">
        <f t="shared" ref="AE28:AE45" si="16">Q28*N28</f>
        <v>0</v>
      </c>
      <c r="AF28" s="22">
        <f t="shared" ref="AF28:AF33" si="17">M28*Q28</f>
        <v>400000</v>
      </c>
      <c r="AG28" s="22">
        <f t="shared" ref="AG28:AG33" si="18">IF(AE28&lt;AF28,AE28,AF28)</f>
        <v>0</v>
      </c>
      <c r="AN28" s="29"/>
      <c r="AO28" s="29"/>
      <c r="AP28" s="29"/>
      <c r="AQ28" s="29"/>
      <c r="AR28" s="29"/>
      <c r="AS28" s="29"/>
      <c r="AT28" s="29"/>
      <c r="AU28" s="29"/>
      <c r="AV28" s="29"/>
      <c r="AW28" s="29"/>
      <c r="AX28" s="29"/>
      <c r="AY28" s="29"/>
      <c r="AZ28" s="29"/>
      <c r="BA28" s="29"/>
      <c r="BB28" s="29"/>
      <c r="BC28" s="29"/>
      <c r="BD28" s="29"/>
      <c r="BE28" s="29"/>
      <c r="BF28" s="29"/>
      <c r="BG28" s="29"/>
      <c r="BH28" s="29"/>
      <c r="BI28" s="29"/>
    </row>
    <row r="29" spans="1:201" s="6" customFormat="1" ht="40.15" customHeight="1" x14ac:dyDescent="0.2">
      <c r="A29" s="42" t="s">
        <v>1161</v>
      </c>
      <c r="B29" s="9">
        <v>20</v>
      </c>
      <c r="C29" s="9" t="s">
        <v>1737</v>
      </c>
      <c r="D29" s="48" t="s">
        <v>657</v>
      </c>
      <c r="E29" s="79" t="s">
        <v>896</v>
      </c>
      <c r="F29" s="48" t="s">
        <v>659</v>
      </c>
      <c r="G29" s="48" t="s">
        <v>602</v>
      </c>
      <c r="H29" s="80" t="s">
        <v>540</v>
      </c>
      <c r="I29" s="81">
        <v>30</v>
      </c>
      <c r="J29" s="82">
        <v>10</v>
      </c>
      <c r="K29" s="82">
        <f t="shared" si="10"/>
        <v>9.9</v>
      </c>
      <c r="L29" s="82">
        <f t="shared" si="12"/>
        <v>0.33</v>
      </c>
      <c r="M29" s="83">
        <f t="shared" si="11"/>
        <v>0.33333333333333331</v>
      </c>
      <c r="N29" s="84">
        <v>0</v>
      </c>
      <c r="O29" s="85">
        <f t="shared" si="0"/>
        <v>120000</v>
      </c>
      <c r="P29" s="86">
        <v>4000</v>
      </c>
      <c r="Q29" s="85">
        <f t="shared" si="1"/>
        <v>600000</v>
      </c>
      <c r="R29" s="86">
        <v>20000</v>
      </c>
      <c r="S29" s="87">
        <f t="shared" si="2"/>
        <v>39600</v>
      </c>
      <c r="T29" s="87">
        <f t="shared" si="3"/>
        <v>198000</v>
      </c>
      <c r="AA29" s="22">
        <f t="shared" si="13"/>
        <v>0</v>
      </c>
      <c r="AB29" s="22">
        <f t="shared" si="14"/>
        <v>40000</v>
      </c>
      <c r="AC29" s="22">
        <f t="shared" si="15"/>
        <v>0</v>
      </c>
      <c r="AE29" s="22">
        <f t="shared" si="16"/>
        <v>0</v>
      </c>
      <c r="AF29" s="22">
        <f t="shared" si="17"/>
        <v>200000</v>
      </c>
      <c r="AG29" s="22">
        <f t="shared" si="18"/>
        <v>0</v>
      </c>
      <c r="AN29" s="29"/>
      <c r="AO29" s="29"/>
      <c r="AP29" s="29"/>
      <c r="AQ29" s="29"/>
      <c r="AR29" s="29"/>
      <c r="AS29" s="29"/>
      <c r="AT29" s="29"/>
      <c r="AU29" s="29"/>
      <c r="AV29" s="29"/>
      <c r="AW29" s="29"/>
      <c r="AX29" s="29"/>
      <c r="AY29" s="29"/>
      <c r="AZ29" s="29"/>
      <c r="BA29" s="29"/>
      <c r="BB29" s="29"/>
      <c r="BC29" s="29"/>
      <c r="BD29" s="29"/>
      <c r="BE29" s="29"/>
      <c r="BF29" s="29"/>
      <c r="BG29" s="29"/>
      <c r="BH29" s="29"/>
      <c r="BI29" s="29"/>
    </row>
    <row r="30" spans="1:201" s="6" customFormat="1" ht="40.15" customHeight="1" x14ac:dyDescent="0.2">
      <c r="A30" s="42" t="s">
        <v>1161</v>
      </c>
      <c r="B30" s="9">
        <v>21</v>
      </c>
      <c r="C30" s="9" t="s">
        <v>1736</v>
      </c>
      <c r="D30" s="48" t="s">
        <v>657</v>
      </c>
      <c r="E30" s="79" t="s">
        <v>944</v>
      </c>
      <c r="F30" s="48" t="s">
        <v>945</v>
      </c>
      <c r="G30" s="48" t="s">
        <v>205</v>
      </c>
      <c r="H30" s="48" t="s">
        <v>540</v>
      </c>
      <c r="I30" s="81">
        <v>40</v>
      </c>
      <c r="J30" s="82">
        <v>6</v>
      </c>
      <c r="K30" s="82">
        <f t="shared" si="10"/>
        <v>6</v>
      </c>
      <c r="L30" s="82">
        <f t="shared" si="12"/>
        <v>0.15</v>
      </c>
      <c r="M30" s="83">
        <f t="shared" si="11"/>
        <v>0.15</v>
      </c>
      <c r="N30" s="84">
        <v>0</v>
      </c>
      <c r="O30" s="85">
        <f t="shared" si="0"/>
        <v>400</v>
      </c>
      <c r="P30" s="86">
        <v>10</v>
      </c>
      <c r="Q30" s="85">
        <f t="shared" si="1"/>
        <v>80000</v>
      </c>
      <c r="R30" s="86">
        <v>2000</v>
      </c>
      <c r="S30" s="87">
        <f t="shared" si="2"/>
        <v>60</v>
      </c>
      <c r="T30" s="87">
        <f t="shared" si="3"/>
        <v>12000</v>
      </c>
      <c r="AA30" s="22">
        <f t="shared" si="13"/>
        <v>0</v>
      </c>
      <c r="AB30" s="22">
        <f t="shared" si="14"/>
        <v>60</v>
      </c>
      <c r="AC30" s="22">
        <f t="shared" si="15"/>
        <v>0</v>
      </c>
      <c r="AE30" s="22">
        <f t="shared" si="16"/>
        <v>0</v>
      </c>
      <c r="AF30" s="22">
        <f t="shared" si="17"/>
        <v>12000</v>
      </c>
      <c r="AG30" s="22">
        <f t="shared" si="18"/>
        <v>0</v>
      </c>
      <c r="AN30" s="29"/>
      <c r="AO30" s="29"/>
      <c r="AP30" s="29"/>
      <c r="AQ30" s="29"/>
      <c r="AR30" s="29"/>
      <c r="AS30" s="29"/>
      <c r="AT30" s="29"/>
      <c r="AU30" s="29"/>
      <c r="AV30" s="29"/>
      <c r="AW30" s="29"/>
      <c r="AX30" s="29"/>
      <c r="AY30" s="29"/>
      <c r="AZ30" s="29"/>
      <c r="BA30" s="29"/>
      <c r="BB30" s="29"/>
      <c r="BC30" s="29"/>
      <c r="BD30" s="29"/>
      <c r="BE30" s="29"/>
      <c r="BF30" s="29"/>
      <c r="BG30" s="29"/>
      <c r="BH30" s="29"/>
      <c r="BI30" s="29"/>
    </row>
    <row r="31" spans="1:201" s="6" customFormat="1" ht="40.15" customHeight="1" x14ac:dyDescent="0.2">
      <c r="A31" s="42" t="s">
        <v>1161</v>
      </c>
      <c r="B31" s="9">
        <v>22</v>
      </c>
      <c r="C31" s="9"/>
      <c r="D31" s="48" t="s">
        <v>657</v>
      </c>
      <c r="E31" s="79" t="s">
        <v>661</v>
      </c>
      <c r="F31" s="48" t="s">
        <v>726</v>
      </c>
      <c r="G31" s="48" t="s">
        <v>597</v>
      </c>
      <c r="H31" s="80" t="s">
        <v>540</v>
      </c>
      <c r="I31" s="81">
        <v>20</v>
      </c>
      <c r="J31" s="82">
        <v>15</v>
      </c>
      <c r="K31" s="82">
        <f t="shared" si="10"/>
        <v>15</v>
      </c>
      <c r="L31" s="82">
        <f t="shared" si="12"/>
        <v>0.75</v>
      </c>
      <c r="M31" s="83">
        <f t="shared" si="11"/>
        <v>0.75</v>
      </c>
      <c r="N31" s="84">
        <v>0</v>
      </c>
      <c r="O31" s="85">
        <f t="shared" ref="O31" si="19">P31*I31</f>
        <v>820</v>
      </c>
      <c r="P31" s="86">
        <v>41</v>
      </c>
      <c r="Q31" s="85">
        <f t="shared" ref="Q31" si="20">R31*I31</f>
        <v>4020</v>
      </c>
      <c r="R31" s="86">
        <v>201</v>
      </c>
      <c r="S31" s="87">
        <f t="shared" ref="S31" si="21">P31*K31</f>
        <v>615</v>
      </c>
      <c r="T31" s="87">
        <f t="shared" ref="T31" si="22">R31*K31</f>
        <v>3015</v>
      </c>
      <c r="AA31" s="22">
        <f t="shared" si="13"/>
        <v>0</v>
      </c>
      <c r="AB31" s="22"/>
      <c r="AC31" s="22"/>
      <c r="AE31" s="22">
        <f t="shared" si="16"/>
        <v>0</v>
      </c>
      <c r="AF31" s="22"/>
      <c r="AG31" s="22"/>
      <c r="AN31" s="29"/>
      <c r="AO31" s="29"/>
      <c r="AP31" s="29"/>
      <c r="AQ31" s="29"/>
      <c r="AR31" s="29"/>
      <c r="AS31" s="29"/>
      <c r="AT31" s="29"/>
      <c r="AU31" s="29"/>
      <c r="AV31" s="29"/>
      <c r="AW31" s="29"/>
      <c r="AX31" s="29"/>
      <c r="AY31" s="29"/>
      <c r="AZ31" s="29"/>
      <c r="BA31" s="29"/>
      <c r="BB31" s="29"/>
      <c r="BC31" s="29"/>
      <c r="BD31" s="29"/>
      <c r="BE31" s="29"/>
      <c r="BF31" s="29"/>
      <c r="BG31" s="29"/>
      <c r="BH31" s="29"/>
      <c r="BI31" s="29"/>
    </row>
    <row r="32" spans="1:201" s="6" customFormat="1" ht="40.15" customHeight="1" x14ac:dyDescent="0.2">
      <c r="A32" s="15" t="s">
        <v>1161</v>
      </c>
      <c r="B32" s="9">
        <v>23</v>
      </c>
      <c r="C32" s="9" t="s">
        <v>1739</v>
      </c>
      <c r="D32" s="49" t="s">
        <v>790</v>
      </c>
      <c r="E32" s="79" t="s">
        <v>477</v>
      </c>
      <c r="F32" s="49" t="s">
        <v>1208</v>
      </c>
      <c r="G32" s="49" t="s">
        <v>478</v>
      </c>
      <c r="H32" s="49" t="s">
        <v>540</v>
      </c>
      <c r="I32" s="89">
        <v>5</v>
      </c>
      <c r="J32" s="88">
        <v>19.43</v>
      </c>
      <c r="K32" s="82">
        <f t="shared" si="10"/>
        <v>19.399999999999999</v>
      </c>
      <c r="L32" s="82">
        <f t="shared" si="12"/>
        <v>3.88</v>
      </c>
      <c r="M32" s="83">
        <f t="shared" si="11"/>
        <v>3.8860000000000001</v>
      </c>
      <c r="N32" s="84">
        <v>0</v>
      </c>
      <c r="O32" s="85">
        <f t="shared" ref="O32:O48" si="23">P32*I32</f>
        <v>400</v>
      </c>
      <c r="P32" s="86">
        <v>80</v>
      </c>
      <c r="Q32" s="85">
        <f t="shared" ref="Q32:Q48" si="24">R32*I32</f>
        <v>8000</v>
      </c>
      <c r="R32" s="86">
        <v>1600</v>
      </c>
      <c r="S32" s="87">
        <f t="shared" ref="S32:S48" si="25">P32*K32</f>
        <v>1552</v>
      </c>
      <c r="T32" s="87">
        <f t="shared" ref="T32:T48" si="26">R32*K32</f>
        <v>31039.999999999996</v>
      </c>
      <c r="U32" s="1"/>
      <c r="V32" s="1"/>
      <c r="W32" s="1"/>
      <c r="X32" s="1"/>
      <c r="Y32" s="1"/>
      <c r="Z32" s="1"/>
      <c r="AA32" s="22">
        <f t="shared" si="13"/>
        <v>0</v>
      </c>
      <c r="AB32" s="22">
        <f t="shared" si="14"/>
        <v>1554.4</v>
      </c>
      <c r="AC32" s="22">
        <f t="shared" si="15"/>
        <v>0</v>
      </c>
      <c r="AD32" s="1"/>
      <c r="AE32" s="22">
        <f t="shared" si="16"/>
        <v>0</v>
      </c>
      <c r="AF32" s="22">
        <f t="shared" si="17"/>
        <v>31088</v>
      </c>
      <c r="AG32" s="22">
        <f t="shared" si="18"/>
        <v>0</v>
      </c>
      <c r="AH32" s="1"/>
      <c r="AI32" s="1"/>
      <c r="AJ32" s="1"/>
      <c r="AK32" s="1"/>
      <c r="AL32" s="1"/>
      <c r="AM32" s="1"/>
      <c r="AN32" s="26"/>
      <c r="AO32" s="26"/>
      <c r="AP32" s="26"/>
      <c r="AQ32" s="26"/>
      <c r="AR32" s="26"/>
      <c r="AS32" s="26"/>
      <c r="AT32" s="26"/>
      <c r="AU32" s="26"/>
      <c r="AV32" s="26"/>
      <c r="AW32" s="26"/>
      <c r="AX32" s="26"/>
      <c r="AY32" s="26"/>
      <c r="AZ32" s="26"/>
      <c r="BA32" s="26"/>
      <c r="BB32" s="26"/>
      <c r="BC32" s="26"/>
      <c r="BD32" s="26"/>
      <c r="BE32" s="26"/>
      <c r="BF32" s="26"/>
      <c r="BG32" s="26"/>
      <c r="BH32" s="26"/>
      <c r="BI32" s="26"/>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row>
    <row r="33" spans="1:201" s="6" customFormat="1" ht="40.15" customHeight="1" x14ac:dyDescent="0.2">
      <c r="A33" s="12" t="s">
        <v>1161</v>
      </c>
      <c r="B33" s="9">
        <v>24</v>
      </c>
      <c r="C33" s="9" t="s">
        <v>1738</v>
      </c>
      <c r="D33" s="48" t="s">
        <v>790</v>
      </c>
      <c r="E33" s="79" t="s">
        <v>1251</v>
      </c>
      <c r="F33" s="48" t="s">
        <v>544</v>
      </c>
      <c r="G33" s="48" t="s">
        <v>81</v>
      </c>
      <c r="H33" s="48" t="s">
        <v>540</v>
      </c>
      <c r="I33" s="47">
        <v>10</v>
      </c>
      <c r="J33" s="88">
        <v>10</v>
      </c>
      <c r="K33" s="82">
        <f t="shared" si="10"/>
        <v>10</v>
      </c>
      <c r="L33" s="82">
        <f t="shared" si="12"/>
        <v>1</v>
      </c>
      <c r="M33" s="83">
        <f t="shared" si="11"/>
        <v>1</v>
      </c>
      <c r="N33" s="84">
        <v>0</v>
      </c>
      <c r="O33" s="85">
        <f t="shared" si="23"/>
        <v>20000</v>
      </c>
      <c r="P33" s="86">
        <v>2000</v>
      </c>
      <c r="Q33" s="85">
        <f t="shared" si="24"/>
        <v>240000</v>
      </c>
      <c r="R33" s="86">
        <v>24000</v>
      </c>
      <c r="S33" s="87">
        <f t="shared" si="25"/>
        <v>20000</v>
      </c>
      <c r="T33" s="87">
        <f t="shared" si="26"/>
        <v>240000</v>
      </c>
      <c r="U33" s="1"/>
      <c r="V33" s="1"/>
      <c r="W33" s="1"/>
      <c r="X33" s="1"/>
      <c r="Y33" s="1"/>
      <c r="Z33" s="1"/>
      <c r="AA33" s="22">
        <f t="shared" si="13"/>
        <v>0</v>
      </c>
      <c r="AB33" s="22">
        <f t="shared" si="14"/>
        <v>20000</v>
      </c>
      <c r="AC33" s="22">
        <f t="shared" si="15"/>
        <v>0</v>
      </c>
      <c r="AD33" s="1"/>
      <c r="AE33" s="22">
        <f t="shared" si="16"/>
        <v>0</v>
      </c>
      <c r="AF33" s="22">
        <f t="shared" si="17"/>
        <v>240000</v>
      </c>
      <c r="AG33" s="22">
        <f t="shared" si="18"/>
        <v>0</v>
      </c>
      <c r="AH33" s="1"/>
      <c r="AI33" s="1"/>
      <c r="AJ33" s="1"/>
      <c r="AK33" s="1"/>
      <c r="AL33" s="1"/>
      <c r="AM33" s="1"/>
      <c r="AN33" s="26"/>
      <c r="AO33" s="26"/>
      <c r="AP33" s="26"/>
      <c r="AQ33" s="26"/>
      <c r="AR33" s="26"/>
      <c r="AS33" s="26"/>
      <c r="AT33" s="26"/>
      <c r="AU33" s="26"/>
      <c r="AV33" s="26"/>
      <c r="AW33" s="26"/>
      <c r="AX33" s="26"/>
      <c r="AY33" s="26"/>
      <c r="AZ33" s="26"/>
      <c r="BA33" s="26"/>
      <c r="BB33" s="26"/>
      <c r="BC33" s="26"/>
      <c r="BD33" s="26"/>
      <c r="BE33" s="26"/>
      <c r="BF33" s="26"/>
      <c r="BG33" s="26"/>
      <c r="BH33" s="26"/>
      <c r="BI33" s="26"/>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row>
    <row r="34" spans="1:201" ht="40.15" customHeight="1" x14ac:dyDescent="0.2">
      <c r="A34" s="15" t="s">
        <v>1161</v>
      </c>
      <c r="B34" s="9">
        <v>25</v>
      </c>
      <c r="C34" s="9"/>
      <c r="D34" s="49" t="s">
        <v>790</v>
      </c>
      <c r="E34" s="79" t="s">
        <v>2067</v>
      </c>
      <c r="F34" s="48" t="s">
        <v>544</v>
      </c>
      <c r="G34" s="48" t="s">
        <v>81</v>
      </c>
      <c r="H34" s="49" t="s">
        <v>344</v>
      </c>
      <c r="I34" s="89">
        <v>20</v>
      </c>
      <c r="J34" s="88">
        <v>14</v>
      </c>
      <c r="K34" s="82">
        <f t="shared" si="10"/>
        <v>14</v>
      </c>
      <c r="L34" s="82">
        <f t="shared" si="12"/>
        <v>0.7</v>
      </c>
      <c r="M34" s="83">
        <f t="shared" si="11"/>
        <v>0.7</v>
      </c>
      <c r="N34" s="84">
        <v>0</v>
      </c>
      <c r="O34" s="85">
        <f t="shared" si="23"/>
        <v>40000</v>
      </c>
      <c r="P34" s="86">
        <v>2000</v>
      </c>
      <c r="Q34" s="85">
        <f t="shared" si="24"/>
        <v>400000</v>
      </c>
      <c r="R34" s="86">
        <v>20000</v>
      </c>
      <c r="S34" s="87">
        <f t="shared" si="25"/>
        <v>28000</v>
      </c>
      <c r="T34" s="87">
        <f t="shared" si="26"/>
        <v>280000</v>
      </c>
      <c r="AA34" s="22">
        <f t="shared" si="13"/>
        <v>0</v>
      </c>
      <c r="AB34" s="22"/>
      <c r="AC34" s="22"/>
      <c r="AE34" s="22">
        <f t="shared" si="16"/>
        <v>0</v>
      </c>
      <c r="AF34" s="22"/>
      <c r="AG34" s="22"/>
    </row>
    <row r="35" spans="1:201" ht="40.15" customHeight="1" x14ac:dyDescent="0.2">
      <c r="A35" s="12" t="s">
        <v>1160</v>
      </c>
      <c r="B35" s="9">
        <v>26</v>
      </c>
      <c r="C35" s="9" t="s">
        <v>1741</v>
      </c>
      <c r="D35" s="48" t="s">
        <v>335</v>
      </c>
      <c r="E35" s="79" t="s">
        <v>2189</v>
      </c>
      <c r="F35" s="48" t="s">
        <v>876</v>
      </c>
      <c r="G35" s="48" t="s">
        <v>2190</v>
      </c>
      <c r="H35" s="48" t="s">
        <v>555</v>
      </c>
      <c r="I35" s="47">
        <v>1</v>
      </c>
      <c r="J35" s="88">
        <v>37.04</v>
      </c>
      <c r="K35" s="82">
        <f t="shared" si="10"/>
        <v>37.04</v>
      </c>
      <c r="L35" s="82">
        <f t="shared" si="12"/>
        <v>37.04</v>
      </c>
      <c r="M35" s="83">
        <f t="shared" si="11"/>
        <v>37.04</v>
      </c>
      <c r="N35" s="84">
        <v>19.193750000000001</v>
      </c>
      <c r="O35" s="85">
        <f t="shared" si="23"/>
        <v>50</v>
      </c>
      <c r="P35" s="86">
        <v>50</v>
      </c>
      <c r="Q35" s="85">
        <f t="shared" si="24"/>
        <v>300</v>
      </c>
      <c r="R35" s="86">
        <v>300</v>
      </c>
      <c r="S35" s="87">
        <f t="shared" si="25"/>
        <v>1852</v>
      </c>
      <c r="T35" s="87">
        <f t="shared" si="26"/>
        <v>11112</v>
      </c>
      <c r="AA35" s="22">
        <f t="shared" si="13"/>
        <v>959.68750000000011</v>
      </c>
      <c r="AB35" s="22">
        <f t="shared" ref="AB35:AB46" si="27">M35*O35</f>
        <v>1852</v>
      </c>
      <c r="AC35" s="22">
        <f t="shared" ref="AC35:AC45" si="28">IF(AA35&lt;AB35,AA35,AB35)</f>
        <v>959.68750000000011</v>
      </c>
      <c r="AE35" s="22">
        <f t="shared" si="16"/>
        <v>5758.125</v>
      </c>
      <c r="AF35" s="22">
        <f t="shared" ref="AF35:AF46" si="29">M35*Q35</f>
        <v>11112</v>
      </c>
      <c r="AG35" s="22">
        <f t="shared" ref="AG35:AG45" si="30">IF(AE35&lt;AF35,AE35,AF35)</f>
        <v>5758.125</v>
      </c>
    </row>
    <row r="36" spans="1:201" ht="40.15" customHeight="1" x14ac:dyDescent="0.2">
      <c r="A36" s="12" t="s">
        <v>1160</v>
      </c>
      <c r="B36" s="9">
        <v>27</v>
      </c>
      <c r="C36" s="9" t="s">
        <v>1740</v>
      </c>
      <c r="D36" s="48" t="s">
        <v>335</v>
      </c>
      <c r="E36" s="79" t="s">
        <v>2191</v>
      </c>
      <c r="F36" s="48" t="s">
        <v>554</v>
      </c>
      <c r="G36" s="48" t="s">
        <v>2192</v>
      </c>
      <c r="H36" s="48" t="s">
        <v>555</v>
      </c>
      <c r="I36" s="81">
        <v>1</v>
      </c>
      <c r="J36" s="88">
        <v>22.72</v>
      </c>
      <c r="K36" s="82">
        <f t="shared" si="10"/>
        <v>22.72</v>
      </c>
      <c r="L36" s="82">
        <f t="shared" si="12"/>
        <v>22.72</v>
      </c>
      <c r="M36" s="83">
        <f t="shared" si="11"/>
        <v>22.72</v>
      </c>
      <c r="N36" s="84">
        <v>15.355</v>
      </c>
      <c r="O36" s="85">
        <f t="shared" si="23"/>
        <v>50</v>
      </c>
      <c r="P36" s="86">
        <v>50</v>
      </c>
      <c r="Q36" s="85">
        <f t="shared" si="24"/>
        <v>300</v>
      </c>
      <c r="R36" s="86">
        <v>300</v>
      </c>
      <c r="S36" s="87">
        <f t="shared" si="25"/>
        <v>1136</v>
      </c>
      <c r="T36" s="87">
        <f t="shared" si="26"/>
        <v>6816</v>
      </c>
      <c r="AA36" s="22">
        <f t="shared" si="13"/>
        <v>767.75</v>
      </c>
      <c r="AB36" s="22">
        <f t="shared" si="27"/>
        <v>1136</v>
      </c>
      <c r="AC36" s="22">
        <f t="shared" si="28"/>
        <v>767.75</v>
      </c>
      <c r="AE36" s="22">
        <f t="shared" si="16"/>
        <v>4606.5</v>
      </c>
      <c r="AF36" s="22">
        <f t="shared" si="29"/>
        <v>6816</v>
      </c>
      <c r="AG36" s="22">
        <f t="shared" si="30"/>
        <v>4606.5</v>
      </c>
    </row>
    <row r="37" spans="1:201" ht="40.15" customHeight="1" x14ac:dyDescent="0.2">
      <c r="A37" s="12" t="s">
        <v>1161</v>
      </c>
      <c r="B37" s="9">
        <v>28</v>
      </c>
      <c r="C37" s="9" t="s">
        <v>1742</v>
      </c>
      <c r="D37" s="48" t="s">
        <v>1138</v>
      </c>
      <c r="E37" s="79" t="s">
        <v>1139</v>
      </c>
      <c r="F37" s="48" t="s">
        <v>538</v>
      </c>
      <c r="G37" s="48" t="s">
        <v>325</v>
      </c>
      <c r="H37" s="48" t="s">
        <v>540</v>
      </c>
      <c r="I37" s="47">
        <v>20</v>
      </c>
      <c r="J37" s="88">
        <v>8</v>
      </c>
      <c r="K37" s="82">
        <f t="shared" si="10"/>
        <v>8</v>
      </c>
      <c r="L37" s="82">
        <f t="shared" si="12"/>
        <v>0.4</v>
      </c>
      <c r="M37" s="83">
        <f t="shared" si="11"/>
        <v>0.4</v>
      </c>
      <c r="N37" s="90">
        <v>0</v>
      </c>
      <c r="O37" s="85">
        <f t="shared" si="23"/>
        <v>4000</v>
      </c>
      <c r="P37" s="86">
        <v>200</v>
      </c>
      <c r="Q37" s="85">
        <f t="shared" si="24"/>
        <v>40000</v>
      </c>
      <c r="R37" s="86">
        <v>2000</v>
      </c>
      <c r="S37" s="87">
        <f t="shared" si="25"/>
        <v>1600</v>
      </c>
      <c r="T37" s="87">
        <f t="shared" si="26"/>
        <v>16000</v>
      </c>
      <c r="AA37" s="22">
        <f t="shared" si="13"/>
        <v>0</v>
      </c>
      <c r="AB37" s="22">
        <f t="shared" si="27"/>
        <v>1600</v>
      </c>
      <c r="AC37" s="22">
        <f t="shared" si="28"/>
        <v>0</v>
      </c>
      <c r="AE37" s="22">
        <f t="shared" si="16"/>
        <v>0</v>
      </c>
      <c r="AF37" s="22">
        <f t="shared" si="29"/>
        <v>16000</v>
      </c>
      <c r="AG37" s="22">
        <f t="shared" si="30"/>
        <v>0</v>
      </c>
    </row>
    <row r="38" spans="1:201" ht="40.15" customHeight="1" x14ac:dyDescent="0.2">
      <c r="A38" s="12" t="s">
        <v>1160</v>
      </c>
      <c r="B38" s="9">
        <v>29</v>
      </c>
      <c r="C38" s="9" t="s">
        <v>1743</v>
      </c>
      <c r="D38" s="48" t="s">
        <v>1028</v>
      </c>
      <c r="E38" s="79" t="s">
        <v>2193</v>
      </c>
      <c r="F38" s="48" t="s">
        <v>554</v>
      </c>
      <c r="G38" s="48" t="s">
        <v>2194</v>
      </c>
      <c r="H38" s="48" t="s">
        <v>555</v>
      </c>
      <c r="I38" s="81">
        <v>1</v>
      </c>
      <c r="J38" s="88">
        <v>8.26</v>
      </c>
      <c r="K38" s="82">
        <f t="shared" si="10"/>
        <v>8.26</v>
      </c>
      <c r="L38" s="82">
        <f t="shared" si="12"/>
        <v>8.26</v>
      </c>
      <c r="M38" s="83">
        <f t="shared" si="11"/>
        <v>8.26</v>
      </c>
      <c r="N38" s="84">
        <v>5.585</v>
      </c>
      <c r="O38" s="85">
        <f t="shared" si="23"/>
        <v>50</v>
      </c>
      <c r="P38" s="86">
        <v>50</v>
      </c>
      <c r="Q38" s="85">
        <f t="shared" si="24"/>
        <v>400</v>
      </c>
      <c r="R38" s="86">
        <v>400</v>
      </c>
      <c r="S38" s="87">
        <f t="shared" si="25"/>
        <v>413</v>
      </c>
      <c r="T38" s="87">
        <f t="shared" si="26"/>
        <v>3304</v>
      </c>
      <c r="AA38" s="22">
        <f t="shared" si="13"/>
        <v>279.25</v>
      </c>
      <c r="AB38" s="22">
        <f t="shared" si="27"/>
        <v>413</v>
      </c>
      <c r="AC38" s="22">
        <f t="shared" si="28"/>
        <v>279.25</v>
      </c>
      <c r="AE38" s="22">
        <f t="shared" si="16"/>
        <v>2234</v>
      </c>
      <c r="AF38" s="22">
        <f t="shared" si="29"/>
        <v>3304</v>
      </c>
      <c r="AG38" s="22">
        <f t="shared" si="30"/>
        <v>2234</v>
      </c>
    </row>
    <row r="39" spans="1:201" ht="40.15" customHeight="1" x14ac:dyDescent="0.2">
      <c r="A39" s="12" t="s">
        <v>1160</v>
      </c>
      <c r="B39" s="9">
        <v>30</v>
      </c>
      <c r="C39" s="9" t="s">
        <v>1744</v>
      </c>
      <c r="D39" s="48" t="s">
        <v>1028</v>
      </c>
      <c r="E39" s="79" t="s">
        <v>2193</v>
      </c>
      <c r="F39" s="48" t="s">
        <v>941</v>
      </c>
      <c r="G39" s="48" t="s">
        <v>1299</v>
      </c>
      <c r="H39" s="48" t="s">
        <v>555</v>
      </c>
      <c r="I39" s="81">
        <v>1</v>
      </c>
      <c r="J39" s="88">
        <v>8.26</v>
      </c>
      <c r="K39" s="82">
        <f t="shared" si="10"/>
        <v>8.26</v>
      </c>
      <c r="L39" s="82">
        <f t="shared" si="12"/>
        <v>8.26</v>
      </c>
      <c r="M39" s="83">
        <f t="shared" si="11"/>
        <v>8.26</v>
      </c>
      <c r="N39" s="84">
        <v>5.585</v>
      </c>
      <c r="O39" s="85">
        <f t="shared" si="23"/>
        <v>80</v>
      </c>
      <c r="P39" s="86">
        <v>80</v>
      </c>
      <c r="Q39" s="85">
        <f t="shared" si="24"/>
        <v>600</v>
      </c>
      <c r="R39" s="86">
        <v>600</v>
      </c>
      <c r="S39" s="87">
        <f t="shared" si="25"/>
        <v>660.8</v>
      </c>
      <c r="T39" s="87">
        <f t="shared" si="26"/>
        <v>4956</v>
      </c>
      <c r="AA39" s="22">
        <f t="shared" si="13"/>
        <v>446.8</v>
      </c>
      <c r="AB39" s="22">
        <f t="shared" si="27"/>
        <v>660.8</v>
      </c>
      <c r="AC39" s="22">
        <f t="shared" si="28"/>
        <v>446.8</v>
      </c>
      <c r="AE39" s="22">
        <f t="shared" si="16"/>
        <v>3351</v>
      </c>
      <c r="AF39" s="22">
        <f t="shared" si="29"/>
        <v>4956</v>
      </c>
      <c r="AG39" s="22">
        <f t="shared" si="30"/>
        <v>3351</v>
      </c>
    </row>
    <row r="40" spans="1:201" ht="40.15" customHeight="1" x14ac:dyDescent="0.2">
      <c r="A40" s="15" t="s">
        <v>1161</v>
      </c>
      <c r="B40" s="9">
        <v>31</v>
      </c>
      <c r="C40" s="9" t="s">
        <v>1745</v>
      </c>
      <c r="D40" s="49" t="s">
        <v>1028</v>
      </c>
      <c r="E40" s="79" t="s">
        <v>2195</v>
      </c>
      <c r="F40" s="49" t="s">
        <v>565</v>
      </c>
      <c r="G40" s="49" t="s">
        <v>1665</v>
      </c>
      <c r="H40" s="49" t="s">
        <v>555</v>
      </c>
      <c r="I40" s="89">
        <v>1</v>
      </c>
      <c r="J40" s="88">
        <v>10.34</v>
      </c>
      <c r="K40" s="82">
        <f t="shared" si="10"/>
        <v>10.34</v>
      </c>
      <c r="L40" s="82">
        <f t="shared" si="12"/>
        <v>10.34</v>
      </c>
      <c r="M40" s="83">
        <f t="shared" si="11"/>
        <v>10.34</v>
      </c>
      <c r="N40" s="84">
        <v>0</v>
      </c>
      <c r="O40" s="85">
        <f t="shared" si="23"/>
        <v>60</v>
      </c>
      <c r="P40" s="86">
        <v>60</v>
      </c>
      <c r="Q40" s="85">
        <f t="shared" si="24"/>
        <v>800</v>
      </c>
      <c r="R40" s="86">
        <v>800</v>
      </c>
      <c r="S40" s="87">
        <f t="shared" si="25"/>
        <v>620.4</v>
      </c>
      <c r="T40" s="87">
        <f t="shared" si="26"/>
        <v>8272</v>
      </c>
      <c r="AA40" s="22">
        <f t="shared" si="13"/>
        <v>0</v>
      </c>
      <c r="AB40" s="22">
        <f t="shared" si="27"/>
        <v>620.4</v>
      </c>
      <c r="AC40" s="22">
        <f t="shared" si="28"/>
        <v>0</v>
      </c>
      <c r="AE40" s="22">
        <f t="shared" si="16"/>
        <v>0</v>
      </c>
      <c r="AF40" s="22">
        <f t="shared" si="29"/>
        <v>8272</v>
      </c>
      <c r="AG40" s="22">
        <f t="shared" si="30"/>
        <v>0</v>
      </c>
    </row>
    <row r="41" spans="1:201" ht="40.15" customHeight="1" x14ac:dyDescent="0.2">
      <c r="A41" s="42" t="s">
        <v>1160</v>
      </c>
      <c r="B41" s="9">
        <v>32</v>
      </c>
      <c r="C41" s="9" t="s">
        <v>1748</v>
      </c>
      <c r="D41" s="48" t="s">
        <v>724</v>
      </c>
      <c r="E41" s="79" t="s">
        <v>1179</v>
      </c>
      <c r="F41" s="48" t="s">
        <v>681</v>
      </c>
      <c r="G41" s="48" t="s">
        <v>725</v>
      </c>
      <c r="H41" s="80" t="s">
        <v>540</v>
      </c>
      <c r="I41" s="95">
        <v>1</v>
      </c>
      <c r="J41" s="96">
        <v>27.28</v>
      </c>
      <c r="K41" s="82">
        <f t="shared" si="10"/>
        <v>27.28</v>
      </c>
      <c r="L41" s="82">
        <f t="shared" si="12"/>
        <v>27.28</v>
      </c>
      <c r="M41" s="83">
        <f t="shared" si="11"/>
        <v>27.28</v>
      </c>
      <c r="N41" s="84">
        <v>5.6333570000000002</v>
      </c>
      <c r="O41" s="85">
        <f t="shared" si="23"/>
        <v>60</v>
      </c>
      <c r="P41" s="86">
        <v>60</v>
      </c>
      <c r="Q41" s="85">
        <f t="shared" si="24"/>
        <v>2000</v>
      </c>
      <c r="R41" s="86">
        <v>2000</v>
      </c>
      <c r="S41" s="87">
        <f t="shared" si="25"/>
        <v>1636.8000000000002</v>
      </c>
      <c r="T41" s="87">
        <f t="shared" si="26"/>
        <v>54560</v>
      </c>
      <c r="U41" s="6"/>
      <c r="V41" s="6"/>
      <c r="W41" s="6"/>
      <c r="X41" s="6"/>
      <c r="Y41" s="6"/>
      <c r="Z41" s="6"/>
      <c r="AA41" s="22">
        <f t="shared" si="13"/>
        <v>338.00142</v>
      </c>
      <c r="AB41" s="22">
        <f t="shared" si="27"/>
        <v>1636.8000000000002</v>
      </c>
      <c r="AC41" s="22">
        <f t="shared" si="28"/>
        <v>338.00142</v>
      </c>
      <c r="AD41" s="6"/>
      <c r="AE41" s="22">
        <f t="shared" si="16"/>
        <v>11266.714</v>
      </c>
      <c r="AF41" s="22">
        <f t="shared" si="29"/>
        <v>54560</v>
      </c>
      <c r="AG41" s="22">
        <f t="shared" si="30"/>
        <v>11266.714</v>
      </c>
      <c r="AH41" s="6"/>
      <c r="AI41" s="6"/>
      <c r="AJ41" s="6"/>
      <c r="AK41" s="6"/>
      <c r="AL41" s="6"/>
      <c r="AM41" s="6"/>
      <c r="AN41" s="29"/>
      <c r="AO41" s="29"/>
      <c r="AP41" s="29"/>
      <c r="AQ41" s="29"/>
      <c r="AR41" s="29"/>
      <c r="AS41" s="29"/>
      <c r="AT41" s="29"/>
      <c r="AU41" s="29"/>
      <c r="AV41" s="29"/>
      <c r="AW41" s="29"/>
      <c r="AX41" s="29"/>
      <c r="AY41" s="29"/>
      <c r="AZ41" s="29"/>
      <c r="BA41" s="29"/>
      <c r="BB41" s="29"/>
      <c r="BC41" s="29"/>
      <c r="BD41" s="29"/>
      <c r="BE41" s="29"/>
      <c r="BF41" s="29"/>
      <c r="BG41" s="29"/>
      <c r="BH41" s="29"/>
      <c r="BI41" s="29"/>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row>
    <row r="42" spans="1:201" s="6" customFormat="1" ht="40.15" customHeight="1" x14ac:dyDescent="0.2">
      <c r="A42" s="12" t="s">
        <v>1160</v>
      </c>
      <c r="B42" s="9">
        <v>33</v>
      </c>
      <c r="C42" s="9" t="s">
        <v>1730</v>
      </c>
      <c r="D42" s="48" t="s">
        <v>558</v>
      </c>
      <c r="E42" s="97" t="s">
        <v>1729</v>
      </c>
      <c r="F42" s="80" t="s">
        <v>506</v>
      </c>
      <c r="G42" s="80" t="s">
        <v>509</v>
      </c>
      <c r="H42" s="80" t="s">
        <v>540</v>
      </c>
      <c r="I42" s="93">
        <v>4</v>
      </c>
      <c r="J42" s="88">
        <v>10.99</v>
      </c>
      <c r="K42" s="82">
        <f t="shared" si="10"/>
        <v>10.96</v>
      </c>
      <c r="L42" s="82">
        <f t="shared" si="12"/>
        <v>2.74</v>
      </c>
      <c r="M42" s="83">
        <f t="shared" si="11"/>
        <v>2.7475000000000001</v>
      </c>
      <c r="N42" s="84">
        <v>1.85625</v>
      </c>
      <c r="O42" s="85">
        <f t="shared" si="23"/>
        <v>40</v>
      </c>
      <c r="P42" s="86">
        <v>10</v>
      </c>
      <c r="Q42" s="85">
        <f t="shared" si="24"/>
        <v>3200</v>
      </c>
      <c r="R42" s="86">
        <v>800</v>
      </c>
      <c r="S42" s="87">
        <f t="shared" si="25"/>
        <v>109.60000000000001</v>
      </c>
      <c r="T42" s="87">
        <f t="shared" si="26"/>
        <v>8768</v>
      </c>
      <c r="U42" s="1"/>
      <c r="V42" s="1"/>
      <c r="W42" s="1"/>
      <c r="X42" s="1"/>
      <c r="Y42" s="1"/>
      <c r="Z42" s="1"/>
      <c r="AA42" s="22">
        <f t="shared" si="13"/>
        <v>74.25</v>
      </c>
      <c r="AB42" s="22">
        <f t="shared" si="27"/>
        <v>109.9</v>
      </c>
      <c r="AC42" s="22">
        <f t="shared" si="28"/>
        <v>74.25</v>
      </c>
      <c r="AD42" s="1"/>
      <c r="AE42" s="22">
        <f t="shared" si="16"/>
        <v>5940</v>
      </c>
      <c r="AF42" s="22">
        <f t="shared" si="29"/>
        <v>8792</v>
      </c>
      <c r="AG42" s="22">
        <f t="shared" si="30"/>
        <v>5940</v>
      </c>
      <c r="AH42" s="1"/>
      <c r="AI42" s="1"/>
      <c r="AJ42" s="1"/>
      <c r="AK42" s="1"/>
      <c r="AL42" s="1"/>
      <c r="AM42" s="1"/>
      <c r="AN42" s="26"/>
      <c r="AO42" s="26"/>
      <c r="AP42" s="26"/>
      <c r="AQ42" s="26"/>
      <c r="AR42" s="26"/>
      <c r="AS42" s="26"/>
      <c r="AT42" s="26"/>
      <c r="AU42" s="26"/>
      <c r="AV42" s="26"/>
      <c r="AW42" s="26"/>
      <c r="AX42" s="26"/>
      <c r="AY42" s="26"/>
      <c r="AZ42" s="26"/>
      <c r="BA42" s="26"/>
      <c r="BB42" s="26"/>
      <c r="BC42" s="26"/>
      <c r="BD42" s="26"/>
      <c r="BE42" s="26"/>
      <c r="BF42" s="26"/>
      <c r="BG42" s="26"/>
      <c r="BH42" s="26"/>
      <c r="BI42" s="26"/>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row>
    <row r="43" spans="1:201" s="6" customFormat="1" ht="40.15" customHeight="1" x14ac:dyDescent="0.2">
      <c r="A43" s="42" t="s">
        <v>1160</v>
      </c>
      <c r="B43" s="9">
        <v>34</v>
      </c>
      <c r="C43" s="9" t="s">
        <v>1728</v>
      </c>
      <c r="D43" s="48" t="s">
        <v>558</v>
      </c>
      <c r="E43" s="79" t="s">
        <v>1073</v>
      </c>
      <c r="F43" s="48" t="s">
        <v>549</v>
      </c>
      <c r="G43" s="48" t="s">
        <v>559</v>
      </c>
      <c r="H43" s="48" t="s">
        <v>540</v>
      </c>
      <c r="I43" s="81">
        <v>4</v>
      </c>
      <c r="J43" s="82">
        <v>32.869999999999997</v>
      </c>
      <c r="K43" s="82">
        <f t="shared" si="10"/>
        <v>32.840000000000003</v>
      </c>
      <c r="L43" s="82">
        <f t="shared" si="12"/>
        <v>8.2100000000000009</v>
      </c>
      <c r="M43" s="83">
        <f t="shared" si="11"/>
        <v>8.2174999999999994</v>
      </c>
      <c r="N43" s="84">
        <v>3.286124</v>
      </c>
      <c r="O43" s="85">
        <f t="shared" si="23"/>
        <v>240</v>
      </c>
      <c r="P43" s="86">
        <v>60</v>
      </c>
      <c r="Q43" s="85">
        <f t="shared" si="24"/>
        <v>3200</v>
      </c>
      <c r="R43" s="86">
        <v>800</v>
      </c>
      <c r="S43" s="87">
        <f t="shared" si="25"/>
        <v>1970.4</v>
      </c>
      <c r="T43" s="87">
        <f t="shared" si="26"/>
        <v>26272.000000000004</v>
      </c>
      <c r="AA43" s="22">
        <f t="shared" si="13"/>
        <v>788.66976</v>
      </c>
      <c r="AB43" s="22">
        <f t="shared" si="27"/>
        <v>1972.1999999999998</v>
      </c>
      <c r="AC43" s="22">
        <f t="shared" si="28"/>
        <v>788.66976</v>
      </c>
      <c r="AE43" s="22">
        <f t="shared" si="16"/>
        <v>10515.596799999999</v>
      </c>
      <c r="AF43" s="22">
        <f t="shared" si="29"/>
        <v>26295.999999999996</v>
      </c>
      <c r="AG43" s="22">
        <f t="shared" si="30"/>
        <v>10515.596799999999</v>
      </c>
      <c r="AN43" s="29"/>
      <c r="AO43" s="29"/>
      <c r="AP43" s="29"/>
      <c r="AQ43" s="29"/>
      <c r="AR43" s="29"/>
      <c r="AS43" s="29"/>
      <c r="AT43" s="29"/>
      <c r="AU43" s="29"/>
      <c r="AV43" s="29"/>
      <c r="AW43" s="29"/>
      <c r="AX43" s="29"/>
      <c r="AY43" s="29"/>
      <c r="AZ43" s="29"/>
      <c r="BA43" s="29"/>
      <c r="BB43" s="29"/>
      <c r="BC43" s="29"/>
      <c r="BD43" s="29"/>
      <c r="BE43" s="29"/>
      <c r="BF43" s="29"/>
      <c r="BG43" s="29"/>
      <c r="BH43" s="29"/>
      <c r="BI43" s="29"/>
    </row>
    <row r="44" spans="1:201" ht="40.15" customHeight="1" x14ac:dyDescent="0.2">
      <c r="A44" s="42" t="s">
        <v>1160</v>
      </c>
      <c r="B44" s="9">
        <v>35</v>
      </c>
      <c r="C44" s="9"/>
      <c r="D44" s="48" t="s">
        <v>558</v>
      </c>
      <c r="E44" s="79" t="s">
        <v>1964</v>
      </c>
      <c r="F44" s="48" t="s">
        <v>549</v>
      </c>
      <c r="G44" s="48" t="s">
        <v>1965</v>
      </c>
      <c r="H44" s="48" t="s">
        <v>540</v>
      </c>
      <c r="I44" s="81">
        <v>2</v>
      </c>
      <c r="J44" s="82">
        <v>52.51</v>
      </c>
      <c r="K44" s="82">
        <f t="shared" si="10"/>
        <v>52.5</v>
      </c>
      <c r="L44" s="82">
        <f t="shared" si="12"/>
        <v>26.25</v>
      </c>
      <c r="M44" s="83">
        <f t="shared" si="11"/>
        <v>26.254999999999999</v>
      </c>
      <c r="N44" s="84">
        <v>7.041696</v>
      </c>
      <c r="O44" s="85">
        <f t="shared" si="23"/>
        <v>2</v>
      </c>
      <c r="P44" s="86">
        <v>1</v>
      </c>
      <c r="Q44" s="85">
        <f t="shared" si="24"/>
        <v>600</v>
      </c>
      <c r="R44" s="86">
        <v>300</v>
      </c>
      <c r="S44" s="87">
        <f t="shared" si="25"/>
        <v>52.5</v>
      </c>
      <c r="T44" s="87">
        <f t="shared" si="26"/>
        <v>15750</v>
      </c>
      <c r="U44" s="6"/>
      <c r="V44" s="6"/>
      <c r="W44" s="6"/>
      <c r="X44" s="6"/>
      <c r="Y44" s="6"/>
      <c r="Z44" s="6"/>
      <c r="AA44" s="22">
        <f t="shared" si="13"/>
        <v>14.083392</v>
      </c>
      <c r="AB44" s="22">
        <f t="shared" si="27"/>
        <v>52.51</v>
      </c>
      <c r="AC44" s="22">
        <f t="shared" si="28"/>
        <v>14.083392</v>
      </c>
      <c r="AD44" s="6"/>
      <c r="AE44" s="22">
        <f t="shared" si="16"/>
        <v>4225.0176000000001</v>
      </c>
      <c r="AF44" s="22">
        <f t="shared" si="29"/>
        <v>15753</v>
      </c>
      <c r="AG44" s="22">
        <f t="shared" si="30"/>
        <v>4225.0176000000001</v>
      </c>
      <c r="AH44" s="6"/>
      <c r="AI44" s="6"/>
      <c r="AJ44" s="6"/>
      <c r="AK44" s="6"/>
      <c r="AL44" s="6"/>
      <c r="AM44" s="6"/>
      <c r="AN44" s="29"/>
      <c r="AO44" s="29"/>
      <c r="AP44" s="29"/>
      <c r="AQ44" s="29"/>
      <c r="AR44" s="29"/>
      <c r="AS44" s="29"/>
      <c r="AT44" s="29"/>
      <c r="AU44" s="29"/>
      <c r="AV44" s="29"/>
      <c r="AW44" s="29"/>
      <c r="AX44" s="29"/>
      <c r="AY44" s="29"/>
      <c r="AZ44" s="29"/>
      <c r="BA44" s="29"/>
      <c r="BB44" s="29"/>
      <c r="BC44" s="29"/>
      <c r="BD44" s="29"/>
      <c r="BE44" s="29"/>
      <c r="BF44" s="29"/>
      <c r="BG44" s="29"/>
      <c r="BH44" s="29"/>
      <c r="BI44" s="29"/>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row>
    <row r="45" spans="1:201" ht="40.15" customHeight="1" x14ac:dyDescent="0.2">
      <c r="A45" s="15" t="s">
        <v>1161</v>
      </c>
      <c r="B45" s="9">
        <v>36</v>
      </c>
      <c r="C45" s="9" t="s">
        <v>1749</v>
      </c>
      <c r="D45" s="49" t="s">
        <v>402</v>
      </c>
      <c r="E45" s="79" t="s">
        <v>1700</v>
      </c>
      <c r="F45" s="49" t="s">
        <v>549</v>
      </c>
      <c r="G45" s="49" t="s">
        <v>403</v>
      </c>
      <c r="H45" s="49" t="s">
        <v>540</v>
      </c>
      <c r="I45" s="89">
        <v>30</v>
      </c>
      <c r="J45" s="88">
        <v>36.51</v>
      </c>
      <c r="K45" s="82">
        <f t="shared" si="10"/>
        <v>36.299999999999997</v>
      </c>
      <c r="L45" s="82">
        <f t="shared" si="12"/>
        <v>1.21</v>
      </c>
      <c r="M45" s="83">
        <f t="shared" si="11"/>
        <v>1.2169999999999999</v>
      </c>
      <c r="N45" s="84">
        <v>0</v>
      </c>
      <c r="O45" s="85">
        <f t="shared" si="23"/>
        <v>18000</v>
      </c>
      <c r="P45" s="86">
        <v>600</v>
      </c>
      <c r="Q45" s="85">
        <f t="shared" si="24"/>
        <v>240000</v>
      </c>
      <c r="R45" s="86">
        <v>8000</v>
      </c>
      <c r="S45" s="87">
        <f t="shared" si="25"/>
        <v>21780</v>
      </c>
      <c r="T45" s="87">
        <f t="shared" si="26"/>
        <v>290400</v>
      </c>
      <c r="AA45" s="22">
        <f t="shared" si="13"/>
        <v>0</v>
      </c>
      <c r="AB45" s="22">
        <f t="shared" si="27"/>
        <v>21905.999999999996</v>
      </c>
      <c r="AC45" s="22">
        <f t="shared" si="28"/>
        <v>0</v>
      </c>
      <c r="AE45" s="22">
        <f t="shared" si="16"/>
        <v>0</v>
      </c>
      <c r="AF45" s="22">
        <f t="shared" si="29"/>
        <v>292079.99999999994</v>
      </c>
      <c r="AG45" s="22">
        <f t="shared" si="30"/>
        <v>0</v>
      </c>
    </row>
    <row r="46" spans="1:201" ht="40.15" customHeight="1" x14ac:dyDescent="0.2">
      <c r="A46" s="15"/>
      <c r="B46" s="9">
        <v>37</v>
      </c>
      <c r="C46" s="9"/>
      <c r="D46" s="49" t="s">
        <v>402</v>
      </c>
      <c r="E46" s="79" t="s">
        <v>2276</v>
      </c>
      <c r="F46" s="49" t="s">
        <v>549</v>
      </c>
      <c r="G46" s="49" t="s">
        <v>403</v>
      </c>
      <c r="H46" s="49" t="s">
        <v>540</v>
      </c>
      <c r="I46" s="89">
        <v>30</v>
      </c>
      <c r="J46" s="88">
        <v>56.18</v>
      </c>
      <c r="K46" s="82">
        <f t="shared" si="10"/>
        <v>56.1</v>
      </c>
      <c r="L46" s="82">
        <f t="shared" si="12"/>
        <v>1.87</v>
      </c>
      <c r="M46" s="83">
        <f t="shared" si="11"/>
        <v>1.8726666666666667</v>
      </c>
      <c r="N46" s="84"/>
      <c r="O46" s="85">
        <f t="shared" si="23"/>
        <v>30</v>
      </c>
      <c r="P46" s="86">
        <v>1</v>
      </c>
      <c r="Q46" s="85">
        <f t="shared" si="24"/>
        <v>120000</v>
      </c>
      <c r="R46" s="86">
        <v>4000</v>
      </c>
      <c r="S46" s="87">
        <f t="shared" si="25"/>
        <v>56.1</v>
      </c>
      <c r="T46" s="87">
        <f t="shared" si="26"/>
        <v>224400</v>
      </c>
      <c r="AA46" s="22"/>
      <c r="AB46" s="22">
        <f t="shared" si="27"/>
        <v>56.18</v>
      </c>
      <c r="AC46" s="22"/>
      <c r="AE46" s="22"/>
      <c r="AF46" s="22">
        <f t="shared" si="29"/>
        <v>224720</v>
      </c>
      <c r="AG46" s="22"/>
    </row>
    <row r="47" spans="1:201" s="6" customFormat="1" ht="40.15" customHeight="1" x14ac:dyDescent="0.2">
      <c r="A47" s="12" t="s">
        <v>1160</v>
      </c>
      <c r="B47" s="9">
        <v>38</v>
      </c>
      <c r="C47" s="9" t="s">
        <v>1726</v>
      </c>
      <c r="D47" s="49" t="s">
        <v>441</v>
      </c>
      <c r="E47" s="79" t="s">
        <v>547</v>
      </c>
      <c r="F47" s="48" t="s">
        <v>626</v>
      </c>
      <c r="G47" s="48" t="s">
        <v>634</v>
      </c>
      <c r="H47" s="48" t="s">
        <v>540</v>
      </c>
      <c r="I47" s="81">
        <v>100</v>
      </c>
      <c r="J47" s="88">
        <v>91.14</v>
      </c>
      <c r="K47" s="82">
        <f t="shared" si="10"/>
        <v>91</v>
      </c>
      <c r="L47" s="82">
        <f t="shared" si="12"/>
        <v>0.91</v>
      </c>
      <c r="M47" s="83">
        <f t="shared" si="11"/>
        <v>0.91139999999999999</v>
      </c>
      <c r="N47" s="84">
        <v>0.79159500000000005</v>
      </c>
      <c r="O47" s="85">
        <f t="shared" si="23"/>
        <v>50000</v>
      </c>
      <c r="P47" s="86">
        <v>500</v>
      </c>
      <c r="Q47" s="85">
        <f t="shared" si="24"/>
        <v>300000</v>
      </c>
      <c r="R47" s="86">
        <v>3000</v>
      </c>
      <c r="S47" s="87">
        <f t="shared" si="25"/>
        <v>45500</v>
      </c>
      <c r="T47" s="87">
        <f t="shared" si="26"/>
        <v>273000</v>
      </c>
      <c r="U47" s="1"/>
      <c r="V47" s="1"/>
      <c r="W47" s="1"/>
      <c r="X47" s="1"/>
      <c r="Y47" s="1"/>
      <c r="Z47" s="1"/>
      <c r="AA47" s="22">
        <f>N47*O47</f>
        <v>39579.75</v>
      </c>
      <c r="AB47" s="22">
        <f>M47*O47</f>
        <v>45570</v>
      </c>
      <c r="AC47" s="22">
        <f>IF(AA47&lt;AB47,AA47,AB47)</f>
        <v>39579.75</v>
      </c>
      <c r="AD47" s="1"/>
      <c r="AE47" s="22">
        <f>Q47*N47</f>
        <v>237478.50000000003</v>
      </c>
      <c r="AF47" s="22">
        <f>M47*Q47</f>
        <v>273420</v>
      </c>
      <c r="AG47" s="22">
        <f>IF(AE47&lt;AF47,AE47,AF47)</f>
        <v>237478.50000000003</v>
      </c>
      <c r="AH47" s="1"/>
      <c r="AI47" s="1"/>
      <c r="AJ47" s="1"/>
      <c r="AK47" s="1"/>
      <c r="AL47" s="1"/>
      <c r="AM47" s="1"/>
      <c r="AN47" s="26"/>
      <c r="AO47" s="26"/>
      <c r="AP47" s="26"/>
      <c r="AQ47" s="26"/>
      <c r="AR47" s="26"/>
      <c r="AS47" s="26"/>
      <c r="AT47" s="26"/>
      <c r="AU47" s="26"/>
      <c r="AV47" s="26"/>
      <c r="AW47" s="26"/>
      <c r="AX47" s="26"/>
      <c r="AY47" s="26"/>
      <c r="AZ47" s="26"/>
      <c r="BA47" s="26"/>
      <c r="BB47" s="26"/>
      <c r="BC47" s="26"/>
      <c r="BD47" s="26"/>
      <c r="BE47" s="26"/>
      <c r="BF47" s="26"/>
      <c r="BG47" s="26"/>
      <c r="BH47" s="26"/>
      <c r="BI47" s="26"/>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row>
    <row r="48" spans="1:201" ht="40.15" customHeight="1" x14ac:dyDescent="0.2">
      <c r="A48" s="15" t="s">
        <v>1160</v>
      </c>
      <c r="B48" s="9">
        <v>39</v>
      </c>
      <c r="C48" s="9"/>
      <c r="D48" s="49" t="s">
        <v>441</v>
      </c>
      <c r="E48" s="79" t="s">
        <v>2208</v>
      </c>
      <c r="F48" s="49" t="s">
        <v>506</v>
      </c>
      <c r="G48" s="49" t="s">
        <v>1024</v>
      </c>
      <c r="H48" s="38" t="s">
        <v>344</v>
      </c>
      <c r="I48" s="53">
        <v>100</v>
      </c>
      <c r="J48" s="88">
        <v>219.67</v>
      </c>
      <c r="K48" s="82">
        <f t="shared" si="10"/>
        <v>219</v>
      </c>
      <c r="L48" s="82">
        <f t="shared" si="12"/>
        <v>2.19</v>
      </c>
      <c r="M48" s="83">
        <f t="shared" si="11"/>
        <v>2.1966999999999999</v>
      </c>
      <c r="N48" s="84"/>
      <c r="O48" s="85">
        <f t="shared" si="23"/>
        <v>20000</v>
      </c>
      <c r="P48" s="86">
        <v>200</v>
      </c>
      <c r="Q48" s="85">
        <f t="shared" si="24"/>
        <v>200000</v>
      </c>
      <c r="R48" s="86">
        <v>2000</v>
      </c>
      <c r="S48" s="87">
        <f t="shared" si="25"/>
        <v>43800</v>
      </c>
      <c r="T48" s="87">
        <f t="shared" si="26"/>
        <v>438000</v>
      </c>
      <c r="AA48" s="22"/>
      <c r="AB48" s="22"/>
      <c r="AC48" s="22"/>
      <c r="AE48" s="22"/>
      <c r="AF48" s="22"/>
      <c r="AG48" s="22"/>
    </row>
    <row r="49" spans="1:201" ht="40.15" customHeight="1" x14ac:dyDescent="0.2">
      <c r="A49" s="15" t="s">
        <v>1160</v>
      </c>
      <c r="B49" s="9">
        <v>40</v>
      </c>
      <c r="C49" s="9"/>
      <c r="D49" s="49" t="s">
        <v>441</v>
      </c>
      <c r="E49" s="79" t="s">
        <v>2207</v>
      </c>
      <c r="F49" s="49" t="s">
        <v>626</v>
      </c>
      <c r="G49" s="49" t="s">
        <v>677</v>
      </c>
      <c r="H49" s="38" t="s">
        <v>540</v>
      </c>
      <c r="I49" s="53">
        <v>60</v>
      </c>
      <c r="J49" s="88">
        <v>36.17</v>
      </c>
      <c r="K49" s="82">
        <f t="shared" si="10"/>
        <v>36</v>
      </c>
      <c r="L49" s="82">
        <f t="shared" si="12"/>
        <v>0.6</v>
      </c>
      <c r="M49" s="83">
        <f t="shared" si="11"/>
        <v>0.60283333333333333</v>
      </c>
      <c r="N49" s="84"/>
      <c r="O49" s="85">
        <f t="shared" ref="O49" si="31">P49*I49</f>
        <v>2400</v>
      </c>
      <c r="P49" s="86">
        <v>40</v>
      </c>
      <c r="Q49" s="85">
        <f t="shared" ref="Q49" si="32">R49*I49</f>
        <v>180000</v>
      </c>
      <c r="R49" s="86">
        <v>3000</v>
      </c>
      <c r="S49" s="87">
        <f t="shared" ref="S49" si="33">P49*K49</f>
        <v>1440</v>
      </c>
      <c r="T49" s="87">
        <f t="shared" ref="T49" si="34">R49*K49</f>
        <v>108000</v>
      </c>
      <c r="AA49" s="22"/>
      <c r="AB49" s="22"/>
      <c r="AC49" s="22"/>
      <c r="AE49" s="22"/>
      <c r="AF49" s="22"/>
      <c r="AG49" s="22"/>
    </row>
    <row r="50" spans="1:201" ht="40.15" customHeight="1" x14ac:dyDescent="0.2">
      <c r="A50" s="15" t="s">
        <v>1161</v>
      </c>
      <c r="B50" s="9">
        <v>41</v>
      </c>
      <c r="C50" s="9" t="s">
        <v>1750</v>
      </c>
      <c r="D50" s="38" t="s">
        <v>949</v>
      </c>
      <c r="E50" s="98" t="s">
        <v>908</v>
      </c>
      <c r="F50" s="38" t="s">
        <v>939</v>
      </c>
      <c r="G50" s="38" t="s">
        <v>1694</v>
      </c>
      <c r="H50" s="38" t="s">
        <v>940</v>
      </c>
      <c r="I50" s="99">
        <v>1</v>
      </c>
      <c r="J50" s="88">
        <v>16.5</v>
      </c>
      <c r="K50" s="82">
        <f t="shared" si="10"/>
        <v>16.5</v>
      </c>
      <c r="L50" s="82">
        <f t="shared" si="12"/>
        <v>16.5</v>
      </c>
      <c r="M50" s="83">
        <f t="shared" si="11"/>
        <v>16.5</v>
      </c>
      <c r="N50" s="84">
        <v>0</v>
      </c>
      <c r="O50" s="85">
        <f t="shared" ref="O50:O119" si="35">P50*I50</f>
        <v>160</v>
      </c>
      <c r="P50" s="86">
        <v>160</v>
      </c>
      <c r="Q50" s="85">
        <f t="shared" ref="Q50:Q119" si="36">R50*I50</f>
        <v>1000</v>
      </c>
      <c r="R50" s="86">
        <v>1000</v>
      </c>
      <c r="S50" s="87">
        <f t="shared" ref="S50:S119" si="37">P50*K50</f>
        <v>2640</v>
      </c>
      <c r="T50" s="87">
        <f t="shared" ref="T50:T119" si="38">R50*K50</f>
        <v>16500</v>
      </c>
      <c r="AA50" s="22">
        <f t="shared" ref="AA50:AA82" si="39">N50*O50</f>
        <v>0</v>
      </c>
      <c r="AB50" s="22">
        <f t="shared" ref="AB50:AB82" si="40">M50*O50</f>
        <v>2640</v>
      </c>
      <c r="AC50" s="22">
        <f t="shared" ref="AC50:AC82" si="41">IF(AA50&lt;AB50,AA50,AB50)</f>
        <v>0</v>
      </c>
      <c r="AE50" s="22">
        <f t="shared" ref="AE50:AE82" si="42">Q50*N50</f>
        <v>0</v>
      </c>
      <c r="AF50" s="22">
        <f t="shared" ref="AF50:AF82" si="43">M50*Q50</f>
        <v>16500</v>
      </c>
      <c r="AG50" s="22">
        <f t="shared" ref="AG50:AG82" si="44">IF(AE50&lt;AF50,AE50,AF50)</f>
        <v>0</v>
      </c>
    </row>
    <row r="51" spans="1:201" ht="40.15" customHeight="1" x14ac:dyDescent="0.2">
      <c r="A51" s="15" t="s">
        <v>1160</v>
      </c>
      <c r="B51" s="9">
        <v>42</v>
      </c>
      <c r="C51" s="9" t="s">
        <v>1751</v>
      </c>
      <c r="D51" s="49" t="s">
        <v>121</v>
      </c>
      <c r="E51" s="79" t="s">
        <v>122</v>
      </c>
      <c r="F51" s="49" t="s">
        <v>626</v>
      </c>
      <c r="G51" s="49" t="s">
        <v>539</v>
      </c>
      <c r="H51" s="49" t="s">
        <v>540</v>
      </c>
      <c r="I51" s="89">
        <v>30</v>
      </c>
      <c r="J51" s="88">
        <v>36.28</v>
      </c>
      <c r="K51" s="82">
        <f t="shared" si="10"/>
        <v>36</v>
      </c>
      <c r="L51" s="82">
        <f t="shared" si="12"/>
        <v>1.2</v>
      </c>
      <c r="M51" s="83">
        <f t="shared" si="11"/>
        <v>1.2093333333333334</v>
      </c>
      <c r="N51" s="84">
        <v>0.79083300000000001</v>
      </c>
      <c r="O51" s="85">
        <f t="shared" si="35"/>
        <v>30</v>
      </c>
      <c r="P51" s="86">
        <v>1</v>
      </c>
      <c r="Q51" s="85">
        <f t="shared" si="36"/>
        <v>12000</v>
      </c>
      <c r="R51" s="86">
        <v>400</v>
      </c>
      <c r="S51" s="87">
        <f t="shared" si="37"/>
        <v>36</v>
      </c>
      <c r="T51" s="87">
        <f t="shared" si="38"/>
        <v>14400</v>
      </c>
      <c r="AA51" s="22">
        <f t="shared" si="39"/>
        <v>23.724990000000002</v>
      </c>
      <c r="AB51" s="22">
        <f t="shared" si="40"/>
        <v>36.28</v>
      </c>
      <c r="AC51" s="22">
        <f t="shared" si="41"/>
        <v>23.724990000000002</v>
      </c>
      <c r="AE51" s="22">
        <f t="shared" si="42"/>
        <v>9489.996000000001</v>
      </c>
      <c r="AF51" s="22">
        <f t="shared" si="43"/>
        <v>14512</v>
      </c>
      <c r="AG51" s="22">
        <f t="shared" si="44"/>
        <v>9489.996000000001</v>
      </c>
    </row>
    <row r="52" spans="1:201" s="6" customFormat="1" ht="40.15" customHeight="1" x14ac:dyDescent="0.2">
      <c r="A52" s="15" t="s">
        <v>1161</v>
      </c>
      <c r="B52" s="9">
        <v>43</v>
      </c>
      <c r="C52" s="9" t="s">
        <v>1755</v>
      </c>
      <c r="D52" s="49" t="s">
        <v>551</v>
      </c>
      <c r="E52" s="79" t="s">
        <v>505</v>
      </c>
      <c r="F52" s="49" t="s">
        <v>804</v>
      </c>
      <c r="G52" s="49" t="s">
        <v>1608</v>
      </c>
      <c r="H52" s="49" t="s">
        <v>555</v>
      </c>
      <c r="I52" s="89">
        <v>1</v>
      </c>
      <c r="J52" s="88">
        <v>20.41</v>
      </c>
      <c r="K52" s="82">
        <f t="shared" si="10"/>
        <v>20.41</v>
      </c>
      <c r="L52" s="82">
        <f t="shared" si="12"/>
        <v>20.41</v>
      </c>
      <c r="M52" s="83">
        <f t="shared" si="11"/>
        <v>20.41</v>
      </c>
      <c r="N52" s="84">
        <v>0</v>
      </c>
      <c r="O52" s="85">
        <f t="shared" si="35"/>
        <v>10</v>
      </c>
      <c r="P52" s="86">
        <v>10</v>
      </c>
      <c r="Q52" s="85">
        <f t="shared" si="36"/>
        <v>200</v>
      </c>
      <c r="R52" s="86">
        <v>200</v>
      </c>
      <c r="S52" s="87">
        <f t="shared" si="37"/>
        <v>204.1</v>
      </c>
      <c r="T52" s="87">
        <f t="shared" si="38"/>
        <v>4082</v>
      </c>
      <c r="U52" s="1"/>
      <c r="V52" s="1"/>
      <c r="W52" s="1"/>
      <c r="X52" s="1"/>
      <c r="Y52" s="1"/>
      <c r="Z52" s="1"/>
      <c r="AA52" s="22">
        <f t="shared" si="39"/>
        <v>0</v>
      </c>
      <c r="AB52" s="22">
        <f t="shared" si="40"/>
        <v>204.1</v>
      </c>
      <c r="AC52" s="22">
        <f t="shared" si="41"/>
        <v>0</v>
      </c>
      <c r="AD52" s="1"/>
      <c r="AE52" s="22">
        <f t="shared" si="42"/>
        <v>0</v>
      </c>
      <c r="AF52" s="22">
        <f t="shared" si="43"/>
        <v>4082</v>
      </c>
      <c r="AG52" s="22">
        <f t="shared" si="44"/>
        <v>0</v>
      </c>
      <c r="AH52" s="1"/>
      <c r="AI52" s="1"/>
      <c r="AJ52" s="1"/>
      <c r="AK52" s="1"/>
      <c r="AL52" s="1"/>
      <c r="AM52" s="1"/>
      <c r="AN52" s="26"/>
      <c r="AO52" s="26"/>
      <c r="AP52" s="26"/>
      <c r="AQ52" s="26"/>
      <c r="AR52" s="26"/>
      <c r="AS52" s="26"/>
      <c r="AT52" s="26"/>
      <c r="AU52" s="26"/>
      <c r="AV52" s="26"/>
      <c r="AW52" s="26"/>
      <c r="AX52" s="26"/>
      <c r="AY52" s="26"/>
      <c r="AZ52" s="26"/>
      <c r="BA52" s="26"/>
      <c r="BB52" s="26"/>
      <c r="BC52" s="26"/>
      <c r="BD52" s="26"/>
      <c r="BE52" s="26"/>
      <c r="BF52" s="26"/>
      <c r="BG52" s="26"/>
      <c r="BH52" s="26"/>
      <c r="BI52" s="26"/>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row>
    <row r="53" spans="1:201" s="6" customFormat="1" ht="40.15" customHeight="1" x14ac:dyDescent="0.2">
      <c r="A53" s="16" t="s">
        <v>1160</v>
      </c>
      <c r="B53" s="9">
        <v>44</v>
      </c>
      <c r="C53" s="9" t="s">
        <v>1753</v>
      </c>
      <c r="D53" s="49" t="s">
        <v>551</v>
      </c>
      <c r="E53" s="79" t="s">
        <v>2196</v>
      </c>
      <c r="F53" s="49" t="s">
        <v>538</v>
      </c>
      <c r="G53" s="49" t="s">
        <v>546</v>
      </c>
      <c r="H53" s="49" t="s">
        <v>540</v>
      </c>
      <c r="I53" s="89">
        <v>20</v>
      </c>
      <c r="J53" s="82">
        <v>10.6</v>
      </c>
      <c r="K53" s="82">
        <f t="shared" si="10"/>
        <v>10.600000000000001</v>
      </c>
      <c r="L53" s="82">
        <f t="shared" si="12"/>
        <v>0.53</v>
      </c>
      <c r="M53" s="83">
        <f t="shared" si="11"/>
        <v>0.53</v>
      </c>
      <c r="N53" s="84">
        <v>0.64485000000000003</v>
      </c>
      <c r="O53" s="85">
        <f t="shared" si="35"/>
        <v>4000</v>
      </c>
      <c r="P53" s="86">
        <v>200</v>
      </c>
      <c r="Q53" s="85">
        <f t="shared" si="36"/>
        <v>20000</v>
      </c>
      <c r="R53" s="86">
        <v>1000</v>
      </c>
      <c r="S53" s="87">
        <f t="shared" si="37"/>
        <v>2120.0000000000005</v>
      </c>
      <c r="T53" s="87">
        <f t="shared" si="38"/>
        <v>10600.000000000002</v>
      </c>
      <c r="AA53" s="22">
        <f t="shared" si="39"/>
        <v>2579.4</v>
      </c>
      <c r="AB53" s="22">
        <f t="shared" si="40"/>
        <v>2120</v>
      </c>
      <c r="AC53" s="22">
        <f t="shared" si="41"/>
        <v>2120</v>
      </c>
      <c r="AE53" s="22">
        <f t="shared" si="42"/>
        <v>12897</v>
      </c>
      <c r="AF53" s="22">
        <f t="shared" si="43"/>
        <v>10600</v>
      </c>
      <c r="AG53" s="22">
        <f t="shared" si="44"/>
        <v>10600</v>
      </c>
      <c r="AN53" s="29"/>
      <c r="AO53" s="29"/>
      <c r="AP53" s="29"/>
      <c r="AQ53" s="29"/>
      <c r="AR53" s="29"/>
      <c r="AS53" s="29"/>
      <c r="AT53" s="29"/>
      <c r="AU53" s="29"/>
      <c r="AV53" s="29"/>
      <c r="AW53" s="29"/>
      <c r="AX53" s="29"/>
      <c r="AY53" s="29"/>
      <c r="AZ53" s="29"/>
      <c r="BA53" s="29"/>
      <c r="BB53" s="29"/>
      <c r="BC53" s="29"/>
      <c r="BD53" s="29"/>
      <c r="BE53" s="29"/>
      <c r="BF53" s="29"/>
      <c r="BG53" s="29"/>
      <c r="BH53" s="29"/>
      <c r="BI53" s="29"/>
    </row>
    <row r="54" spans="1:201" s="6" customFormat="1" ht="40.15" customHeight="1" x14ac:dyDescent="0.2">
      <c r="A54" s="16" t="s">
        <v>1160</v>
      </c>
      <c r="B54" s="9">
        <v>45</v>
      </c>
      <c r="C54" s="9" t="s">
        <v>1752</v>
      </c>
      <c r="D54" s="49" t="s">
        <v>551</v>
      </c>
      <c r="E54" s="79" t="s">
        <v>2197</v>
      </c>
      <c r="F54" s="49" t="s">
        <v>538</v>
      </c>
      <c r="G54" s="49" t="s">
        <v>552</v>
      </c>
      <c r="H54" s="38" t="s">
        <v>540</v>
      </c>
      <c r="I54" s="100">
        <v>10</v>
      </c>
      <c r="J54" s="82">
        <v>20.41</v>
      </c>
      <c r="K54" s="82">
        <f t="shared" si="10"/>
        <v>20.399999999999999</v>
      </c>
      <c r="L54" s="82">
        <f t="shared" si="12"/>
        <v>2.04</v>
      </c>
      <c r="M54" s="83">
        <f t="shared" si="11"/>
        <v>2.0409999999999999</v>
      </c>
      <c r="N54" s="84">
        <v>1.4474689999999999</v>
      </c>
      <c r="O54" s="85">
        <f t="shared" si="35"/>
        <v>2000</v>
      </c>
      <c r="P54" s="86">
        <v>200</v>
      </c>
      <c r="Q54" s="85">
        <f t="shared" si="36"/>
        <v>30000</v>
      </c>
      <c r="R54" s="86">
        <v>3000</v>
      </c>
      <c r="S54" s="87">
        <f t="shared" si="37"/>
        <v>4079.9999999999995</v>
      </c>
      <c r="T54" s="87">
        <f t="shared" si="38"/>
        <v>61199.999999999993</v>
      </c>
      <c r="AA54" s="22">
        <f t="shared" si="39"/>
        <v>2894.9379999999996</v>
      </c>
      <c r="AB54" s="22">
        <f t="shared" si="40"/>
        <v>4082</v>
      </c>
      <c r="AC54" s="22">
        <f t="shared" si="41"/>
        <v>2894.9379999999996</v>
      </c>
      <c r="AE54" s="22">
        <f t="shared" si="42"/>
        <v>43424.07</v>
      </c>
      <c r="AF54" s="22">
        <f t="shared" si="43"/>
        <v>61230</v>
      </c>
      <c r="AG54" s="22">
        <f t="shared" si="44"/>
        <v>43424.07</v>
      </c>
      <c r="AN54" s="29"/>
      <c r="AO54" s="29"/>
      <c r="AP54" s="29"/>
      <c r="AQ54" s="29"/>
      <c r="AR54" s="29"/>
      <c r="AS54" s="29"/>
      <c r="AT54" s="29"/>
      <c r="AU54" s="29"/>
      <c r="AV54" s="29"/>
      <c r="AW54" s="29"/>
      <c r="AX54" s="29"/>
      <c r="AY54" s="29"/>
      <c r="AZ54" s="29"/>
      <c r="BA54" s="29"/>
      <c r="BB54" s="29"/>
      <c r="BC54" s="29"/>
      <c r="BD54" s="29"/>
      <c r="BE54" s="29"/>
      <c r="BF54" s="29"/>
      <c r="BG54" s="29"/>
      <c r="BH54" s="29"/>
      <c r="BI54" s="29"/>
    </row>
    <row r="55" spans="1:201" ht="40.15" customHeight="1" x14ac:dyDescent="0.2">
      <c r="A55" s="16" t="s">
        <v>1161</v>
      </c>
      <c r="B55" s="9">
        <v>46</v>
      </c>
      <c r="C55" s="9" t="s">
        <v>1754</v>
      </c>
      <c r="D55" s="49" t="s">
        <v>551</v>
      </c>
      <c r="E55" s="79" t="s">
        <v>553</v>
      </c>
      <c r="F55" s="49" t="s">
        <v>554</v>
      </c>
      <c r="G55" s="49" t="s">
        <v>1300</v>
      </c>
      <c r="H55" s="49" t="s">
        <v>555</v>
      </c>
      <c r="I55" s="89">
        <v>1</v>
      </c>
      <c r="J55" s="82">
        <v>5.16</v>
      </c>
      <c r="K55" s="82">
        <f t="shared" si="10"/>
        <v>5.16</v>
      </c>
      <c r="L55" s="82">
        <f t="shared" si="12"/>
        <v>5.16</v>
      </c>
      <c r="M55" s="83">
        <f t="shared" si="11"/>
        <v>5.16</v>
      </c>
      <c r="N55" s="84">
        <v>0</v>
      </c>
      <c r="O55" s="85">
        <f t="shared" si="35"/>
        <v>100</v>
      </c>
      <c r="P55" s="86">
        <v>100</v>
      </c>
      <c r="Q55" s="85">
        <f t="shared" si="36"/>
        <v>1000</v>
      </c>
      <c r="R55" s="86">
        <v>1000</v>
      </c>
      <c r="S55" s="87">
        <f t="shared" si="37"/>
        <v>516</v>
      </c>
      <c r="T55" s="87">
        <f t="shared" si="38"/>
        <v>5160</v>
      </c>
      <c r="U55" s="6"/>
      <c r="V55" s="6"/>
      <c r="W55" s="6"/>
      <c r="X55" s="6"/>
      <c r="Y55" s="6"/>
      <c r="Z55" s="6"/>
      <c r="AA55" s="22">
        <f t="shared" si="39"/>
        <v>0</v>
      </c>
      <c r="AB55" s="22">
        <f t="shared" si="40"/>
        <v>516</v>
      </c>
      <c r="AC55" s="22">
        <f t="shared" si="41"/>
        <v>0</v>
      </c>
      <c r="AD55" s="6"/>
      <c r="AE55" s="22">
        <f t="shared" si="42"/>
        <v>0</v>
      </c>
      <c r="AF55" s="22">
        <f t="shared" si="43"/>
        <v>5160</v>
      </c>
      <c r="AG55" s="22">
        <f t="shared" si="44"/>
        <v>0</v>
      </c>
      <c r="AH55" s="6"/>
      <c r="AI55" s="6"/>
      <c r="AJ55" s="6"/>
      <c r="AK55" s="6"/>
      <c r="AL55" s="6"/>
      <c r="AM55" s="6"/>
      <c r="AN55" s="29"/>
      <c r="AO55" s="29"/>
      <c r="AP55" s="29"/>
      <c r="AQ55" s="29"/>
      <c r="AR55" s="29"/>
      <c r="AS55" s="29"/>
      <c r="AT55" s="29"/>
      <c r="AU55" s="29"/>
      <c r="AV55" s="29"/>
      <c r="AW55" s="29"/>
      <c r="AX55" s="29"/>
      <c r="AY55" s="29"/>
      <c r="AZ55" s="29"/>
      <c r="BA55" s="29"/>
      <c r="BB55" s="29"/>
      <c r="BC55" s="29"/>
      <c r="BD55" s="29"/>
      <c r="BE55" s="29"/>
      <c r="BF55" s="29"/>
      <c r="BG55" s="29"/>
      <c r="BH55" s="29"/>
      <c r="BI55" s="29"/>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row>
    <row r="56" spans="1:201" ht="40.15" customHeight="1" x14ac:dyDescent="0.2">
      <c r="A56" s="15" t="s">
        <v>1160</v>
      </c>
      <c r="B56" s="9">
        <v>47</v>
      </c>
      <c r="C56" s="9" t="s">
        <v>1757</v>
      </c>
      <c r="D56" s="49" t="s">
        <v>920</v>
      </c>
      <c r="E56" s="79" t="s">
        <v>497</v>
      </c>
      <c r="F56" s="49" t="s">
        <v>2003</v>
      </c>
      <c r="G56" s="49" t="s">
        <v>1301</v>
      </c>
      <c r="H56" s="49" t="s">
        <v>537</v>
      </c>
      <c r="I56" s="89">
        <v>1</v>
      </c>
      <c r="J56" s="88">
        <v>4.4000000000000004</v>
      </c>
      <c r="K56" s="82">
        <f t="shared" si="10"/>
        <v>4.4000000000000004</v>
      </c>
      <c r="L56" s="82">
        <f t="shared" si="12"/>
        <v>4.4000000000000004</v>
      </c>
      <c r="M56" s="83">
        <f t="shared" si="11"/>
        <v>4.4000000000000004</v>
      </c>
      <c r="N56" s="84">
        <v>3.5558999999999998</v>
      </c>
      <c r="O56" s="85">
        <f t="shared" si="35"/>
        <v>50</v>
      </c>
      <c r="P56" s="86">
        <v>50</v>
      </c>
      <c r="Q56" s="85">
        <f t="shared" si="36"/>
        <v>600</v>
      </c>
      <c r="R56" s="86">
        <v>600</v>
      </c>
      <c r="S56" s="87">
        <f t="shared" si="37"/>
        <v>220.00000000000003</v>
      </c>
      <c r="T56" s="87">
        <f t="shared" si="38"/>
        <v>2640</v>
      </c>
      <c r="AA56" s="22">
        <f t="shared" si="39"/>
        <v>177.79499999999999</v>
      </c>
      <c r="AB56" s="22">
        <f t="shared" si="40"/>
        <v>220.00000000000003</v>
      </c>
      <c r="AC56" s="22">
        <f t="shared" si="41"/>
        <v>177.79499999999999</v>
      </c>
      <c r="AE56" s="22">
        <f t="shared" si="42"/>
        <v>2133.54</v>
      </c>
      <c r="AF56" s="22">
        <f t="shared" si="43"/>
        <v>2640</v>
      </c>
      <c r="AG56" s="22">
        <f t="shared" si="44"/>
        <v>2133.54</v>
      </c>
    </row>
    <row r="57" spans="1:201" ht="40.15" customHeight="1" x14ac:dyDescent="0.2">
      <c r="A57" s="15" t="s">
        <v>1160</v>
      </c>
      <c r="B57" s="9">
        <v>48</v>
      </c>
      <c r="C57" s="9" t="s">
        <v>1756</v>
      </c>
      <c r="D57" s="49" t="s">
        <v>920</v>
      </c>
      <c r="E57" s="79" t="s">
        <v>1097</v>
      </c>
      <c r="F57" s="49" t="s">
        <v>549</v>
      </c>
      <c r="G57" s="49" t="s">
        <v>564</v>
      </c>
      <c r="H57" s="49" t="s">
        <v>540</v>
      </c>
      <c r="I57" s="89">
        <v>2</v>
      </c>
      <c r="J57" s="88">
        <v>4.91</v>
      </c>
      <c r="K57" s="82">
        <f t="shared" si="10"/>
        <v>4.9000000000000004</v>
      </c>
      <c r="L57" s="82">
        <f t="shared" si="12"/>
        <v>2.4500000000000002</v>
      </c>
      <c r="M57" s="83">
        <f t="shared" si="11"/>
        <v>2.4550000000000001</v>
      </c>
      <c r="N57" s="84">
        <v>2.7965610000000001</v>
      </c>
      <c r="O57" s="85">
        <f t="shared" si="35"/>
        <v>200</v>
      </c>
      <c r="P57" s="86">
        <v>100</v>
      </c>
      <c r="Q57" s="85">
        <f t="shared" si="36"/>
        <v>6000</v>
      </c>
      <c r="R57" s="86">
        <v>3000</v>
      </c>
      <c r="S57" s="87">
        <f t="shared" si="37"/>
        <v>490.00000000000006</v>
      </c>
      <c r="T57" s="87">
        <f t="shared" si="38"/>
        <v>14700.000000000002</v>
      </c>
      <c r="AA57" s="22">
        <f t="shared" si="39"/>
        <v>559.31219999999996</v>
      </c>
      <c r="AB57" s="22">
        <f t="shared" si="40"/>
        <v>491</v>
      </c>
      <c r="AC57" s="22">
        <f t="shared" si="41"/>
        <v>491</v>
      </c>
      <c r="AE57" s="22">
        <f t="shared" si="42"/>
        <v>16779.366000000002</v>
      </c>
      <c r="AF57" s="22">
        <f t="shared" si="43"/>
        <v>14730</v>
      </c>
      <c r="AG57" s="22">
        <f t="shared" si="44"/>
        <v>14730</v>
      </c>
    </row>
    <row r="58" spans="1:201" s="6" customFormat="1" ht="40.15" customHeight="1" x14ac:dyDescent="0.2">
      <c r="A58" s="16" t="s">
        <v>1160</v>
      </c>
      <c r="B58" s="9">
        <v>49</v>
      </c>
      <c r="C58" s="9" t="s">
        <v>1758</v>
      </c>
      <c r="D58" s="49" t="s">
        <v>605</v>
      </c>
      <c r="E58" s="79" t="s">
        <v>2004</v>
      </c>
      <c r="F58" s="49" t="s">
        <v>606</v>
      </c>
      <c r="G58" s="49" t="s">
        <v>607</v>
      </c>
      <c r="H58" s="49" t="s">
        <v>540</v>
      </c>
      <c r="I58" s="89">
        <v>50</v>
      </c>
      <c r="J58" s="82">
        <v>21.79</v>
      </c>
      <c r="K58" s="82">
        <f t="shared" si="10"/>
        <v>21.5</v>
      </c>
      <c r="L58" s="82">
        <f t="shared" si="12"/>
        <v>0.43</v>
      </c>
      <c r="M58" s="83">
        <f t="shared" si="11"/>
        <v>0.43579999999999997</v>
      </c>
      <c r="N58" s="84">
        <v>0.27158300000000002</v>
      </c>
      <c r="O58" s="85">
        <f t="shared" si="35"/>
        <v>50</v>
      </c>
      <c r="P58" s="86">
        <v>1</v>
      </c>
      <c r="Q58" s="85">
        <f t="shared" si="36"/>
        <v>50000</v>
      </c>
      <c r="R58" s="86">
        <v>1000</v>
      </c>
      <c r="S58" s="87">
        <f t="shared" si="37"/>
        <v>21.5</v>
      </c>
      <c r="T58" s="87">
        <f t="shared" si="38"/>
        <v>21500</v>
      </c>
      <c r="AA58" s="22">
        <f t="shared" si="39"/>
        <v>13.57915</v>
      </c>
      <c r="AB58" s="22">
        <f t="shared" si="40"/>
        <v>21.79</v>
      </c>
      <c r="AC58" s="22">
        <f t="shared" si="41"/>
        <v>13.57915</v>
      </c>
      <c r="AE58" s="22">
        <f t="shared" si="42"/>
        <v>13579.150000000001</v>
      </c>
      <c r="AF58" s="22">
        <f t="shared" si="43"/>
        <v>21790</v>
      </c>
      <c r="AG58" s="22">
        <f t="shared" si="44"/>
        <v>13579.150000000001</v>
      </c>
      <c r="AN58" s="29"/>
      <c r="AO58" s="29"/>
      <c r="AP58" s="29"/>
      <c r="AQ58" s="29"/>
      <c r="AR58" s="29"/>
      <c r="AS58" s="29"/>
      <c r="AT58" s="29"/>
      <c r="AU58" s="29"/>
      <c r="AV58" s="29"/>
      <c r="AW58" s="29"/>
      <c r="AX58" s="29"/>
      <c r="AY58" s="29"/>
      <c r="AZ58" s="29"/>
      <c r="BA58" s="29"/>
      <c r="BB58" s="29"/>
      <c r="BC58" s="29"/>
      <c r="BD58" s="29"/>
      <c r="BE58" s="29"/>
      <c r="BF58" s="29"/>
      <c r="BG58" s="29"/>
      <c r="BH58" s="29"/>
      <c r="BI58" s="29"/>
    </row>
    <row r="59" spans="1:201" s="6" customFormat="1" ht="40.15" customHeight="1" x14ac:dyDescent="0.2">
      <c r="A59" s="16" t="s">
        <v>1160</v>
      </c>
      <c r="B59" s="9">
        <v>50</v>
      </c>
      <c r="C59" s="9" t="s">
        <v>1759</v>
      </c>
      <c r="D59" s="49" t="s">
        <v>605</v>
      </c>
      <c r="E59" s="79" t="s">
        <v>2005</v>
      </c>
      <c r="F59" s="49" t="s">
        <v>606</v>
      </c>
      <c r="G59" s="49" t="s">
        <v>608</v>
      </c>
      <c r="H59" s="49" t="s">
        <v>540</v>
      </c>
      <c r="I59" s="89">
        <v>30</v>
      </c>
      <c r="J59" s="82">
        <v>24.11</v>
      </c>
      <c r="K59" s="82">
        <f t="shared" si="10"/>
        <v>24</v>
      </c>
      <c r="L59" s="82">
        <f t="shared" si="12"/>
        <v>0.8</v>
      </c>
      <c r="M59" s="83">
        <f t="shared" si="11"/>
        <v>0.80366666666666664</v>
      </c>
      <c r="N59" s="84">
        <v>0.54316600000000004</v>
      </c>
      <c r="O59" s="85">
        <f t="shared" si="35"/>
        <v>9000</v>
      </c>
      <c r="P59" s="86">
        <v>300</v>
      </c>
      <c r="Q59" s="85">
        <f t="shared" si="36"/>
        <v>90000</v>
      </c>
      <c r="R59" s="86">
        <v>3000</v>
      </c>
      <c r="S59" s="87">
        <f t="shared" si="37"/>
        <v>7200</v>
      </c>
      <c r="T59" s="87">
        <f t="shared" si="38"/>
        <v>72000</v>
      </c>
      <c r="AA59" s="22">
        <f t="shared" si="39"/>
        <v>4888.4940000000006</v>
      </c>
      <c r="AB59" s="22">
        <f t="shared" si="40"/>
        <v>7233</v>
      </c>
      <c r="AC59" s="22">
        <f t="shared" si="41"/>
        <v>4888.4940000000006</v>
      </c>
      <c r="AE59" s="22">
        <f t="shared" si="42"/>
        <v>48884.94</v>
      </c>
      <c r="AF59" s="22">
        <f t="shared" si="43"/>
        <v>72330</v>
      </c>
      <c r="AG59" s="22">
        <f t="shared" si="44"/>
        <v>48884.94</v>
      </c>
      <c r="AN59" s="29"/>
      <c r="AO59" s="29"/>
      <c r="AP59" s="29"/>
      <c r="AQ59" s="29"/>
      <c r="AR59" s="29"/>
      <c r="AS59" s="29"/>
      <c r="AT59" s="29"/>
      <c r="AU59" s="29"/>
      <c r="AV59" s="29"/>
      <c r="AW59" s="29"/>
      <c r="AX59" s="29"/>
      <c r="AY59" s="29"/>
      <c r="AZ59" s="29"/>
      <c r="BA59" s="29"/>
      <c r="BB59" s="29"/>
      <c r="BC59" s="29"/>
      <c r="BD59" s="29"/>
      <c r="BE59" s="29"/>
      <c r="BF59" s="29"/>
      <c r="BG59" s="29"/>
      <c r="BH59" s="29"/>
      <c r="BI59" s="29"/>
    </row>
    <row r="60" spans="1:201" s="6" customFormat="1" ht="40.15" customHeight="1" x14ac:dyDescent="0.2">
      <c r="A60" s="16" t="s">
        <v>1160</v>
      </c>
      <c r="B60" s="9">
        <v>51</v>
      </c>
      <c r="C60" s="9" t="s">
        <v>1760</v>
      </c>
      <c r="D60" s="49" t="s">
        <v>590</v>
      </c>
      <c r="E60" s="79" t="s">
        <v>591</v>
      </c>
      <c r="F60" s="49" t="s">
        <v>7</v>
      </c>
      <c r="G60" s="49" t="s">
        <v>589</v>
      </c>
      <c r="H60" s="38" t="s">
        <v>540</v>
      </c>
      <c r="I60" s="53">
        <v>30</v>
      </c>
      <c r="J60" s="94">
        <v>15.69</v>
      </c>
      <c r="K60" s="82">
        <f t="shared" si="10"/>
        <v>15.600000000000001</v>
      </c>
      <c r="L60" s="82">
        <f t="shared" si="12"/>
        <v>0.52</v>
      </c>
      <c r="M60" s="83">
        <f t="shared" si="11"/>
        <v>0.52300000000000002</v>
      </c>
      <c r="N60" s="84">
        <v>0.35333300000000001</v>
      </c>
      <c r="O60" s="85">
        <f t="shared" si="35"/>
        <v>30</v>
      </c>
      <c r="P60" s="86">
        <v>1</v>
      </c>
      <c r="Q60" s="85">
        <f t="shared" si="36"/>
        <v>600</v>
      </c>
      <c r="R60" s="86">
        <v>20</v>
      </c>
      <c r="S60" s="87">
        <f t="shared" si="37"/>
        <v>15.600000000000001</v>
      </c>
      <c r="T60" s="87">
        <f t="shared" si="38"/>
        <v>312</v>
      </c>
      <c r="AA60" s="22">
        <f t="shared" si="39"/>
        <v>10.59999</v>
      </c>
      <c r="AB60" s="22">
        <f t="shared" si="40"/>
        <v>15.690000000000001</v>
      </c>
      <c r="AC60" s="22">
        <f t="shared" si="41"/>
        <v>10.59999</v>
      </c>
      <c r="AE60" s="22">
        <f t="shared" si="42"/>
        <v>211.99979999999999</v>
      </c>
      <c r="AF60" s="22">
        <f t="shared" si="43"/>
        <v>313.8</v>
      </c>
      <c r="AG60" s="22">
        <f t="shared" si="44"/>
        <v>211.99979999999999</v>
      </c>
      <c r="AN60" s="29"/>
      <c r="AO60" s="29"/>
      <c r="AP60" s="29"/>
      <c r="AQ60" s="29"/>
      <c r="AR60" s="29"/>
      <c r="AS60" s="29"/>
      <c r="AT60" s="29"/>
      <c r="AU60" s="29"/>
      <c r="AV60" s="29"/>
      <c r="AW60" s="29"/>
      <c r="AX60" s="29"/>
      <c r="AY60" s="29"/>
      <c r="AZ60" s="29"/>
      <c r="BA60" s="29"/>
      <c r="BB60" s="29"/>
      <c r="BC60" s="29"/>
      <c r="BD60" s="29"/>
      <c r="BE60" s="29"/>
      <c r="BF60" s="29"/>
      <c r="BG60" s="29"/>
      <c r="BH60" s="29"/>
      <c r="BI60" s="29"/>
    </row>
    <row r="61" spans="1:201" ht="40.15" customHeight="1" x14ac:dyDescent="0.2">
      <c r="A61" s="15" t="s">
        <v>1160</v>
      </c>
      <c r="B61" s="9">
        <v>52</v>
      </c>
      <c r="C61" s="9" t="s">
        <v>1761</v>
      </c>
      <c r="D61" s="49" t="s">
        <v>590</v>
      </c>
      <c r="E61" s="79" t="s">
        <v>491</v>
      </c>
      <c r="F61" s="49" t="s">
        <v>7</v>
      </c>
      <c r="G61" s="49" t="s">
        <v>539</v>
      </c>
      <c r="H61" s="49" t="s">
        <v>540</v>
      </c>
      <c r="I61" s="89">
        <v>30</v>
      </c>
      <c r="J61" s="88">
        <v>24.13</v>
      </c>
      <c r="K61" s="82">
        <f t="shared" si="10"/>
        <v>24</v>
      </c>
      <c r="L61" s="82">
        <f t="shared" si="12"/>
        <v>0.8</v>
      </c>
      <c r="M61" s="83">
        <f t="shared" si="11"/>
        <v>0.80433333333333334</v>
      </c>
      <c r="N61" s="84">
        <v>0.54366599999999998</v>
      </c>
      <c r="O61" s="85">
        <f t="shared" si="35"/>
        <v>6000</v>
      </c>
      <c r="P61" s="86">
        <v>200</v>
      </c>
      <c r="Q61" s="85">
        <f t="shared" si="36"/>
        <v>48000</v>
      </c>
      <c r="R61" s="86">
        <v>1600</v>
      </c>
      <c r="S61" s="87">
        <f t="shared" si="37"/>
        <v>4800</v>
      </c>
      <c r="T61" s="87">
        <f t="shared" si="38"/>
        <v>38400</v>
      </c>
      <c r="AA61" s="22">
        <f t="shared" si="39"/>
        <v>3261.9960000000001</v>
      </c>
      <c r="AB61" s="22">
        <f t="shared" si="40"/>
        <v>4826</v>
      </c>
      <c r="AC61" s="22">
        <f t="shared" si="41"/>
        <v>3261.9960000000001</v>
      </c>
      <c r="AE61" s="22">
        <f t="shared" si="42"/>
        <v>26095.968000000001</v>
      </c>
      <c r="AF61" s="22">
        <f t="shared" si="43"/>
        <v>38608</v>
      </c>
      <c r="AG61" s="22">
        <f t="shared" si="44"/>
        <v>26095.968000000001</v>
      </c>
    </row>
    <row r="62" spans="1:201" s="6" customFormat="1" ht="40.15" customHeight="1" x14ac:dyDescent="0.2">
      <c r="A62" s="15" t="s">
        <v>1160</v>
      </c>
      <c r="B62" s="9">
        <v>53</v>
      </c>
      <c r="C62" s="9" t="s">
        <v>1763</v>
      </c>
      <c r="D62" s="49" t="s">
        <v>601</v>
      </c>
      <c r="E62" s="79" t="s">
        <v>94</v>
      </c>
      <c r="F62" s="49" t="s">
        <v>538</v>
      </c>
      <c r="G62" s="49" t="s">
        <v>602</v>
      </c>
      <c r="H62" s="49" t="s">
        <v>540</v>
      </c>
      <c r="I62" s="89">
        <v>50</v>
      </c>
      <c r="J62" s="88">
        <v>6.32</v>
      </c>
      <c r="K62" s="82">
        <f t="shared" si="10"/>
        <v>6</v>
      </c>
      <c r="L62" s="82">
        <f t="shared" si="12"/>
        <v>0.12</v>
      </c>
      <c r="M62" s="83">
        <f t="shared" si="11"/>
        <v>0.12640000000000001</v>
      </c>
      <c r="N62" s="84">
        <v>0.13630500000000001</v>
      </c>
      <c r="O62" s="85">
        <f t="shared" si="35"/>
        <v>40000</v>
      </c>
      <c r="P62" s="86">
        <v>800</v>
      </c>
      <c r="Q62" s="85">
        <f t="shared" si="36"/>
        <v>300000</v>
      </c>
      <c r="R62" s="86">
        <v>6000</v>
      </c>
      <c r="S62" s="87">
        <f t="shared" si="37"/>
        <v>4800</v>
      </c>
      <c r="T62" s="87">
        <f t="shared" si="38"/>
        <v>36000</v>
      </c>
      <c r="U62" s="1"/>
      <c r="V62" s="1"/>
      <c r="W62" s="1"/>
      <c r="X62" s="1"/>
      <c r="Y62" s="1"/>
      <c r="Z62" s="1"/>
      <c r="AA62" s="22">
        <f t="shared" si="39"/>
        <v>5452.2000000000007</v>
      </c>
      <c r="AB62" s="22">
        <f t="shared" si="40"/>
        <v>5056.0000000000009</v>
      </c>
      <c r="AC62" s="22">
        <f t="shared" si="41"/>
        <v>5056.0000000000009</v>
      </c>
      <c r="AD62" s="1"/>
      <c r="AE62" s="22">
        <f t="shared" si="42"/>
        <v>40891.5</v>
      </c>
      <c r="AF62" s="22">
        <f t="shared" si="43"/>
        <v>37920.000000000007</v>
      </c>
      <c r="AG62" s="22">
        <f t="shared" si="44"/>
        <v>37920.000000000007</v>
      </c>
      <c r="AH62" s="1"/>
      <c r="AI62" s="1"/>
      <c r="AJ62" s="1"/>
      <c r="AK62" s="1"/>
      <c r="AL62" s="1"/>
      <c r="AM62" s="1"/>
      <c r="AN62" s="26"/>
      <c r="AO62" s="26"/>
      <c r="AP62" s="26"/>
      <c r="AQ62" s="26"/>
      <c r="AR62" s="26"/>
      <c r="AS62" s="26"/>
      <c r="AT62" s="26"/>
      <c r="AU62" s="26"/>
      <c r="AV62" s="26"/>
      <c r="AW62" s="26"/>
      <c r="AX62" s="26"/>
      <c r="AY62" s="26"/>
      <c r="AZ62" s="26"/>
      <c r="BA62" s="26"/>
      <c r="BB62" s="26"/>
      <c r="BC62" s="26"/>
      <c r="BD62" s="26"/>
      <c r="BE62" s="26"/>
      <c r="BF62" s="26"/>
      <c r="BG62" s="26"/>
      <c r="BH62" s="26"/>
      <c r="BI62" s="26"/>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row>
    <row r="63" spans="1:201" ht="40.15" customHeight="1" x14ac:dyDescent="0.2">
      <c r="A63" s="15" t="s">
        <v>1160</v>
      </c>
      <c r="B63" s="9">
        <v>54</v>
      </c>
      <c r="C63" s="9" t="s">
        <v>1764</v>
      </c>
      <c r="D63" s="49" t="s">
        <v>601</v>
      </c>
      <c r="E63" s="79" t="s">
        <v>94</v>
      </c>
      <c r="F63" s="49" t="s">
        <v>538</v>
      </c>
      <c r="G63" s="49" t="s">
        <v>581</v>
      </c>
      <c r="H63" s="49" t="s">
        <v>540</v>
      </c>
      <c r="I63" s="89">
        <v>30</v>
      </c>
      <c r="J63" s="88">
        <v>9.66</v>
      </c>
      <c r="K63" s="82">
        <f t="shared" si="10"/>
        <v>9.6</v>
      </c>
      <c r="L63" s="82">
        <f t="shared" si="12"/>
        <v>0.32</v>
      </c>
      <c r="M63" s="83">
        <f t="shared" si="11"/>
        <v>0.32200000000000001</v>
      </c>
      <c r="N63" s="84">
        <v>0.39150000000000001</v>
      </c>
      <c r="O63" s="85">
        <f t="shared" si="35"/>
        <v>3000</v>
      </c>
      <c r="P63" s="86">
        <v>100</v>
      </c>
      <c r="Q63" s="85">
        <f t="shared" si="36"/>
        <v>120000</v>
      </c>
      <c r="R63" s="86">
        <v>4000</v>
      </c>
      <c r="S63" s="87">
        <f t="shared" si="37"/>
        <v>960</v>
      </c>
      <c r="T63" s="87">
        <f t="shared" si="38"/>
        <v>38400</v>
      </c>
      <c r="AA63" s="22">
        <f t="shared" si="39"/>
        <v>1174.5</v>
      </c>
      <c r="AB63" s="22">
        <f t="shared" si="40"/>
        <v>966</v>
      </c>
      <c r="AC63" s="22">
        <f t="shared" si="41"/>
        <v>966</v>
      </c>
      <c r="AE63" s="22">
        <f t="shared" si="42"/>
        <v>46980</v>
      </c>
      <c r="AF63" s="22">
        <f t="shared" si="43"/>
        <v>38640</v>
      </c>
      <c r="AG63" s="22">
        <f t="shared" si="44"/>
        <v>38640</v>
      </c>
    </row>
    <row r="64" spans="1:201" ht="40.15" customHeight="1" x14ac:dyDescent="0.2">
      <c r="A64" s="16" t="s">
        <v>1161</v>
      </c>
      <c r="B64" s="9">
        <v>55</v>
      </c>
      <c r="C64" s="9" t="s">
        <v>1762</v>
      </c>
      <c r="D64" s="49" t="s">
        <v>601</v>
      </c>
      <c r="E64" s="79" t="s">
        <v>2203</v>
      </c>
      <c r="F64" s="49" t="s">
        <v>538</v>
      </c>
      <c r="G64" s="49" t="s">
        <v>602</v>
      </c>
      <c r="H64" s="38" t="s">
        <v>540</v>
      </c>
      <c r="I64" s="53">
        <v>50</v>
      </c>
      <c r="J64" s="94">
        <v>4.96</v>
      </c>
      <c r="K64" s="82">
        <f t="shared" si="10"/>
        <v>4.5</v>
      </c>
      <c r="L64" s="82">
        <f t="shared" si="12"/>
        <v>0.09</v>
      </c>
      <c r="M64" s="83">
        <f t="shared" si="11"/>
        <v>9.9199999999999997E-2</v>
      </c>
      <c r="N64" s="84">
        <v>0</v>
      </c>
      <c r="O64" s="85">
        <f t="shared" si="35"/>
        <v>50</v>
      </c>
      <c r="P64" s="86">
        <v>1</v>
      </c>
      <c r="Q64" s="85">
        <f t="shared" si="36"/>
        <v>1000</v>
      </c>
      <c r="R64" s="86">
        <v>20</v>
      </c>
      <c r="S64" s="87">
        <f t="shared" si="37"/>
        <v>4.5</v>
      </c>
      <c r="T64" s="87">
        <f t="shared" si="38"/>
        <v>90</v>
      </c>
      <c r="U64" s="6"/>
      <c r="V64" s="6"/>
      <c r="W64" s="6"/>
      <c r="X64" s="6"/>
      <c r="Y64" s="6"/>
      <c r="Z64" s="6"/>
      <c r="AA64" s="22">
        <f t="shared" si="39"/>
        <v>0</v>
      </c>
      <c r="AB64" s="22">
        <f t="shared" si="40"/>
        <v>4.96</v>
      </c>
      <c r="AC64" s="22">
        <f t="shared" si="41"/>
        <v>0</v>
      </c>
      <c r="AD64" s="6"/>
      <c r="AE64" s="22">
        <f t="shared" si="42"/>
        <v>0</v>
      </c>
      <c r="AF64" s="22">
        <f t="shared" si="43"/>
        <v>99.2</v>
      </c>
      <c r="AG64" s="22">
        <f t="shared" si="44"/>
        <v>0</v>
      </c>
      <c r="AH64" s="6"/>
      <c r="AI64" s="6"/>
      <c r="AJ64" s="6"/>
      <c r="AK64" s="6"/>
      <c r="AL64" s="6"/>
      <c r="AM64" s="6"/>
      <c r="AN64" s="29"/>
      <c r="AO64" s="29"/>
      <c r="AP64" s="29"/>
      <c r="AQ64" s="29"/>
      <c r="AR64" s="29"/>
      <c r="AS64" s="29"/>
      <c r="AT64" s="29"/>
      <c r="AU64" s="29"/>
      <c r="AV64" s="29"/>
      <c r="AW64" s="29"/>
      <c r="AX64" s="29"/>
      <c r="AY64" s="29"/>
      <c r="AZ64" s="29"/>
      <c r="BA64" s="29"/>
      <c r="BB64" s="29"/>
      <c r="BC64" s="29"/>
      <c r="BD64" s="29"/>
      <c r="BE64" s="29"/>
      <c r="BF64" s="29"/>
      <c r="BG64" s="29"/>
      <c r="BH64" s="29"/>
      <c r="BI64" s="29"/>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row>
    <row r="65" spans="1:61" ht="40.15" customHeight="1" x14ac:dyDescent="0.2">
      <c r="A65" s="15" t="s">
        <v>1160</v>
      </c>
      <c r="B65" s="9">
        <v>56</v>
      </c>
      <c r="C65" s="9" t="s">
        <v>1766</v>
      </c>
      <c r="D65" s="49" t="s">
        <v>1025</v>
      </c>
      <c r="E65" s="79" t="s">
        <v>489</v>
      </c>
      <c r="F65" s="49" t="s">
        <v>538</v>
      </c>
      <c r="G65" s="49" t="s">
        <v>882</v>
      </c>
      <c r="H65" s="49" t="s">
        <v>540</v>
      </c>
      <c r="I65" s="89">
        <v>30</v>
      </c>
      <c r="J65" s="88">
        <v>4.28</v>
      </c>
      <c r="K65" s="82">
        <f t="shared" si="10"/>
        <v>4.2</v>
      </c>
      <c r="L65" s="82">
        <f t="shared" si="12"/>
        <v>0.14000000000000001</v>
      </c>
      <c r="M65" s="83">
        <f t="shared" si="11"/>
        <v>0.14266666666666666</v>
      </c>
      <c r="N65" s="84">
        <v>5.9343E-2</v>
      </c>
      <c r="O65" s="85">
        <f t="shared" si="35"/>
        <v>6000</v>
      </c>
      <c r="P65" s="86">
        <v>200</v>
      </c>
      <c r="Q65" s="85">
        <f t="shared" si="36"/>
        <v>60000</v>
      </c>
      <c r="R65" s="86">
        <v>2000</v>
      </c>
      <c r="S65" s="87">
        <f t="shared" si="37"/>
        <v>840</v>
      </c>
      <c r="T65" s="87">
        <f t="shared" si="38"/>
        <v>8400</v>
      </c>
      <c r="AA65" s="22">
        <f t="shared" si="39"/>
        <v>356.05799999999999</v>
      </c>
      <c r="AB65" s="22">
        <f t="shared" si="40"/>
        <v>856</v>
      </c>
      <c r="AC65" s="22">
        <f t="shared" si="41"/>
        <v>356.05799999999999</v>
      </c>
      <c r="AE65" s="22">
        <f t="shared" si="42"/>
        <v>3560.58</v>
      </c>
      <c r="AF65" s="22">
        <f t="shared" si="43"/>
        <v>8560</v>
      </c>
      <c r="AG65" s="22">
        <f t="shared" si="44"/>
        <v>3560.58</v>
      </c>
    </row>
    <row r="66" spans="1:61" ht="40.15" customHeight="1" x14ac:dyDescent="0.2">
      <c r="A66" s="15" t="s">
        <v>1160</v>
      </c>
      <c r="B66" s="9">
        <v>57</v>
      </c>
      <c r="C66" s="9" t="s">
        <v>1767</v>
      </c>
      <c r="D66" s="49" t="s">
        <v>1025</v>
      </c>
      <c r="E66" s="79" t="s">
        <v>489</v>
      </c>
      <c r="F66" s="49" t="s">
        <v>538</v>
      </c>
      <c r="G66" s="49" t="s">
        <v>490</v>
      </c>
      <c r="H66" s="49" t="s">
        <v>540</v>
      </c>
      <c r="I66" s="89">
        <v>30</v>
      </c>
      <c r="J66" s="88">
        <v>6.81</v>
      </c>
      <c r="K66" s="82">
        <f t="shared" si="10"/>
        <v>6.6</v>
      </c>
      <c r="L66" s="82">
        <f t="shared" si="12"/>
        <v>0.22</v>
      </c>
      <c r="M66" s="83">
        <f t="shared" si="11"/>
        <v>0.22699999999999998</v>
      </c>
      <c r="N66" s="84">
        <v>0.118687</v>
      </c>
      <c r="O66" s="85">
        <f t="shared" si="35"/>
        <v>1500</v>
      </c>
      <c r="P66" s="86">
        <v>50</v>
      </c>
      <c r="Q66" s="85">
        <f t="shared" si="36"/>
        <v>60000</v>
      </c>
      <c r="R66" s="86">
        <v>2000</v>
      </c>
      <c r="S66" s="87">
        <f t="shared" si="37"/>
        <v>330</v>
      </c>
      <c r="T66" s="87">
        <f t="shared" si="38"/>
        <v>13200</v>
      </c>
      <c r="AA66" s="22">
        <f t="shared" si="39"/>
        <v>178.03049999999999</v>
      </c>
      <c r="AB66" s="22">
        <f t="shared" si="40"/>
        <v>340.49999999999994</v>
      </c>
      <c r="AC66" s="22">
        <f t="shared" si="41"/>
        <v>178.03049999999999</v>
      </c>
      <c r="AE66" s="22">
        <f t="shared" si="42"/>
        <v>7121.22</v>
      </c>
      <c r="AF66" s="22">
        <f t="shared" si="43"/>
        <v>13619.999999999998</v>
      </c>
      <c r="AG66" s="22">
        <f t="shared" si="44"/>
        <v>7121.22</v>
      </c>
    </row>
    <row r="67" spans="1:61" ht="40.15" customHeight="1" x14ac:dyDescent="0.2">
      <c r="A67" s="15" t="s">
        <v>1160</v>
      </c>
      <c r="B67" s="9">
        <v>58</v>
      </c>
      <c r="C67" s="9" t="s">
        <v>1765</v>
      </c>
      <c r="D67" s="49" t="s">
        <v>1025</v>
      </c>
      <c r="E67" s="79" t="s">
        <v>1026</v>
      </c>
      <c r="F67" s="49" t="s">
        <v>538</v>
      </c>
      <c r="G67" s="49" t="s">
        <v>882</v>
      </c>
      <c r="H67" s="49" t="s">
        <v>540</v>
      </c>
      <c r="I67" s="89">
        <v>30</v>
      </c>
      <c r="J67" s="88">
        <v>2.78</v>
      </c>
      <c r="K67" s="82">
        <f t="shared" si="10"/>
        <v>2.6999999999999997</v>
      </c>
      <c r="L67" s="82">
        <f t="shared" si="12"/>
        <v>0.09</v>
      </c>
      <c r="M67" s="83">
        <f t="shared" si="11"/>
        <v>9.2666666666666661E-2</v>
      </c>
      <c r="N67" s="84">
        <v>5.9343E-2</v>
      </c>
      <c r="O67" s="85">
        <f t="shared" si="35"/>
        <v>600</v>
      </c>
      <c r="P67" s="86">
        <v>20</v>
      </c>
      <c r="Q67" s="85">
        <f t="shared" si="36"/>
        <v>12000</v>
      </c>
      <c r="R67" s="86">
        <v>400</v>
      </c>
      <c r="S67" s="87">
        <f t="shared" si="37"/>
        <v>53.999999999999993</v>
      </c>
      <c r="T67" s="87">
        <f t="shared" si="38"/>
        <v>1080</v>
      </c>
      <c r="AA67" s="22">
        <f t="shared" si="39"/>
        <v>35.605800000000002</v>
      </c>
      <c r="AB67" s="22">
        <f t="shared" si="40"/>
        <v>55.599999999999994</v>
      </c>
      <c r="AC67" s="22">
        <f t="shared" si="41"/>
        <v>35.605800000000002</v>
      </c>
      <c r="AE67" s="22">
        <f t="shared" si="42"/>
        <v>712.11599999999999</v>
      </c>
      <c r="AF67" s="22">
        <f t="shared" si="43"/>
        <v>1112</v>
      </c>
      <c r="AG67" s="22">
        <f t="shared" si="44"/>
        <v>712.11599999999999</v>
      </c>
    </row>
    <row r="68" spans="1:61" ht="40.15" customHeight="1" x14ac:dyDescent="0.2">
      <c r="A68" s="15" t="s">
        <v>1161</v>
      </c>
      <c r="B68" s="9">
        <v>59</v>
      </c>
      <c r="C68" s="9" t="s">
        <v>1768</v>
      </c>
      <c r="D68" s="49" t="s">
        <v>992</v>
      </c>
      <c r="E68" s="79" t="s">
        <v>993</v>
      </c>
      <c r="F68" s="49" t="s">
        <v>994</v>
      </c>
      <c r="G68" s="49" t="s">
        <v>539</v>
      </c>
      <c r="H68" s="49" t="s">
        <v>540</v>
      </c>
      <c r="I68" s="89">
        <v>10</v>
      </c>
      <c r="J68" s="88">
        <v>7</v>
      </c>
      <c r="K68" s="82">
        <f t="shared" si="10"/>
        <v>7</v>
      </c>
      <c r="L68" s="82">
        <f t="shared" si="12"/>
        <v>0.7</v>
      </c>
      <c r="M68" s="83">
        <f t="shared" si="11"/>
        <v>0.7</v>
      </c>
      <c r="N68" s="84">
        <v>0</v>
      </c>
      <c r="O68" s="85">
        <f t="shared" si="35"/>
        <v>1000</v>
      </c>
      <c r="P68" s="86">
        <v>100</v>
      </c>
      <c r="Q68" s="85">
        <f t="shared" si="36"/>
        <v>20000</v>
      </c>
      <c r="R68" s="86">
        <v>2000</v>
      </c>
      <c r="S68" s="87">
        <f t="shared" si="37"/>
        <v>700</v>
      </c>
      <c r="T68" s="87">
        <f t="shared" si="38"/>
        <v>14000</v>
      </c>
      <c r="AA68" s="22">
        <f t="shared" si="39"/>
        <v>0</v>
      </c>
      <c r="AB68" s="22">
        <f t="shared" si="40"/>
        <v>700</v>
      </c>
      <c r="AC68" s="22">
        <f t="shared" si="41"/>
        <v>0</v>
      </c>
      <c r="AE68" s="22">
        <f t="shared" si="42"/>
        <v>0</v>
      </c>
      <c r="AF68" s="22">
        <f t="shared" si="43"/>
        <v>14000</v>
      </c>
      <c r="AG68" s="22">
        <f t="shared" si="44"/>
        <v>0</v>
      </c>
    </row>
    <row r="69" spans="1:61" ht="40.15" customHeight="1" x14ac:dyDescent="0.2">
      <c r="A69" s="15" t="s">
        <v>1161</v>
      </c>
      <c r="B69" s="9">
        <v>60</v>
      </c>
      <c r="C69" s="9" t="s">
        <v>1769</v>
      </c>
      <c r="D69" s="49" t="s">
        <v>615</v>
      </c>
      <c r="E69" s="79" t="s">
        <v>111</v>
      </c>
      <c r="F69" s="49" t="s">
        <v>538</v>
      </c>
      <c r="G69" s="49" t="s">
        <v>871</v>
      </c>
      <c r="H69" s="49" t="s">
        <v>540</v>
      </c>
      <c r="I69" s="89">
        <v>20</v>
      </c>
      <c r="J69" s="88">
        <v>14</v>
      </c>
      <c r="K69" s="82">
        <f t="shared" si="10"/>
        <v>14</v>
      </c>
      <c r="L69" s="82">
        <f t="shared" si="12"/>
        <v>0.7</v>
      </c>
      <c r="M69" s="83">
        <f t="shared" si="11"/>
        <v>0.7</v>
      </c>
      <c r="N69" s="84">
        <v>0</v>
      </c>
      <c r="O69" s="85">
        <f t="shared" si="35"/>
        <v>10000</v>
      </c>
      <c r="P69" s="86">
        <v>500</v>
      </c>
      <c r="Q69" s="85">
        <f t="shared" si="36"/>
        <v>60000</v>
      </c>
      <c r="R69" s="86">
        <v>3000</v>
      </c>
      <c r="S69" s="87">
        <f t="shared" si="37"/>
        <v>7000</v>
      </c>
      <c r="T69" s="87">
        <f t="shared" si="38"/>
        <v>42000</v>
      </c>
      <c r="AA69" s="22">
        <f t="shared" si="39"/>
        <v>0</v>
      </c>
      <c r="AB69" s="22">
        <f t="shared" si="40"/>
        <v>7000</v>
      </c>
      <c r="AC69" s="22">
        <f t="shared" si="41"/>
        <v>0</v>
      </c>
      <c r="AE69" s="22">
        <f t="shared" si="42"/>
        <v>0</v>
      </c>
      <c r="AF69" s="22">
        <f t="shared" si="43"/>
        <v>42000</v>
      </c>
      <c r="AG69" s="22">
        <f t="shared" si="44"/>
        <v>0</v>
      </c>
    </row>
    <row r="70" spans="1:61" ht="40.15" customHeight="1" x14ac:dyDescent="0.2">
      <c r="A70" s="15" t="s">
        <v>1161</v>
      </c>
      <c r="B70" s="9">
        <v>61</v>
      </c>
      <c r="C70" s="9" t="s">
        <v>1770</v>
      </c>
      <c r="D70" s="49" t="s">
        <v>615</v>
      </c>
      <c r="E70" s="79" t="s">
        <v>1252</v>
      </c>
      <c r="F70" s="49" t="s">
        <v>568</v>
      </c>
      <c r="G70" s="49" t="s">
        <v>1253</v>
      </c>
      <c r="H70" s="49" t="s">
        <v>537</v>
      </c>
      <c r="I70" s="89">
        <v>1</v>
      </c>
      <c r="J70" s="88">
        <v>14</v>
      </c>
      <c r="K70" s="82">
        <f t="shared" si="10"/>
        <v>14</v>
      </c>
      <c r="L70" s="82">
        <f t="shared" si="12"/>
        <v>14</v>
      </c>
      <c r="M70" s="83">
        <f t="shared" si="11"/>
        <v>14</v>
      </c>
      <c r="N70" s="84">
        <v>0</v>
      </c>
      <c r="O70" s="85">
        <f t="shared" si="35"/>
        <v>200</v>
      </c>
      <c r="P70" s="86">
        <v>200</v>
      </c>
      <c r="Q70" s="85">
        <f t="shared" si="36"/>
        <v>2400</v>
      </c>
      <c r="R70" s="86">
        <v>2400</v>
      </c>
      <c r="S70" s="87">
        <f t="shared" si="37"/>
        <v>2800</v>
      </c>
      <c r="T70" s="87">
        <f t="shared" si="38"/>
        <v>33600</v>
      </c>
      <c r="AA70" s="22">
        <f t="shared" si="39"/>
        <v>0</v>
      </c>
      <c r="AB70" s="22">
        <f t="shared" si="40"/>
        <v>2800</v>
      </c>
      <c r="AC70" s="22">
        <f t="shared" si="41"/>
        <v>0</v>
      </c>
      <c r="AE70" s="22">
        <f t="shared" si="42"/>
        <v>0</v>
      </c>
      <c r="AF70" s="22">
        <f t="shared" si="43"/>
        <v>33600</v>
      </c>
      <c r="AG70" s="22">
        <f t="shared" si="44"/>
        <v>0</v>
      </c>
    </row>
    <row r="71" spans="1:61" ht="40.15" customHeight="1" x14ac:dyDescent="0.2">
      <c r="A71" s="15" t="s">
        <v>1161</v>
      </c>
      <c r="B71" s="9">
        <v>62</v>
      </c>
      <c r="C71" s="9" t="s">
        <v>1771</v>
      </c>
      <c r="D71" s="49" t="s">
        <v>615</v>
      </c>
      <c r="E71" s="79" t="s">
        <v>1254</v>
      </c>
      <c r="F71" s="49" t="s">
        <v>568</v>
      </c>
      <c r="G71" s="49" t="s">
        <v>1255</v>
      </c>
      <c r="H71" s="49" t="s">
        <v>537</v>
      </c>
      <c r="I71" s="89">
        <v>1</v>
      </c>
      <c r="J71" s="88">
        <v>13</v>
      </c>
      <c r="K71" s="82">
        <f t="shared" si="10"/>
        <v>13</v>
      </c>
      <c r="L71" s="82">
        <f t="shared" si="12"/>
        <v>13</v>
      </c>
      <c r="M71" s="83">
        <f t="shared" si="11"/>
        <v>13</v>
      </c>
      <c r="N71" s="84">
        <v>0</v>
      </c>
      <c r="O71" s="85">
        <f t="shared" si="35"/>
        <v>300</v>
      </c>
      <c r="P71" s="86">
        <v>300</v>
      </c>
      <c r="Q71" s="85">
        <f t="shared" si="36"/>
        <v>1600</v>
      </c>
      <c r="R71" s="86">
        <v>1600</v>
      </c>
      <c r="S71" s="87">
        <f t="shared" si="37"/>
        <v>3900</v>
      </c>
      <c r="T71" s="87">
        <f t="shared" si="38"/>
        <v>20800</v>
      </c>
      <c r="AA71" s="22">
        <f t="shared" si="39"/>
        <v>0</v>
      </c>
      <c r="AB71" s="22">
        <f t="shared" si="40"/>
        <v>3900</v>
      </c>
      <c r="AC71" s="22">
        <f t="shared" si="41"/>
        <v>0</v>
      </c>
      <c r="AE71" s="22">
        <f t="shared" si="42"/>
        <v>0</v>
      </c>
      <c r="AF71" s="22">
        <f t="shared" si="43"/>
        <v>20800</v>
      </c>
      <c r="AG71" s="22">
        <f t="shared" si="44"/>
        <v>0</v>
      </c>
    </row>
    <row r="72" spans="1:61" ht="40.15" customHeight="1" x14ac:dyDescent="0.2">
      <c r="A72" s="15" t="s">
        <v>1161</v>
      </c>
      <c r="B72" s="9">
        <v>63</v>
      </c>
      <c r="C72" s="9" t="s">
        <v>1773</v>
      </c>
      <c r="D72" s="49" t="s">
        <v>615</v>
      </c>
      <c r="E72" s="79" t="s">
        <v>629</v>
      </c>
      <c r="F72" s="49" t="s">
        <v>538</v>
      </c>
      <c r="G72" s="49" t="s">
        <v>131</v>
      </c>
      <c r="H72" s="49" t="s">
        <v>540</v>
      </c>
      <c r="I72" s="89">
        <v>20</v>
      </c>
      <c r="J72" s="88">
        <v>7</v>
      </c>
      <c r="K72" s="82">
        <f t="shared" si="10"/>
        <v>7</v>
      </c>
      <c r="L72" s="82">
        <f t="shared" si="12"/>
        <v>0.35</v>
      </c>
      <c r="M72" s="83">
        <f t="shared" ref="M72:M147" si="45">J72/I72</f>
        <v>0.35</v>
      </c>
      <c r="N72" s="84">
        <v>0</v>
      </c>
      <c r="O72" s="85">
        <f t="shared" si="35"/>
        <v>1000</v>
      </c>
      <c r="P72" s="86">
        <v>50</v>
      </c>
      <c r="Q72" s="85">
        <f t="shared" si="36"/>
        <v>60000</v>
      </c>
      <c r="R72" s="86">
        <v>3000</v>
      </c>
      <c r="S72" s="87">
        <f t="shared" si="37"/>
        <v>350</v>
      </c>
      <c r="T72" s="87">
        <f t="shared" si="38"/>
        <v>21000</v>
      </c>
      <c r="AA72" s="22">
        <f t="shared" si="39"/>
        <v>0</v>
      </c>
      <c r="AB72" s="22">
        <f t="shared" si="40"/>
        <v>350</v>
      </c>
      <c r="AC72" s="22">
        <f t="shared" si="41"/>
        <v>0</v>
      </c>
      <c r="AE72" s="22">
        <f t="shared" si="42"/>
        <v>0</v>
      </c>
      <c r="AF72" s="22">
        <f t="shared" si="43"/>
        <v>21000</v>
      </c>
      <c r="AG72" s="22">
        <f t="shared" si="44"/>
        <v>0</v>
      </c>
    </row>
    <row r="73" spans="1:61" ht="40.15" customHeight="1" x14ac:dyDescent="0.2">
      <c r="A73" s="15" t="s">
        <v>1161</v>
      </c>
      <c r="B73" s="9">
        <v>64</v>
      </c>
      <c r="C73" s="9" t="s">
        <v>1772</v>
      </c>
      <c r="D73" s="49" t="s">
        <v>615</v>
      </c>
      <c r="E73" s="79" t="s">
        <v>1256</v>
      </c>
      <c r="F73" s="49" t="s">
        <v>568</v>
      </c>
      <c r="G73" s="49" t="s">
        <v>1257</v>
      </c>
      <c r="H73" s="49" t="s">
        <v>379</v>
      </c>
      <c r="I73" s="89">
        <v>1</v>
      </c>
      <c r="J73" s="88">
        <v>11</v>
      </c>
      <c r="K73" s="82">
        <f t="shared" ref="K73:K148" si="46">L73*I73</f>
        <v>11</v>
      </c>
      <c r="L73" s="82">
        <f t="shared" si="12"/>
        <v>11</v>
      </c>
      <c r="M73" s="83">
        <f t="shared" si="45"/>
        <v>11</v>
      </c>
      <c r="N73" s="90">
        <v>0</v>
      </c>
      <c r="O73" s="85">
        <f t="shared" si="35"/>
        <v>50</v>
      </c>
      <c r="P73" s="86">
        <v>50</v>
      </c>
      <c r="Q73" s="85">
        <f t="shared" si="36"/>
        <v>1600</v>
      </c>
      <c r="R73" s="86">
        <v>1600</v>
      </c>
      <c r="S73" s="87">
        <f t="shared" si="37"/>
        <v>550</v>
      </c>
      <c r="T73" s="87">
        <f t="shared" si="38"/>
        <v>17600</v>
      </c>
      <c r="AA73" s="22">
        <f t="shared" si="39"/>
        <v>0</v>
      </c>
      <c r="AB73" s="22">
        <f t="shared" si="40"/>
        <v>550</v>
      </c>
      <c r="AC73" s="22">
        <f t="shared" si="41"/>
        <v>0</v>
      </c>
      <c r="AE73" s="22">
        <f t="shared" si="42"/>
        <v>0</v>
      </c>
      <c r="AF73" s="22">
        <f t="shared" si="43"/>
        <v>17600</v>
      </c>
      <c r="AG73" s="22">
        <f t="shared" si="44"/>
        <v>0</v>
      </c>
    </row>
    <row r="74" spans="1:61" ht="40.15" customHeight="1" x14ac:dyDescent="0.2">
      <c r="A74" s="15" t="s">
        <v>1160</v>
      </c>
      <c r="B74" s="9">
        <v>65</v>
      </c>
      <c r="C74" s="9" t="s">
        <v>1774</v>
      </c>
      <c r="D74" s="49" t="s">
        <v>95</v>
      </c>
      <c r="E74" s="79" t="s">
        <v>96</v>
      </c>
      <c r="F74" s="49" t="s">
        <v>580</v>
      </c>
      <c r="G74" s="49" t="s">
        <v>348</v>
      </c>
      <c r="H74" s="49" t="s">
        <v>540</v>
      </c>
      <c r="I74" s="89">
        <v>20</v>
      </c>
      <c r="J74" s="88">
        <v>2.78</v>
      </c>
      <c r="K74" s="82">
        <f t="shared" si="46"/>
        <v>2.6</v>
      </c>
      <c r="L74" s="82">
        <f t="shared" ref="L74:L149" si="47">ROUNDDOWN(M74,2)</f>
        <v>0.13</v>
      </c>
      <c r="M74" s="83">
        <f t="shared" si="45"/>
        <v>0.13899999999999998</v>
      </c>
      <c r="N74" s="84">
        <v>8.6467000000000002E-2</v>
      </c>
      <c r="O74" s="85">
        <f t="shared" si="35"/>
        <v>200</v>
      </c>
      <c r="P74" s="86">
        <v>10</v>
      </c>
      <c r="Q74" s="85">
        <f t="shared" si="36"/>
        <v>8000</v>
      </c>
      <c r="R74" s="86">
        <v>400</v>
      </c>
      <c r="S74" s="87">
        <f t="shared" si="37"/>
        <v>26</v>
      </c>
      <c r="T74" s="87">
        <f t="shared" si="38"/>
        <v>1040</v>
      </c>
      <c r="AA74" s="22">
        <f t="shared" si="39"/>
        <v>17.293400000000002</v>
      </c>
      <c r="AB74" s="22">
        <f t="shared" si="40"/>
        <v>27.799999999999997</v>
      </c>
      <c r="AC74" s="22">
        <f t="shared" si="41"/>
        <v>17.293400000000002</v>
      </c>
      <c r="AE74" s="22">
        <f t="shared" si="42"/>
        <v>691.73599999999999</v>
      </c>
      <c r="AF74" s="22">
        <f t="shared" si="43"/>
        <v>1111.9999999999998</v>
      </c>
      <c r="AG74" s="22">
        <f t="shared" si="44"/>
        <v>691.73599999999999</v>
      </c>
    </row>
    <row r="75" spans="1:61" s="6" customFormat="1" ht="40.15" customHeight="1" x14ac:dyDescent="0.2">
      <c r="A75" s="16" t="s">
        <v>1160</v>
      </c>
      <c r="B75" s="9">
        <v>66</v>
      </c>
      <c r="C75" s="9" t="s">
        <v>1776</v>
      </c>
      <c r="D75" s="49" t="s">
        <v>616</v>
      </c>
      <c r="E75" s="97" t="s">
        <v>844</v>
      </c>
      <c r="F75" s="49" t="s">
        <v>845</v>
      </c>
      <c r="G75" s="49" t="s">
        <v>546</v>
      </c>
      <c r="H75" s="49" t="s">
        <v>540</v>
      </c>
      <c r="I75" s="89">
        <v>30</v>
      </c>
      <c r="J75" s="82">
        <v>10.41</v>
      </c>
      <c r="K75" s="82">
        <f t="shared" si="46"/>
        <v>10.200000000000001</v>
      </c>
      <c r="L75" s="82">
        <f t="shared" si="47"/>
        <v>0.34</v>
      </c>
      <c r="M75" s="83">
        <f t="shared" si="45"/>
        <v>0.34700000000000003</v>
      </c>
      <c r="N75" s="84">
        <v>0.26272400000000001</v>
      </c>
      <c r="O75" s="85">
        <f t="shared" si="35"/>
        <v>12000</v>
      </c>
      <c r="P75" s="86">
        <v>400</v>
      </c>
      <c r="Q75" s="85">
        <f t="shared" si="36"/>
        <v>72000</v>
      </c>
      <c r="R75" s="86">
        <v>2400</v>
      </c>
      <c r="S75" s="87">
        <f t="shared" si="37"/>
        <v>4080.0000000000005</v>
      </c>
      <c r="T75" s="87">
        <f t="shared" si="38"/>
        <v>24480.000000000004</v>
      </c>
      <c r="AA75" s="22">
        <f t="shared" si="39"/>
        <v>3152.6880000000001</v>
      </c>
      <c r="AB75" s="22">
        <f t="shared" si="40"/>
        <v>4164</v>
      </c>
      <c r="AC75" s="22">
        <f t="shared" si="41"/>
        <v>3152.6880000000001</v>
      </c>
      <c r="AE75" s="22">
        <f t="shared" si="42"/>
        <v>18916.128000000001</v>
      </c>
      <c r="AF75" s="22">
        <f t="shared" si="43"/>
        <v>24984.000000000004</v>
      </c>
      <c r="AG75" s="22">
        <f t="shared" si="44"/>
        <v>18916.128000000001</v>
      </c>
      <c r="AN75" s="29"/>
      <c r="AO75" s="29"/>
      <c r="AP75" s="29"/>
      <c r="AQ75" s="29"/>
      <c r="AR75" s="29"/>
      <c r="AS75" s="29"/>
      <c r="AT75" s="29"/>
      <c r="AU75" s="29"/>
      <c r="AV75" s="29"/>
      <c r="AW75" s="29"/>
      <c r="AX75" s="29"/>
      <c r="AY75" s="29"/>
      <c r="AZ75" s="29"/>
      <c r="BA75" s="29"/>
      <c r="BB75" s="29"/>
      <c r="BC75" s="29"/>
      <c r="BD75" s="29"/>
      <c r="BE75" s="29"/>
      <c r="BF75" s="29"/>
      <c r="BG75" s="29"/>
      <c r="BH75" s="29"/>
      <c r="BI75" s="29"/>
    </row>
    <row r="76" spans="1:61" s="6" customFormat="1" ht="40.15" customHeight="1" x14ac:dyDescent="0.2">
      <c r="A76" s="16" t="s">
        <v>1160</v>
      </c>
      <c r="B76" s="9">
        <v>67</v>
      </c>
      <c r="C76" s="9" t="s">
        <v>1775</v>
      </c>
      <c r="D76" s="49" t="s">
        <v>616</v>
      </c>
      <c r="E76" s="79" t="s">
        <v>617</v>
      </c>
      <c r="F76" s="49" t="s">
        <v>538</v>
      </c>
      <c r="G76" s="49" t="s">
        <v>546</v>
      </c>
      <c r="H76" s="38" t="s">
        <v>540</v>
      </c>
      <c r="I76" s="89">
        <v>30</v>
      </c>
      <c r="J76" s="82">
        <v>5.63</v>
      </c>
      <c r="K76" s="82">
        <f t="shared" si="46"/>
        <v>5.3999999999999995</v>
      </c>
      <c r="L76" s="82">
        <f t="shared" si="47"/>
        <v>0.18</v>
      </c>
      <c r="M76" s="83">
        <f t="shared" si="45"/>
        <v>0.18766666666666668</v>
      </c>
      <c r="N76" s="84">
        <v>0.228299</v>
      </c>
      <c r="O76" s="85">
        <f t="shared" si="35"/>
        <v>30</v>
      </c>
      <c r="P76" s="86">
        <v>1</v>
      </c>
      <c r="Q76" s="85">
        <f t="shared" si="36"/>
        <v>3000</v>
      </c>
      <c r="R76" s="86">
        <v>100</v>
      </c>
      <c r="S76" s="87">
        <f t="shared" si="37"/>
        <v>5.3999999999999995</v>
      </c>
      <c r="T76" s="87">
        <f t="shared" si="38"/>
        <v>540</v>
      </c>
      <c r="AA76" s="22">
        <f t="shared" si="39"/>
        <v>6.8489700000000004</v>
      </c>
      <c r="AB76" s="22">
        <f t="shared" si="40"/>
        <v>5.63</v>
      </c>
      <c r="AC76" s="22">
        <f t="shared" si="41"/>
        <v>5.63</v>
      </c>
      <c r="AE76" s="22">
        <f t="shared" si="42"/>
        <v>684.89700000000005</v>
      </c>
      <c r="AF76" s="22">
        <f t="shared" si="43"/>
        <v>563</v>
      </c>
      <c r="AG76" s="22">
        <f t="shared" si="44"/>
        <v>563</v>
      </c>
      <c r="AN76" s="29"/>
      <c r="AO76" s="29"/>
      <c r="AP76" s="29"/>
      <c r="AQ76" s="29"/>
      <c r="AR76" s="29"/>
      <c r="AS76" s="29"/>
      <c r="AT76" s="29"/>
      <c r="AU76" s="29"/>
      <c r="AV76" s="29"/>
      <c r="AW76" s="29"/>
      <c r="AX76" s="29"/>
      <c r="AY76" s="29"/>
      <c r="AZ76" s="29"/>
      <c r="BA76" s="29"/>
      <c r="BB76" s="29"/>
      <c r="BC76" s="29"/>
      <c r="BD76" s="29"/>
      <c r="BE76" s="29"/>
      <c r="BF76" s="29"/>
      <c r="BG76" s="29"/>
      <c r="BH76" s="29"/>
      <c r="BI76" s="29"/>
    </row>
    <row r="77" spans="1:61" s="6" customFormat="1" ht="40.15" customHeight="1" x14ac:dyDescent="0.2">
      <c r="A77" s="16" t="s">
        <v>1160</v>
      </c>
      <c r="B77" s="9">
        <v>68</v>
      </c>
      <c r="C77" s="9" t="s">
        <v>1781</v>
      </c>
      <c r="D77" s="49" t="s">
        <v>619</v>
      </c>
      <c r="E77" s="79" t="s">
        <v>620</v>
      </c>
      <c r="F77" s="49" t="s">
        <v>538</v>
      </c>
      <c r="G77" s="49" t="s">
        <v>556</v>
      </c>
      <c r="H77" s="49" t="s">
        <v>540</v>
      </c>
      <c r="I77" s="101">
        <v>30</v>
      </c>
      <c r="J77" s="96">
        <v>8.2200000000000006</v>
      </c>
      <c r="K77" s="82">
        <f t="shared" si="46"/>
        <v>8.1000000000000014</v>
      </c>
      <c r="L77" s="82">
        <f t="shared" si="47"/>
        <v>0.27</v>
      </c>
      <c r="M77" s="83">
        <f t="shared" si="45"/>
        <v>0.27400000000000002</v>
      </c>
      <c r="N77" s="84">
        <v>0.118934</v>
      </c>
      <c r="O77" s="85">
        <f t="shared" si="35"/>
        <v>30</v>
      </c>
      <c r="P77" s="86">
        <v>1</v>
      </c>
      <c r="Q77" s="85">
        <f t="shared" si="36"/>
        <v>48000</v>
      </c>
      <c r="R77" s="86">
        <v>1600</v>
      </c>
      <c r="S77" s="87">
        <f t="shared" si="37"/>
        <v>8.1000000000000014</v>
      </c>
      <c r="T77" s="87">
        <f t="shared" si="38"/>
        <v>12960.000000000002</v>
      </c>
      <c r="AA77" s="22">
        <f t="shared" si="39"/>
        <v>3.5680199999999997</v>
      </c>
      <c r="AB77" s="22">
        <f t="shared" si="40"/>
        <v>8.2200000000000006</v>
      </c>
      <c r="AC77" s="22">
        <f t="shared" si="41"/>
        <v>3.5680199999999997</v>
      </c>
      <c r="AE77" s="22">
        <f t="shared" si="42"/>
        <v>5708.8320000000003</v>
      </c>
      <c r="AF77" s="22">
        <f t="shared" si="43"/>
        <v>13152.000000000002</v>
      </c>
      <c r="AG77" s="22">
        <f t="shared" si="44"/>
        <v>5708.8320000000003</v>
      </c>
      <c r="AN77" s="29"/>
      <c r="AO77" s="29"/>
      <c r="AP77" s="29"/>
      <c r="AQ77" s="29"/>
      <c r="AR77" s="29"/>
      <c r="AS77" s="29"/>
      <c r="AT77" s="29"/>
      <c r="AU77" s="29"/>
      <c r="AV77" s="29"/>
      <c r="AW77" s="29"/>
      <c r="AX77" s="29"/>
      <c r="AY77" s="29"/>
      <c r="AZ77" s="29"/>
      <c r="BA77" s="29"/>
      <c r="BB77" s="29"/>
      <c r="BC77" s="29"/>
      <c r="BD77" s="29"/>
      <c r="BE77" s="29"/>
      <c r="BF77" s="29"/>
      <c r="BG77" s="29"/>
      <c r="BH77" s="29"/>
      <c r="BI77" s="29"/>
    </row>
    <row r="78" spans="1:61" s="6" customFormat="1" ht="40.15" customHeight="1" x14ac:dyDescent="0.2">
      <c r="A78" s="16" t="s">
        <v>1160</v>
      </c>
      <c r="B78" s="9">
        <v>69</v>
      </c>
      <c r="C78" s="9"/>
      <c r="D78" s="49" t="s">
        <v>619</v>
      </c>
      <c r="E78" s="79" t="s">
        <v>620</v>
      </c>
      <c r="F78" s="49" t="s">
        <v>538</v>
      </c>
      <c r="G78" s="49" t="s">
        <v>2249</v>
      </c>
      <c r="H78" s="49" t="s">
        <v>540</v>
      </c>
      <c r="I78" s="101">
        <v>30</v>
      </c>
      <c r="J78" s="96">
        <v>6.52</v>
      </c>
      <c r="K78" s="82">
        <f t="shared" si="46"/>
        <v>6.3</v>
      </c>
      <c r="L78" s="82">
        <f t="shared" si="47"/>
        <v>0.21</v>
      </c>
      <c r="M78" s="83">
        <f t="shared" si="45"/>
        <v>0.21733333333333332</v>
      </c>
      <c r="N78" s="84"/>
      <c r="O78" s="85">
        <f t="shared" si="35"/>
        <v>30</v>
      </c>
      <c r="P78" s="86">
        <v>1</v>
      </c>
      <c r="Q78" s="85">
        <f t="shared" si="36"/>
        <v>60000</v>
      </c>
      <c r="R78" s="86">
        <v>2000</v>
      </c>
      <c r="S78" s="87">
        <f t="shared" si="37"/>
        <v>6.3</v>
      </c>
      <c r="T78" s="87">
        <f t="shared" si="38"/>
        <v>12600</v>
      </c>
      <c r="AA78" s="22"/>
      <c r="AB78" s="22">
        <f t="shared" si="40"/>
        <v>6.52</v>
      </c>
      <c r="AC78" s="22"/>
      <c r="AE78" s="22"/>
      <c r="AF78" s="22">
        <f t="shared" si="43"/>
        <v>13040</v>
      </c>
      <c r="AG78" s="22"/>
      <c r="AN78" s="29"/>
      <c r="AO78" s="29"/>
      <c r="AP78" s="29"/>
      <c r="AQ78" s="29"/>
      <c r="AR78" s="29"/>
      <c r="AS78" s="29"/>
      <c r="AT78" s="29"/>
      <c r="AU78" s="29"/>
      <c r="AV78" s="29"/>
      <c r="AW78" s="29"/>
      <c r="AX78" s="29"/>
      <c r="AY78" s="29"/>
      <c r="AZ78" s="29"/>
      <c r="BA78" s="29"/>
      <c r="BB78" s="29"/>
      <c r="BC78" s="29"/>
      <c r="BD78" s="29"/>
      <c r="BE78" s="29"/>
      <c r="BF78" s="29"/>
      <c r="BG78" s="29"/>
      <c r="BH78" s="29"/>
      <c r="BI78" s="29"/>
    </row>
    <row r="79" spans="1:61" s="6" customFormat="1" ht="40.15" customHeight="1" x14ac:dyDescent="0.2">
      <c r="A79" s="16" t="s">
        <v>1160</v>
      </c>
      <c r="B79" s="9">
        <v>70</v>
      </c>
      <c r="C79" s="9" t="s">
        <v>1778</v>
      </c>
      <c r="D79" s="49" t="s">
        <v>619</v>
      </c>
      <c r="E79" s="79" t="s">
        <v>925</v>
      </c>
      <c r="F79" s="49" t="s">
        <v>538</v>
      </c>
      <c r="G79" s="49" t="s">
        <v>323</v>
      </c>
      <c r="H79" s="49" t="s">
        <v>540</v>
      </c>
      <c r="I79" s="89">
        <v>30</v>
      </c>
      <c r="J79" s="82">
        <v>5.0999999999999996</v>
      </c>
      <c r="K79" s="82">
        <f t="shared" si="46"/>
        <v>5.1000000000000005</v>
      </c>
      <c r="L79" s="82">
        <f t="shared" si="47"/>
        <v>0.17</v>
      </c>
      <c r="M79" s="83">
        <f t="shared" si="45"/>
        <v>0.16999999999999998</v>
      </c>
      <c r="N79" s="84">
        <v>0.118934</v>
      </c>
      <c r="O79" s="85">
        <f t="shared" si="35"/>
        <v>300</v>
      </c>
      <c r="P79" s="86">
        <v>10</v>
      </c>
      <c r="Q79" s="85">
        <f t="shared" si="36"/>
        <v>54000</v>
      </c>
      <c r="R79" s="86">
        <v>1800</v>
      </c>
      <c r="S79" s="87">
        <f t="shared" si="37"/>
        <v>51.000000000000007</v>
      </c>
      <c r="T79" s="87">
        <f t="shared" si="38"/>
        <v>9180.0000000000018</v>
      </c>
      <c r="AA79" s="22">
        <f t="shared" si="39"/>
        <v>35.680199999999999</v>
      </c>
      <c r="AB79" s="22">
        <f t="shared" si="40"/>
        <v>50.999999999999993</v>
      </c>
      <c r="AC79" s="22">
        <f t="shared" si="41"/>
        <v>35.680199999999999</v>
      </c>
      <c r="AE79" s="22">
        <f t="shared" si="42"/>
        <v>6422.4359999999997</v>
      </c>
      <c r="AF79" s="22">
        <f t="shared" si="43"/>
        <v>9180</v>
      </c>
      <c r="AG79" s="22">
        <f t="shared" si="44"/>
        <v>6422.4359999999997</v>
      </c>
      <c r="AN79" s="29"/>
      <c r="AO79" s="29"/>
      <c r="AP79" s="29"/>
      <c r="AQ79" s="29"/>
      <c r="AR79" s="29"/>
      <c r="AS79" s="29"/>
      <c r="AT79" s="29"/>
      <c r="AU79" s="29"/>
      <c r="AV79" s="29"/>
      <c r="AW79" s="29"/>
      <c r="AX79" s="29"/>
      <c r="AY79" s="29"/>
      <c r="AZ79" s="29"/>
      <c r="BA79" s="29"/>
      <c r="BB79" s="29"/>
      <c r="BC79" s="29"/>
      <c r="BD79" s="29"/>
      <c r="BE79" s="29"/>
      <c r="BF79" s="29"/>
      <c r="BG79" s="29"/>
      <c r="BH79" s="29"/>
      <c r="BI79" s="29"/>
    </row>
    <row r="80" spans="1:61" s="6" customFormat="1" ht="40.15" customHeight="1" x14ac:dyDescent="0.2">
      <c r="A80" s="16" t="s">
        <v>1160</v>
      </c>
      <c r="B80" s="9">
        <v>71</v>
      </c>
      <c r="C80" s="9" t="s">
        <v>1777</v>
      </c>
      <c r="D80" s="49" t="s">
        <v>619</v>
      </c>
      <c r="E80" s="79" t="s">
        <v>925</v>
      </c>
      <c r="F80" s="49" t="s">
        <v>538</v>
      </c>
      <c r="G80" s="49" t="s">
        <v>839</v>
      </c>
      <c r="H80" s="49" t="s">
        <v>540</v>
      </c>
      <c r="I80" s="89">
        <v>30</v>
      </c>
      <c r="J80" s="82">
        <v>6.52</v>
      </c>
      <c r="K80" s="82">
        <f t="shared" si="46"/>
        <v>6.3</v>
      </c>
      <c r="L80" s="82">
        <f t="shared" si="47"/>
        <v>0.21</v>
      </c>
      <c r="M80" s="83">
        <f t="shared" si="45"/>
        <v>0.21733333333333332</v>
      </c>
      <c r="N80" s="84">
        <v>0.237869</v>
      </c>
      <c r="O80" s="85">
        <f t="shared" si="35"/>
        <v>300</v>
      </c>
      <c r="P80" s="86">
        <v>10</v>
      </c>
      <c r="Q80" s="85">
        <f t="shared" si="36"/>
        <v>54000</v>
      </c>
      <c r="R80" s="86">
        <v>1800</v>
      </c>
      <c r="S80" s="87">
        <f t="shared" si="37"/>
        <v>63</v>
      </c>
      <c r="T80" s="87">
        <f t="shared" si="38"/>
        <v>11340</v>
      </c>
      <c r="AA80" s="22">
        <f t="shared" si="39"/>
        <v>71.360699999999994</v>
      </c>
      <c r="AB80" s="22">
        <f t="shared" si="40"/>
        <v>65.2</v>
      </c>
      <c r="AC80" s="22">
        <f t="shared" si="41"/>
        <v>65.2</v>
      </c>
      <c r="AE80" s="22">
        <f t="shared" si="42"/>
        <v>12844.925999999999</v>
      </c>
      <c r="AF80" s="22">
        <f t="shared" si="43"/>
        <v>11736</v>
      </c>
      <c r="AG80" s="22">
        <f t="shared" si="44"/>
        <v>11736</v>
      </c>
      <c r="AN80" s="29"/>
      <c r="AO80" s="29"/>
      <c r="AP80" s="29"/>
      <c r="AQ80" s="29"/>
      <c r="AR80" s="29"/>
      <c r="AS80" s="29"/>
      <c r="AT80" s="29"/>
      <c r="AU80" s="29"/>
      <c r="AV80" s="29"/>
      <c r="AW80" s="29"/>
      <c r="AX80" s="29"/>
      <c r="AY80" s="29"/>
      <c r="AZ80" s="29"/>
      <c r="BA80" s="29"/>
      <c r="BB80" s="29"/>
      <c r="BC80" s="29"/>
      <c r="BD80" s="29"/>
      <c r="BE80" s="29"/>
      <c r="BF80" s="29"/>
      <c r="BG80" s="29"/>
      <c r="BH80" s="29"/>
      <c r="BI80" s="29"/>
    </row>
    <row r="81" spans="1:201" s="6" customFormat="1" ht="40.15" customHeight="1" x14ac:dyDescent="0.2">
      <c r="A81" s="15" t="s">
        <v>1160</v>
      </c>
      <c r="B81" s="9">
        <v>72</v>
      </c>
      <c r="C81" s="9" t="s">
        <v>1785</v>
      </c>
      <c r="D81" s="38" t="s">
        <v>619</v>
      </c>
      <c r="E81" s="97" t="s">
        <v>517</v>
      </c>
      <c r="F81" s="38" t="s">
        <v>596</v>
      </c>
      <c r="G81" s="38" t="s">
        <v>507</v>
      </c>
      <c r="H81" s="38" t="s">
        <v>540</v>
      </c>
      <c r="I81" s="99">
        <v>30</v>
      </c>
      <c r="J81" s="88">
        <v>5.13</v>
      </c>
      <c r="K81" s="82">
        <f t="shared" si="46"/>
        <v>5.1000000000000005</v>
      </c>
      <c r="L81" s="82">
        <f t="shared" si="47"/>
        <v>0.17</v>
      </c>
      <c r="M81" s="83">
        <f t="shared" si="45"/>
        <v>0.17099999999999999</v>
      </c>
      <c r="N81" s="84">
        <v>0.118934</v>
      </c>
      <c r="O81" s="85">
        <f t="shared" si="35"/>
        <v>30</v>
      </c>
      <c r="P81" s="86">
        <v>1</v>
      </c>
      <c r="Q81" s="85">
        <f t="shared" si="36"/>
        <v>600</v>
      </c>
      <c r="R81" s="86">
        <v>20</v>
      </c>
      <c r="S81" s="87">
        <f t="shared" si="37"/>
        <v>5.1000000000000005</v>
      </c>
      <c r="T81" s="87">
        <f t="shared" si="38"/>
        <v>102.00000000000001</v>
      </c>
      <c r="U81" s="1"/>
      <c r="V81" s="1"/>
      <c r="W81" s="1"/>
      <c r="X81" s="1"/>
      <c r="Y81" s="1"/>
      <c r="Z81" s="1"/>
      <c r="AA81" s="22">
        <f t="shared" si="39"/>
        <v>3.5680199999999997</v>
      </c>
      <c r="AB81" s="22">
        <f t="shared" si="40"/>
        <v>5.13</v>
      </c>
      <c r="AC81" s="22">
        <f t="shared" si="41"/>
        <v>3.5680199999999997</v>
      </c>
      <c r="AD81" s="1"/>
      <c r="AE81" s="22">
        <f t="shared" si="42"/>
        <v>71.360399999999998</v>
      </c>
      <c r="AF81" s="22">
        <f t="shared" si="43"/>
        <v>102.6</v>
      </c>
      <c r="AG81" s="22">
        <f t="shared" si="44"/>
        <v>71.360399999999998</v>
      </c>
      <c r="AH81" s="1"/>
      <c r="AI81" s="1"/>
      <c r="AJ81" s="1"/>
      <c r="AK81" s="1"/>
      <c r="AL81" s="1"/>
      <c r="AM81" s="1"/>
      <c r="AN81" s="26"/>
      <c r="AO81" s="26"/>
      <c r="AP81" s="26"/>
      <c r="AQ81" s="26"/>
      <c r="AR81" s="26"/>
      <c r="AS81" s="26"/>
      <c r="AT81" s="26"/>
      <c r="AU81" s="26"/>
      <c r="AV81" s="26"/>
      <c r="AW81" s="26"/>
      <c r="AX81" s="26"/>
      <c r="AY81" s="26"/>
      <c r="AZ81" s="26"/>
      <c r="BA81" s="26"/>
      <c r="BB81" s="26"/>
      <c r="BC81" s="26"/>
      <c r="BD81" s="26"/>
      <c r="BE81" s="26"/>
      <c r="BF81" s="26"/>
      <c r="BG81" s="26"/>
      <c r="BH81" s="26"/>
      <c r="BI81" s="26"/>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row>
    <row r="82" spans="1:201" s="6" customFormat="1" ht="40.15" customHeight="1" x14ac:dyDescent="0.2">
      <c r="A82" s="15" t="s">
        <v>1160</v>
      </c>
      <c r="B82" s="9">
        <v>73</v>
      </c>
      <c r="C82" s="9" t="s">
        <v>1784</v>
      </c>
      <c r="D82" s="38" t="s">
        <v>619</v>
      </c>
      <c r="E82" s="97" t="s">
        <v>517</v>
      </c>
      <c r="F82" s="38" t="s">
        <v>596</v>
      </c>
      <c r="G82" s="38" t="s">
        <v>839</v>
      </c>
      <c r="H82" s="38" t="s">
        <v>540</v>
      </c>
      <c r="I82" s="99">
        <v>30</v>
      </c>
      <c r="J82" s="88">
        <v>6.52</v>
      </c>
      <c r="K82" s="82">
        <f t="shared" si="46"/>
        <v>6.3</v>
      </c>
      <c r="L82" s="82">
        <f t="shared" si="47"/>
        <v>0.21</v>
      </c>
      <c r="M82" s="83">
        <f t="shared" si="45"/>
        <v>0.21733333333333332</v>
      </c>
      <c r="N82" s="84">
        <v>0.237869</v>
      </c>
      <c r="O82" s="85">
        <f t="shared" si="35"/>
        <v>30</v>
      </c>
      <c r="P82" s="86">
        <v>1</v>
      </c>
      <c r="Q82" s="85">
        <f t="shared" si="36"/>
        <v>600</v>
      </c>
      <c r="R82" s="86">
        <v>20</v>
      </c>
      <c r="S82" s="87">
        <f t="shared" si="37"/>
        <v>6.3</v>
      </c>
      <c r="T82" s="87">
        <f t="shared" si="38"/>
        <v>126</v>
      </c>
      <c r="U82" s="1"/>
      <c r="V82" s="1"/>
      <c r="W82" s="1"/>
      <c r="X82" s="1"/>
      <c r="Y82" s="1"/>
      <c r="Z82" s="1"/>
      <c r="AA82" s="22">
        <f t="shared" si="39"/>
        <v>7.1360700000000001</v>
      </c>
      <c r="AB82" s="22">
        <f t="shared" si="40"/>
        <v>6.52</v>
      </c>
      <c r="AC82" s="22">
        <f t="shared" si="41"/>
        <v>6.52</v>
      </c>
      <c r="AD82" s="1"/>
      <c r="AE82" s="22">
        <f t="shared" si="42"/>
        <v>142.72139999999999</v>
      </c>
      <c r="AF82" s="22">
        <f t="shared" si="43"/>
        <v>130.4</v>
      </c>
      <c r="AG82" s="22">
        <f t="shared" si="44"/>
        <v>130.4</v>
      </c>
      <c r="AH82" s="1"/>
      <c r="AI82" s="1"/>
      <c r="AJ82" s="1"/>
      <c r="AK82" s="1"/>
      <c r="AL82" s="1"/>
      <c r="AM82" s="1"/>
      <c r="AN82" s="26"/>
      <c r="AO82" s="26"/>
      <c r="AP82" s="26"/>
      <c r="AQ82" s="26"/>
      <c r="AR82" s="26"/>
      <c r="AS82" s="26"/>
      <c r="AT82" s="26"/>
      <c r="AU82" s="26"/>
      <c r="AV82" s="26"/>
      <c r="AW82" s="26"/>
      <c r="AX82" s="26"/>
      <c r="AY82" s="26"/>
      <c r="AZ82" s="26"/>
      <c r="BA82" s="26"/>
      <c r="BB82" s="26"/>
      <c r="BC82" s="26"/>
      <c r="BD82" s="26"/>
      <c r="BE82" s="26"/>
      <c r="BF82" s="26"/>
      <c r="BG82" s="26"/>
      <c r="BH82" s="26"/>
      <c r="BI82" s="26"/>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row>
    <row r="83" spans="1:201" ht="40.15" customHeight="1" x14ac:dyDescent="0.2">
      <c r="A83" s="16" t="s">
        <v>1160</v>
      </c>
      <c r="B83" s="9">
        <v>74</v>
      </c>
      <c r="C83" s="9" t="s">
        <v>1779</v>
      </c>
      <c r="D83" s="49" t="s">
        <v>619</v>
      </c>
      <c r="E83" s="79" t="s">
        <v>2198</v>
      </c>
      <c r="F83" s="49" t="s">
        <v>538</v>
      </c>
      <c r="G83" s="49" t="s">
        <v>539</v>
      </c>
      <c r="H83" s="38" t="s">
        <v>540</v>
      </c>
      <c r="I83" s="53">
        <v>30</v>
      </c>
      <c r="J83" s="94">
        <v>6.52</v>
      </c>
      <c r="K83" s="82">
        <f t="shared" si="46"/>
        <v>6.3</v>
      </c>
      <c r="L83" s="82">
        <f t="shared" si="47"/>
        <v>0.21</v>
      </c>
      <c r="M83" s="83">
        <f t="shared" si="45"/>
        <v>0.21733333333333332</v>
      </c>
      <c r="N83" s="84">
        <v>0.237869</v>
      </c>
      <c r="O83" s="85">
        <f t="shared" si="35"/>
        <v>30</v>
      </c>
      <c r="P83" s="86">
        <v>1</v>
      </c>
      <c r="Q83" s="85">
        <f t="shared" si="36"/>
        <v>1200</v>
      </c>
      <c r="R83" s="86">
        <v>40</v>
      </c>
      <c r="S83" s="87">
        <f t="shared" si="37"/>
        <v>6.3</v>
      </c>
      <c r="T83" s="87">
        <f t="shared" si="38"/>
        <v>252</v>
      </c>
      <c r="U83" s="6"/>
      <c r="V83" s="6"/>
      <c r="W83" s="6"/>
      <c r="X83" s="6"/>
      <c r="Y83" s="6"/>
      <c r="Z83" s="6"/>
      <c r="AA83" s="22">
        <f t="shared" ref="AA83:AA103" si="48">N83*O83</f>
        <v>7.1360700000000001</v>
      </c>
      <c r="AB83" s="22">
        <f t="shared" ref="AB83:AB104" si="49">M83*O83</f>
        <v>6.52</v>
      </c>
      <c r="AC83" s="22">
        <f t="shared" ref="AC83:AC103" si="50">IF(AA83&lt;AB83,AA83,AB83)</f>
        <v>6.52</v>
      </c>
      <c r="AD83" s="6"/>
      <c r="AE83" s="22">
        <f t="shared" ref="AE83:AE103" si="51">Q83*N83</f>
        <v>285.44279999999998</v>
      </c>
      <c r="AF83" s="22">
        <f t="shared" ref="AF83:AF104" si="52">M83*Q83</f>
        <v>260.8</v>
      </c>
      <c r="AG83" s="22">
        <f t="shared" ref="AG83:AG103" si="53">IF(AE83&lt;AF83,AE83,AF83)</f>
        <v>260.8</v>
      </c>
      <c r="AH83" s="6"/>
      <c r="AI83" s="6"/>
      <c r="AJ83" s="6"/>
      <c r="AK83" s="6"/>
      <c r="AL83" s="6"/>
      <c r="AM83" s="6"/>
      <c r="AN83" s="29"/>
      <c r="AO83" s="29"/>
      <c r="AP83" s="29"/>
      <c r="AQ83" s="29"/>
      <c r="AR83" s="29"/>
      <c r="AS83" s="29"/>
      <c r="AT83" s="29"/>
      <c r="AU83" s="29"/>
      <c r="AV83" s="29"/>
      <c r="AW83" s="29"/>
      <c r="AX83" s="29"/>
      <c r="AY83" s="29"/>
      <c r="AZ83" s="29"/>
      <c r="BA83" s="29"/>
      <c r="BB83" s="29"/>
      <c r="BC83" s="29"/>
      <c r="BD83" s="29"/>
      <c r="BE83" s="29"/>
      <c r="BF83" s="29"/>
      <c r="BG83" s="29"/>
      <c r="BH83" s="29"/>
      <c r="BI83" s="29"/>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row>
    <row r="84" spans="1:201" ht="40.15" customHeight="1" x14ac:dyDescent="0.2">
      <c r="A84" s="16" t="s">
        <v>1160</v>
      </c>
      <c r="B84" s="9">
        <v>75</v>
      </c>
      <c r="C84" s="9" t="s">
        <v>1780</v>
      </c>
      <c r="D84" s="49" t="s">
        <v>619</v>
      </c>
      <c r="E84" s="79" t="s">
        <v>2198</v>
      </c>
      <c r="F84" s="49" t="s">
        <v>538</v>
      </c>
      <c r="G84" s="49" t="s">
        <v>556</v>
      </c>
      <c r="H84" s="38" t="s">
        <v>540</v>
      </c>
      <c r="I84" s="53">
        <v>30</v>
      </c>
      <c r="J84" s="94">
        <v>8.2200000000000006</v>
      </c>
      <c r="K84" s="82">
        <f t="shared" si="46"/>
        <v>8.1000000000000014</v>
      </c>
      <c r="L84" s="82">
        <f t="shared" si="47"/>
        <v>0.27</v>
      </c>
      <c r="M84" s="83">
        <f t="shared" si="45"/>
        <v>0.27400000000000002</v>
      </c>
      <c r="N84" s="84">
        <v>0.118934</v>
      </c>
      <c r="O84" s="85">
        <f t="shared" si="35"/>
        <v>30</v>
      </c>
      <c r="P84" s="86">
        <v>1</v>
      </c>
      <c r="Q84" s="85">
        <f t="shared" si="36"/>
        <v>1200</v>
      </c>
      <c r="R84" s="86">
        <v>40</v>
      </c>
      <c r="S84" s="87">
        <f t="shared" si="37"/>
        <v>8.1000000000000014</v>
      </c>
      <c r="T84" s="87">
        <f t="shared" si="38"/>
        <v>324.00000000000006</v>
      </c>
      <c r="U84" s="6"/>
      <c r="V84" s="6"/>
      <c r="W84" s="6"/>
      <c r="X84" s="6"/>
      <c r="Y84" s="6"/>
      <c r="Z84" s="6"/>
      <c r="AA84" s="22">
        <f t="shared" si="48"/>
        <v>3.5680199999999997</v>
      </c>
      <c r="AB84" s="22">
        <f t="shared" si="49"/>
        <v>8.2200000000000006</v>
      </c>
      <c r="AC84" s="22">
        <f t="shared" si="50"/>
        <v>3.5680199999999997</v>
      </c>
      <c r="AD84" s="6"/>
      <c r="AE84" s="22">
        <f t="shared" si="51"/>
        <v>142.7208</v>
      </c>
      <c r="AF84" s="22">
        <f t="shared" si="52"/>
        <v>328.8</v>
      </c>
      <c r="AG84" s="22">
        <f t="shared" si="53"/>
        <v>142.7208</v>
      </c>
      <c r="AH84" s="6"/>
      <c r="AI84" s="6"/>
      <c r="AJ84" s="6"/>
      <c r="AK84" s="6"/>
      <c r="AL84" s="6"/>
      <c r="AM84" s="6"/>
      <c r="AN84" s="29"/>
      <c r="AO84" s="29"/>
      <c r="AP84" s="29"/>
      <c r="AQ84" s="29"/>
      <c r="AR84" s="29"/>
      <c r="AS84" s="29"/>
      <c r="AT84" s="29"/>
      <c r="AU84" s="29"/>
      <c r="AV84" s="29"/>
      <c r="AW84" s="29"/>
      <c r="AX84" s="29"/>
      <c r="AY84" s="29"/>
      <c r="AZ84" s="29"/>
      <c r="BA84" s="29"/>
      <c r="BB84" s="29"/>
      <c r="BC84" s="29"/>
      <c r="BD84" s="29"/>
      <c r="BE84" s="29"/>
      <c r="BF84" s="29"/>
      <c r="BG84" s="29"/>
      <c r="BH84" s="29"/>
      <c r="BI84" s="29"/>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row>
    <row r="85" spans="1:201" ht="40.15" customHeight="1" x14ac:dyDescent="0.2">
      <c r="A85" s="15" t="s">
        <v>1160</v>
      </c>
      <c r="B85" s="9">
        <v>76</v>
      </c>
      <c r="C85" s="9" t="s">
        <v>1783</v>
      </c>
      <c r="D85" s="49" t="s">
        <v>619</v>
      </c>
      <c r="E85" s="102" t="s">
        <v>152</v>
      </c>
      <c r="F85" s="49" t="s">
        <v>538</v>
      </c>
      <c r="G85" s="49" t="s">
        <v>556</v>
      </c>
      <c r="H85" s="49" t="s">
        <v>540</v>
      </c>
      <c r="I85" s="89">
        <v>30</v>
      </c>
      <c r="J85" s="88">
        <v>12.64</v>
      </c>
      <c r="K85" s="82">
        <f t="shared" si="46"/>
        <v>12.6</v>
      </c>
      <c r="L85" s="82">
        <f t="shared" si="47"/>
        <v>0.42</v>
      </c>
      <c r="M85" s="83">
        <f t="shared" si="45"/>
        <v>0.42133333333333334</v>
      </c>
      <c r="N85" s="84">
        <v>0.118934</v>
      </c>
      <c r="O85" s="85">
        <f t="shared" si="35"/>
        <v>18000</v>
      </c>
      <c r="P85" s="86">
        <v>600</v>
      </c>
      <c r="Q85" s="85">
        <f t="shared" si="36"/>
        <v>180000</v>
      </c>
      <c r="R85" s="86">
        <v>6000</v>
      </c>
      <c r="S85" s="87">
        <f t="shared" si="37"/>
        <v>7560</v>
      </c>
      <c r="T85" s="87">
        <f t="shared" si="38"/>
        <v>75600</v>
      </c>
      <c r="AA85" s="22">
        <f t="shared" si="48"/>
        <v>2140.8119999999999</v>
      </c>
      <c r="AB85" s="22">
        <f t="shared" si="49"/>
        <v>7584</v>
      </c>
      <c r="AC85" s="22">
        <f t="shared" si="50"/>
        <v>2140.8119999999999</v>
      </c>
      <c r="AE85" s="22">
        <f t="shared" si="51"/>
        <v>21408.12</v>
      </c>
      <c r="AF85" s="22">
        <f t="shared" si="52"/>
        <v>75840</v>
      </c>
      <c r="AG85" s="22">
        <f t="shared" si="53"/>
        <v>21408.12</v>
      </c>
    </row>
    <row r="86" spans="1:201" ht="40.15" customHeight="1" x14ac:dyDescent="0.2">
      <c r="A86" s="15" t="s">
        <v>1160</v>
      </c>
      <c r="B86" s="9">
        <v>77</v>
      </c>
      <c r="C86" s="9" t="s">
        <v>1782</v>
      </c>
      <c r="D86" s="49" t="s">
        <v>619</v>
      </c>
      <c r="E86" s="102" t="s">
        <v>151</v>
      </c>
      <c r="F86" s="49" t="s">
        <v>541</v>
      </c>
      <c r="G86" s="49" t="s">
        <v>539</v>
      </c>
      <c r="H86" s="49" t="s">
        <v>540</v>
      </c>
      <c r="I86" s="89">
        <v>30</v>
      </c>
      <c r="J86" s="88">
        <v>10.029999999999999</v>
      </c>
      <c r="K86" s="82">
        <f t="shared" si="46"/>
        <v>9.9</v>
      </c>
      <c r="L86" s="82">
        <f t="shared" si="47"/>
        <v>0.33</v>
      </c>
      <c r="M86" s="83">
        <f t="shared" si="45"/>
        <v>0.33433333333333332</v>
      </c>
      <c r="N86" s="84">
        <v>0.237869</v>
      </c>
      <c r="O86" s="85">
        <f t="shared" si="35"/>
        <v>12000</v>
      </c>
      <c r="P86" s="86">
        <v>400</v>
      </c>
      <c r="Q86" s="85">
        <f t="shared" si="36"/>
        <v>120000</v>
      </c>
      <c r="R86" s="86">
        <v>4000</v>
      </c>
      <c r="S86" s="87">
        <f t="shared" si="37"/>
        <v>3960</v>
      </c>
      <c r="T86" s="87">
        <f t="shared" si="38"/>
        <v>39600</v>
      </c>
      <c r="AA86" s="22">
        <f t="shared" si="48"/>
        <v>2854.4279999999999</v>
      </c>
      <c r="AB86" s="22">
        <f t="shared" si="49"/>
        <v>4012</v>
      </c>
      <c r="AC86" s="22">
        <f t="shared" si="50"/>
        <v>2854.4279999999999</v>
      </c>
      <c r="AE86" s="22">
        <f t="shared" si="51"/>
        <v>28544.28</v>
      </c>
      <c r="AF86" s="22">
        <f t="shared" si="52"/>
        <v>40120</v>
      </c>
      <c r="AG86" s="22">
        <f t="shared" si="53"/>
        <v>28544.28</v>
      </c>
    </row>
    <row r="87" spans="1:201" s="6" customFormat="1" ht="40.15" customHeight="1" x14ac:dyDescent="0.2">
      <c r="A87" s="16" t="s">
        <v>1160</v>
      </c>
      <c r="B87" s="9">
        <v>78</v>
      </c>
      <c r="C87" s="9" t="s">
        <v>1787</v>
      </c>
      <c r="D87" s="49" t="s">
        <v>624</v>
      </c>
      <c r="E87" s="79" t="s">
        <v>921</v>
      </c>
      <c r="F87" s="49" t="s">
        <v>922</v>
      </c>
      <c r="G87" s="49" t="s">
        <v>735</v>
      </c>
      <c r="H87" s="49" t="s">
        <v>540</v>
      </c>
      <c r="I87" s="89">
        <v>20</v>
      </c>
      <c r="J87" s="82">
        <v>14.43</v>
      </c>
      <c r="K87" s="82">
        <f t="shared" si="46"/>
        <v>14.399999999999999</v>
      </c>
      <c r="L87" s="82">
        <f t="shared" si="47"/>
        <v>0.72</v>
      </c>
      <c r="M87" s="83">
        <f t="shared" si="45"/>
        <v>0.72150000000000003</v>
      </c>
      <c r="N87" s="84">
        <v>0.87054500000000001</v>
      </c>
      <c r="O87" s="85">
        <f t="shared" si="35"/>
        <v>2000</v>
      </c>
      <c r="P87" s="86">
        <v>100</v>
      </c>
      <c r="Q87" s="85">
        <f t="shared" si="36"/>
        <v>20000</v>
      </c>
      <c r="R87" s="86">
        <v>1000</v>
      </c>
      <c r="S87" s="87">
        <f t="shared" si="37"/>
        <v>1439.9999999999998</v>
      </c>
      <c r="T87" s="87">
        <f t="shared" si="38"/>
        <v>14399.999999999998</v>
      </c>
      <c r="AA87" s="22">
        <f t="shared" si="48"/>
        <v>1741.09</v>
      </c>
      <c r="AB87" s="22">
        <f t="shared" si="49"/>
        <v>1443</v>
      </c>
      <c r="AC87" s="22">
        <f t="shared" si="50"/>
        <v>1443</v>
      </c>
      <c r="AE87" s="22">
        <f t="shared" si="51"/>
        <v>17410.900000000001</v>
      </c>
      <c r="AF87" s="22">
        <f t="shared" si="52"/>
        <v>14430</v>
      </c>
      <c r="AG87" s="22">
        <f t="shared" si="53"/>
        <v>14430</v>
      </c>
      <c r="AN87" s="29"/>
      <c r="AO87" s="29"/>
      <c r="AP87" s="29"/>
      <c r="AQ87" s="29"/>
      <c r="AR87" s="29"/>
      <c r="AS87" s="29"/>
      <c r="AT87" s="29"/>
      <c r="AU87" s="29"/>
      <c r="AV87" s="29"/>
      <c r="AW87" s="29"/>
      <c r="AX87" s="29"/>
      <c r="AY87" s="29"/>
      <c r="AZ87" s="29"/>
      <c r="BA87" s="29"/>
      <c r="BB87" s="29"/>
      <c r="BC87" s="29"/>
      <c r="BD87" s="29"/>
      <c r="BE87" s="29"/>
      <c r="BF87" s="29"/>
      <c r="BG87" s="29"/>
      <c r="BH87" s="29"/>
      <c r="BI87" s="29"/>
    </row>
    <row r="88" spans="1:201" s="6" customFormat="1" ht="40.15" customHeight="1" x14ac:dyDescent="0.2">
      <c r="A88" s="16" t="s">
        <v>1160</v>
      </c>
      <c r="B88" s="9">
        <v>79</v>
      </c>
      <c r="C88" s="9" t="s">
        <v>1788</v>
      </c>
      <c r="D88" s="49" t="s">
        <v>624</v>
      </c>
      <c r="E88" s="79" t="s">
        <v>921</v>
      </c>
      <c r="F88" s="49" t="s">
        <v>922</v>
      </c>
      <c r="G88" s="49" t="s">
        <v>597</v>
      </c>
      <c r="H88" s="49" t="s">
        <v>540</v>
      </c>
      <c r="I88" s="89">
        <v>20</v>
      </c>
      <c r="J88" s="82">
        <v>8.8699999999999992</v>
      </c>
      <c r="K88" s="82">
        <f t="shared" si="46"/>
        <v>8.8000000000000007</v>
      </c>
      <c r="L88" s="82">
        <f t="shared" si="47"/>
        <v>0.44</v>
      </c>
      <c r="M88" s="83">
        <f t="shared" si="45"/>
        <v>0.44349999999999995</v>
      </c>
      <c r="N88" s="84">
        <v>0.43527199999999999</v>
      </c>
      <c r="O88" s="85">
        <f t="shared" si="35"/>
        <v>2000</v>
      </c>
      <c r="P88" s="86">
        <v>100</v>
      </c>
      <c r="Q88" s="85">
        <f t="shared" si="36"/>
        <v>20000</v>
      </c>
      <c r="R88" s="86">
        <v>1000</v>
      </c>
      <c r="S88" s="87">
        <f t="shared" si="37"/>
        <v>880.00000000000011</v>
      </c>
      <c r="T88" s="87">
        <f t="shared" si="38"/>
        <v>8800</v>
      </c>
      <c r="AA88" s="22">
        <f t="shared" si="48"/>
        <v>870.54399999999998</v>
      </c>
      <c r="AB88" s="22">
        <f t="shared" si="49"/>
        <v>886.99999999999989</v>
      </c>
      <c r="AC88" s="22">
        <f t="shared" si="50"/>
        <v>870.54399999999998</v>
      </c>
      <c r="AE88" s="22">
        <f t="shared" si="51"/>
        <v>8705.44</v>
      </c>
      <c r="AF88" s="22">
        <f t="shared" si="52"/>
        <v>8869.9999999999982</v>
      </c>
      <c r="AG88" s="22">
        <f t="shared" si="53"/>
        <v>8705.44</v>
      </c>
      <c r="AN88" s="29"/>
      <c r="AO88" s="29"/>
      <c r="AP88" s="29"/>
      <c r="AQ88" s="29"/>
      <c r="AR88" s="29"/>
      <c r="AS88" s="29"/>
      <c r="AT88" s="29"/>
      <c r="AU88" s="29"/>
      <c r="AV88" s="29"/>
      <c r="AW88" s="29"/>
      <c r="AX88" s="29"/>
      <c r="AY88" s="29"/>
      <c r="AZ88" s="29"/>
      <c r="BA88" s="29"/>
      <c r="BB88" s="29"/>
      <c r="BC88" s="29"/>
      <c r="BD88" s="29"/>
      <c r="BE88" s="29"/>
      <c r="BF88" s="29"/>
      <c r="BG88" s="29"/>
      <c r="BH88" s="29"/>
      <c r="BI88" s="29"/>
    </row>
    <row r="89" spans="1:201" s="6" customFormat="1" ht="40.15" customHeight="1" x14ac:dyDescent="0.2">
      <c r="A89" s="15" t="s">
        <v>1160</v>
      </c>
      <c r="B89" s="9">
        <v>80</v>
      </c>
      <c r="C89" s="9" t="s">
        <v>1789</v>
      </c>
      <c r="D89" s="49" t="s">
        <v>624</v>
      </c>
      <c r="E89" s="79" t="s">
        <v>185</v>
      </c>
      <c r="F89" s="49" t="s">
        <v>669</v>
      </c>
      <c r="G89" s="49" t="s">
        <v>1302</v>
      </c>
      <c r="H89" s="49" t="s">
        <v>537</v>
      </c>
      <c r="I89" s="89">
        <v>1</v>
      </c>
      <c r="J89" s="88">
        <v>3.69</v>
      </c>
      <c r="K89" s="82">
        <f t="shared" si="46"/>
        <v>3.69</v>
      </c>
      <c r="L89" s="82">
        <f t="shared" si="47"/>
        <v>3.69</v>
      </c>
      <c r="M89" s="83">
        <f t="shared" si="45"/>
        <v>3.69</v>
      </c>
      <c r="N89" s="84">
        <v>3.3995700000000002</v>
      </c>
      <c r="O89" s="85">
        <f t="shared" si="35"/>
        <v>1</v>
      </c>
      <c r="P89" s="86">
        <v>1</v>
      </c>
      <c r="Q89" s="85">
        <f t="shared" si="36"/>
        <v>200</v>
      </c>
      <c r="R89" s="86">
        <v>200</v>
      </c>
      <c r="S89" s="87">
        <f t="shared" si="37"/>
        <v>3.69</v>
      </c>
      <c r="T89" s="87">
        <f t="shared" si="38"/>
        <v>738</v>
      </c>
      <c r="U89" s="1"/>
      <c r="V89" s="1"/>
      <c r="W89" s="1"/>
      <c r="X89" s="1"/>
      <c r="Y89" s="1"/>
      <c r="Z89" s="1"/>
      <c r="AA89" s="22">
        <f t="shared" si="48"/>
        <v>3.3995700000000002</v>
      </c>
      <c r="AB89" s="22">
        <f t="shared" si="49"/>
        <v>3.69</v>
      </c>
      <c r="AC89" s="22">
        <f t="shared" si="50"/>
        <v>3.3995700000000002</v>
      </c>
      <c r="AD89" s="1"/>
      <c r="AE89" s="22">
        <f t="shared" si="51"/>
        <v>679.91399999999999</v>
      </c>
      <c r="AF89" s="22">
        <f t="shared" si="52"/>
        <v>738</v>
      </c>
      <c r="AG89" s="22">
        <f t="shared" si="53"/>
        <v>679.91399999999999</v>
      </c>
      <c r="AH89" s="1"/>
      <c r="AI89" s="1"/>
      <c r="AJ89" s="1"/>
      <c r="AK89" s="1"/>
      <c r="AL89" s="1"/>
      <c r="AM89" s="1"/>
      <c r="AN89" s="26"/>
      <c r="AO89" s="26"/>
      <c r="AP89" s="26"/>
      <c r="AQ89" s="26"/>
      <c r="AR89" s="26"/>
      <c r="AS89" s="26"/>
      <c r="AT89" s="26"/>
      <c r="AU89" s="26"/>
      <c r="AV89" s="26"/>
      <c r="AW89" s="26"/>
      <c r="AX89" s="26"/>
      <c r="AY89" s="26"/>
      <c r="AZ89" s="26"/>
      <c r="BA89" s="26"/>
      <c r="BB89" s="26"/>
      <c r="BC89" s="26"/>
      <c r="BD89" s="26"/>
      <c r="BE89" s="26"/>
      <c r="BF89" s="26"/>
      <c r="BG89" s="26"/>
      <c r="BH89" s="26"/>
      <c r="BI89" s="26"/>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row>
    <row r="90" spans="1:201" ht="40.15" customHeight="1" x14ac:dyDescent="0.2">
      <c r="A90" s="16" t="s">
        <v>1160</v>
      </c>
      <c r="B90" s="9">
        <v>81</v>
      </c>
      <c r="C90" s="9" t="s">
        <v>1786</v>
      </c>
      <c r="D90" s="49" t="s">
        <v>624</v>
      </c>
      <c r="E90" s="79" t="s">
        <v>625</v>
      </c>
      <c r="F90" s="49" t="s">
        <v>626</v>
      </c>
      <c r="G90" s="49" t="s">
        <v>597</v>
      </c>
      <c r="H90" s="49" t="s">
        <v>540</v>
      </c>
      <c r="I90" s="89">
        <v>10</v>
      </c>
      <c r="J90" s="82">
        <v>4.37</v>
      </c>
      <c r="K90" s="82">
        <f t="shared" si="46"/>
        <v>4.3</v>
      </c>
      <c r="L90" s="82">
        <f t="shared" si="47"/>
        <v>0.43</v>
      </c>
      <c r="M90" s="83">
        <f t="shared" si="45"/>
        <v>0.437</v>
      </c>
      <c r="N90" s="84">
        <v>0.43527199999999999</v>
      </c>
      <c r="O90" s="85">
        <f t="shared" si="35"/>
        <v>200</v>
      </c>
      <c r="P90" s="86">
        <v>20</v>
      </c>
      <c r="Q90" s="85">
        <f t="shared" si="36"/>
        <v>10000</v>
      </c>
      <c r="R90" s="86">
        <v>1000</v>
      </c>
      <c r="S90" s="87">
        <f t="shared" si="37"/>
        <v>86</v>
      </c>
      <c r="T90" s="87">
        <f t="shared" si="38"/>
        <v>4300</v>
      </c>
      <c r="U90" s="6"/>
      <c r="V90" s="6"/>
      <c r="W90" s="6"/>
      <c r="X90" s="6"/>
      <c r="Y90" s="6"/>
      <c r="Z90" s="6"/>
      <c r="AA90" s="22">
        <f t="shared" si="48"/>
        <v>87.054400000000001</v>
      </c>
      <c r="AB90" s="22">
        <f t="shared" si="49"/>
        <v>87.4</v>
      </c>
      <c r="AC90" s="22">
        <f t="shared" si="50"/>
        <v>87.054400000000001</v>
      </c>
      <c r="AD90" s="6"/>
      <c r="AE90" s="22">
        <f t="shared" si="51"/>
        <v>4352.72</v>
      </c>
      <c r="AF90" s="22">
        <f t="shared" si="52"/>
        <v>4370</v>
      </c>
      <c r="AG90" s="22">
        <f t="shared" si="53"/>
        <v>4352.72</v>
      </c>
      <c r="AH90" s="6"/>
      <c r="AI90" s="6"/>
      <c r="AJ90" s="6"/>
      <c r="AK90" s="6"/>
      <c r="AL90" s="6"/>
      <c r="AM90" s="6"/>
      <c r="AN90" s="29"/>
      <c r="AO90" s="29"/>
      <c r="AP90" s="29"/>
      <c r="AQ90" s="29"/>
      <c r="AR90" s="29"/>
      <c r="AS90" s="29"/>
      <c r="AT90" s="29"/>
      <c r="AU90" s="29"/>
      <c r="AV90" s="29"/>
      <c r="AW90" s="29"/>
      <c r="AX90" s="29"/>
      <c r="AY90" s="29"/>
      <c r="AZ90" s="29"/>
      <c r="BA90" s="29"/>
      <c r="BB90" s="29"/>
      <c r="BC90" s="29"/>
      <c r="BD90" s="29"/>
      <c r="BE90" s="29"/>
      <c r="BF90" s="29"/>
      <c r="BG90" s="29"/>
      <c r="BH90" s="29"/>
      <c r="BI90" s="29"/>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row>
    <row r="91" spans="1:201" s="6" customFormat="1" ht="40.15" customHeight="1" x14ac:dyDescent="0.2">
      <c r="A91" s="16" t="s">
        <v>1160</v>
      </c>
      <c r="B91" s="9">
        <v>82</v>
      </c>
      <c r="C91" s="9" t="s">
        <v>1798</v>
      </c>
      <c r="D91" s="49" t="s">
        <v>1303</v>
      </c>
      <c r="E91" s="79" t="s">
        <v>959</v>
      </c>
      <c r="F91" s="49" t="s">
        <v>549</v>
      </c>
      <c r="G91" s="49" t="s">
        <v>80</v>
      </c>
      <c r="H91" s="38" t="s">
        <v>540</v>
      </c>
      <c r="I91" s="53">
        <v>28</v>
      </c>
      <c r="J91" s="94">
        <v>12.24</v>
      </c>
      <c r="K91" s="82">
        <f t="shared" si="46"/>
        <v>12.04</v>
      </c>
      <c r="L91" s="82">
        <f t="shared" si="47"/>
        <v>0.43</v>
      </c>
      <c r="M91" s="83">
        <f t="shared" si="45"/>
        <v>0.43714285714285717</v>
      </c>
      <c r="N91" s="84">
        <v>0.53164199999999995</v>
      </c>
      <c r="O91" s="85">
        <f t="shared" si="35"/>
        <v>28</v>
      </c>
      <c r="P91" s="86">
        <v>1</v>
      </c>
      <c r="Q91" s="85">
        <f t="shared" si="36"/>
        <v>50400</v>
      </c>
      <c r="R91" s="86">
        <v>1800</v>
      </c>
      <c r="S91" s="87">
        <f t="shared" si="37"/>
        <v>12.04</v>
      </c>
      <c r="T91" s="87">
        <f t="shared" si="38"/>
        <v>21672</v>
      </c>
      <c r="AA91" s="22">
        <f t="shared" si="48"/>
        <v>14.885975999999999</v>
      </c>
      <c r="AB91" s="22">
        <f t="shared" si="49"/>
        <v>12.24</v>
      </c>
      <c r="AC91" s="22">
        <f t="shared" si="50"/>
        <v>12.24</v>
      </c>
      <c r="AE91" s="22">
        <f t="shared" si="51"/>
        <v>26794.756799999996</v>
      </c>
      <c r="AF91" s="22">
        <f t="shared" si="52"/>
        <v>22032</v>
      </c>
      <c r="AG91" s="22">
        <f t="shared" si="53"/>
        <v>22032</v>
      </c>
      <c r="AN91" s="29"/>
      <c r="AO91" s="29"/>
      <c r="AP91" s="29"/>
      <c r="AQ91" s="29"/>
      <c r="AR91" s="29"/>
      <c r="AS91" s="29"/>
      <c r="AT91" s="29"/>
      <c r="AU91" s="29"/>
      <c r="AV91" s="29"/>
      <c r="AW91" s="29"/>
      <c r="AX91" s="29"/>
      <c r="AY91" s="29"/>
      <c r="AZ91" s="29"/>
      <c r="BA91" s="29"/>
      <c r="BB91" s="29"/>
      <c r="BC91" s="29"/>
      <c r="BD91" s="29"/>
      <c r="BE91" s="29"/>
      <c r="BF91" s="29"/>
      <c r="BG91" s="29"/>
      <c r="BH91" s="29"/>
      <c r="BI91" s="29"/>
    </row>
    <row r="92" spans="1:201" s="6" customFormat="1" ht="40.15" customHeight="1" x14ac:dyDescent="0.2">
      <c r="A92" s="16" t="s">
        <v>1160</v>
      </c>
      <c r="B92" s="9">
        <v>83</v>
      </c>
      <c r="C92" s="9" t="s">
        <v>1790</v>
      </c>
      <c r="D92" s="49" t="s">
        <v>621</v>
      </c>
      <c r="E92" s="79" t="s">
        <v>622</v>
      </c>
      <c r="F92" s="49" t="s">
        <v>549</v>
      </c>
      <c r="G92" s="49" t="s">
        <v>129</v>
      </c>
      <c r="H92" s="49" t="s">
        <v>540</v>
      </c>
      <c r="I92" s="89">
        <v>14</v>
      </c>
      <c r="J92" s="82">
        <v>9.9700000000000006</v>
      </c>
      <c r="K92" s="82">
        <f t="shared" si="46"/>
        <v>9.94</v>
      </c>
      <c r="L92" s="82">
        <f t="shared" si="47"/>
        <v>0.71</v>
      </c>
      <c r="M92" s="83">
        <f t="shared" si="45"/>
        <v>0.71214285714285719</v>
      </c>
      <c r="N92" s="84">
        <v>0.865927</v>
      </c>
      <c r="O92" s="85">
        <f t="shared" si="35"/>
        <v>14</v>
      </c>
      <c r="P92" s="86">
        <v>1</v>
      </c>
      <c r="Q92" s="85">
        <f t="shared" si="36"/>
        <v>67200</v>
      </c>
      <c r="R92" s="86">
        <v>4800</v>
      </c>
      <c r="S92" s="87">
        <f t="shared" si="37"/>
        <v>9.94</v>
      </c>
      <c r="T92" s="87">
        <f t="shared" si="38"/>
        <v>47712</v>
      </c>
      <c r="AA92" s="22">
        <f t="shared" si="48"/>
        <v>12.122978</v>
      </c>
      <c r="AB92" s="22">
        <f t="shared" si="49"/>
        <v>9.9700000000000006</v>
      </c>
      <c r="AC92" s="22">
        <f t="shared" si="50"/>
        <v>9.9700000000000006</v>
      </c>
      <c r="AE92" s="22">
        <f t="shared" si="51"/>
        <v>58190.294399999999</v>
      </c>
      <c r="AF92" s="22">
        <f t="shared" si="52"/>
        <v>47856</v>
      </c>
      <c r="AG92" s="22">
        <f t="shared" si="53"/>
        <v>47856</v>
      </c>
      <c r="AN92" s="29"/>
      <c r="AO92" s="29"/>
      <c r="AP92" s="29"/>
      <c r="AQ92" s="29"/>
      <c r="AR92" s="29"/>
      <c r="AS92" s="29"/>
      <c r="AT92" s="29"/>
      <c r="AU92" s="29"/>
      <c r="AV92" s="29"/>
      <c r="AW92" s="29"/>
      <c r="AX92" s="29"/>
      <c r="AY92" s="29"/>
      <c r="AZ92" s="29"/>
      <c r="BA92" s="29"/>
      <c r="BB92" s="29"/>
      <c r="BC92" s="29"/>
      <c r="BD92" s="29"/>
      <c r="BE92" s="29"/>
      <c r="BF92" s="29"/>
      <c r="BG92" s="29"/>
      <c r="BH92" s="29"/>
      <c r="BI92" s="29"/>
    </row>
    <row r="93" spans="1:201" s="6" customFormat="1" ht="40.15" customHeight="1" x14ac:dyDescent="0.2">
      <c r="A93" s="16" t="s">
        <v>1160</v>
      </c>
      <c r="B93" s="9">
        <v>84</v>
      </c>
      <c r="C93" s="9" t="s">
        <v>1791</v>
      </c>
      <c r="D93" s="49" t="s">
        <v>621</v>
      </c>
      <c r="E93" s="79" t="s">
        <v>622</v>
      </c>
      <c r="F93" s="49" t="s">
        <v>549</v>
      </c>
      <c r="G93" s="49" t="s">
        <v>623</v>
      </c>
      <c r="H93" s="49" t="s">
        <v>540</v>
      </c>
      <c r="I93" s="89">
        <v>14</v>
      </c>
      <c r="J93" s="82">
        <v>6.12</v>
      </c>
      <c r="K93" s="82">
        <f t="shared" si="46"/>
        <v>6.02</v>
      </c>
      <c r="L93" s="82">
        <f t="shared" si="47"/>
        <v>0.43</v>
      </c>
      <c r="M93" s="83">
        <f t="shared" si="45"/>
        <v>0.43714285714285717</v>
      </c>
      <c r="N93" s="84">
        <v>0.53164199999999995</v>
      </c>
      <c r="O93" s="85">
        <f t="shared" si="35"/>
        <v>14</v>
      </c>
      <c r="P93" s="86">
        <v>1</v>
      </c>
      <c r="Q93" s="85">
        <f t="shared" si="36"/>
        <v>67200</v>
      </c>
      <c r="R93" s="86">
        <v>4800</v>
      </c>
      <c r="S93" s="87">
        <f t="shared" si="37"/>
        <v>6.02</v>
      </c>
      <c r="T93" s="87">
        <f t="shared" si="38"/>
        <v>28895.999999999996</v>
      </c>
      <c r="AA93" s="22">
        <f t="shared" si="48"/>
        <v>7.4429879999999997</v>
      </c>
      <c r="AB93" s="22">
        <f t="shared" si="49"/>
        <v>6.12</v>
      </c>
      <c r="AC93" s="22">
        <f t="shared" si="50"/>
        <v>6.12</v>
      </c>
      <c r="AE93" s="22">
        <f t="shared" si="51"/>
        <v>35726.342399999994</v>
      </c>
      <c r="AF93" s="22">
        <f t="shared" si="52"/>
        <v>29376</v>
      </c>
      <c r="AG93" s="22">
        <f t="shared" si="53"/>
        <v>29376</v>
      </c>
      <c r="AN93" s="29"/>
      <c r="AO93" s="29"/>
      <c r="AP93" s="29"/>
      <c r="AQ93" s="29"/>
      <c r="AR93" s="29"/>
      <c r="AS93" s="29"/>
      <c r="AT93" s="29"/>
      <c r="AU93" s="29"/>
      <c r="AV93" s="29"/>
      <c r="AW93" s="29"/>
      <c r="AX93" s="29"/>
      <c r="AY93" s="29"/>
      <c r="AZ93" s="29"/>
      <c r="BA93" s="29"/>
      <c r="BB93" s="29"/>
      <c r="BC93" s="29"/>
      <c r="BD93" s="29"/>
      <c r="BE93" s="29"/>
      <c r="BF93" s="29"/>
      <c r="BG93" s="29"/>
      <c r="BH93" s="29"/>
      <c r="BI93" s="29"/>
    </row>
    <row r="94" spans="1:201" s="6" customFormat="1" ht="40.15" customHeight="1" x14ac:dyDescent="0.2">
      <c r="A94" s="16" t="s">
        <v>1160</v>
      </c>
      <c r="B94" s="9">
        <v>85</v>
      </c>
      <c r="C94" s="9" t="s">
        <v>1792</v>
      </c>
      <c r="D94" s="49" t="s">
        <v>621</v>
      </c>
      <c r="E94" s="79" t="s">
        <v>136</v>
      </c>
      <c r="F94" s="49" t="s">
        <v>549</v>
      </c>
      <c r="G94" s="49" t="s">
        <v>1245</v>
      </c>
      <c r="H94" s="49" t="s">
        <v>540</v>
      </c>
      <c r="I94" s="89">
        <v>14</v>
      </c>
      <c r="J94" s="82">
        <v>6.12</v>
      </c>
      <c r="K94" s="82">
        <f t="shared" si="46"/>
        <v>6.02</v>
      </c>
      <c r="L94" s="82">
        <f t="shared" si="47"/>
        <v>0.43</v>
      </c>
      <c r="M94" s="83">
        <f t="shared" si="45"/>
        <v>0.43714285714285717</v>
      </c>
      <c r="N94" s="84">
        <v>0.53164199999999995</v>
      </c>
      <c r="O94" s="85">
        <f t="shared" si="35"/>
        <v>14</v>
      </c>
      <c r="P94" s="86">
        <v>1</v>
      </c>
      <c r="Q94" s="85">
        <f t="shared" si="36"/>
        <v>39200</v>
      </c>
      <c r="R94" s="86">
        <v>2800</v>
      </c>
      <c r="S94" s="87">
        <f t="shared" si="37"/>
        <v>6.02</v>
      </c>
      <c r="T94" s="87">
        <f t="shared" si="38"/>
        <v>16856</v>
      </c>
      <c r="AA94" s="22">
        <f t="shared" si="48"/>
        <v>7.4429879999999997</v>
      </c>
      <c r="AB94" s="22">
        <f t="shared" si="49"/>
        <v>6.12</v>
      </c>
      <c r="AC94" s="22">
        <f t="shared" si="50"/>
        <v>6.12</v>
      </c>
      <c r="AE94" s="22">
        <f t="shared" si="51"/>
        <v>20840.366399999999</v>
      </c>
      <c r="AF94" s="22">
        <f t="shared" si="52"/>
        <v>17136</v>
      </c>
      <c r="AG94" s="22">
        <f t="shared" si="53"/>
        <v>17136</v>
      </c>
      <c r="AN94" s="29"/>
      <c r="AO94" s="29"/>
      <c r="AP94" s="29"/>
      <c r="AQ94" s="29"/>
      <c r="AR94" s="29"/>
      <c r="AS94" s="29"/>
      <c r="AT94" s="29"/>
      <c r="AU94" s="29"/>
      <c r="AV94" s="29"/>
      <c r="AW94" s="29"/>
      <c r="AX94" s="29"/>
      <c r="AY94" s="29"/>
      <c r="AZ94" s="29"/>
      <c r="BA94" s="29"/>
      <c r="BB94" s="29"/>
      <c r="BC94" s="29"/>
      <c r="BD94" s="29"/>
      <c r="BE94" s="29"/>
      <c r="BF94" s="29"/>
      <c r="BG94" s="29"/>
      <c r="BH94" s="29"/>
      <c r="BI94" s="29"/>
    </row>
    <row r="95" spans="1:201" s="6" customFormat="1" ht="40.15" customHeight="1" x14ac:dyDescent="0.2">
      <c r="A95" s="16" t="s">
        <v>1160</v>
      </c>
      <c r="B95" s="9">
        <v>86</v>
      </c>
      <c r="C95" s="9" t="s">
        <v>1793</v>
      </c>
      <c r="D95" s="49" t="s">
        <v>621</v>
      </c>
      <c r="E95" s="79" t="s">
        <v>136</v>
      </c>
      <c r="F95" s="49" t="s">
        <v>549</v>
      </c>
      <c r="G95" s="49" t="s">
        <v>1246</v>
      </c>
      <c r="H95" s="49" t="s">
        <v>540</v>
      </c>
      <c r="I95" s="89">
        <v>14</v>
      </c>
      <c r="J95" s="82">
        <v>9.9700000000000006</v>
      </c>
      <c r="K95" s="82">
        <f t="shared" si="46"/>
        <v>9.94</v>
      </c>
      <c r="L95" s="82">
        <f t="shared" si="47"/>
        <v>0.71</v>
      </c>
      <c r="M95" s="83">
        <f t="shared" si="45"/>
        <v>0.71214285714285719</v>
      </c>
      <c r="N95" s="84">
        <v>0.865927</v>
      </c>
      <c r="O95" s="85">
        <f t="shared" si="35"/>
        <v>14</v>
      </c>
      <c r="P95" s="86">
        <v>1</v>
      </c>
      <c r="Q95" s="85">
        <f t="shared" si="36"/>
        <v>39200</v>
      </c>
      <c r="R95" s="86">
        <v>2800</v>
      </c>
      <c r="S95" s="87">
        <f t="shared" si="37"/>
        <v>9.94</v>
      </c>
      <c r="T95" s="87">
        <f t="shared" si="38"/>
        <v>27832</v>
      </c>
      <c r="AA95" s="22">
        <f>N95*O95</f>
        <v>12.122978</v>
      </c>
      <c r="AB95" s="22">
        <f>M95*O95</f>
        <v>9.9700000000000006</v>
      </c>
      <c r="AC95" s="22">
        <f>IF(AA95&lt;AB95,AA95,AB95)</f>
        <v>9.9700000000000006</v>
      </c>
      <c r="AE95" s="22">
        <f>Q95*N95</f>
        <v>33944.338400000001</v>
      </c>
      <c r="AF95" s="22">
        <f>M95*Q95</f>
        <v>27916</v>
      </c>
      <c r="AG95" s="22">
        <f>IF(AE95&lt;AF95,AE95,AF95)</f>
        <v>27916</v>
      </c>
      <c r="AN95" s="29"/>
      <c r="AO95" s="29"/>
      <c r="AP95" s="29"/>
      <c r="AQ95" s="29"/>
      <c r="AR95" s="29"/>
      <c r="AS95" s="29"/>
      <c r="AT95" s="29"/>
      <c r="AU95" s="29"/>
      <c r="AV95" s="29"/>
      <c r="AW95" s="29"/>
      <c r="AX95" s="29"/>
      <c r="AY95" s="29"/>
      <c r="AZ95" s="29"/>
      <c r="BA95" s="29"/>
      <c r="BB95" s="29"/>
      <c r="BC95" s="29"/>
      <c r="BD95" s="29"/>
      <c r="BE95" s="29"/>
      <c r="BF95" s="29"/>
      <c r="BG95" s="29"/>
      <c r="BH95" s="29"/>
      <c r="BI95" s="29"/>
    </row>
    <row r="96" spans="1:201" s="6" customFormat="1" ht="40.15" customHeight="1" x14ac:dyDescent="0.2">
      <c r="A96" s="16" t="s">
        <v>1160</v>
      </c>
      <c r="B96" s="9">
        <v>87</v>
      </c>
      <c r="C96" s="9" t="s">
        <v>1797</v>
      </c>
      <c r="D96" s="49" t="s">
        <v>621</v>
      </c>
      <c r="E96" s="79" t="s">
        <v>667</v>
      </c>
      <c r="F96" s="49" t="s">
        <v>549</v>
      </c>
      <c r="G96" s="49" t="s">
        <v>1103</v>
      </c>
      <c r="H96" s="49" t="s">
        <v>540</v>
      </c>
      <c r="I96" s="89">
        <v>14</v>
      </c>
      <c r="J96" s="82">
        <v>9.42</v>
      </c>
      <c r="K96" s="82">
        <f t="shared" si="46"/>
        <v>9.3800000000000008</v>
      </c>
      <c r="L96" s="82">
        <f t="shared" si="47"/>
        <v>0.67</v>
      </c>
      <c r="M96" s="83">
        <f t="shared" si="45"/>
        <v>0.67285714285714282</v>
      </c>
      <c r="N96" s="84">
        <v>0.52243499999999998</v>
      </c>
      <c r="O96" s="85">
        <f t="shared" si="35"/>
        <v>11200</v>
      </c>
      <c r="P96" s="86">
        <v>800</v>
      </c>
      <c r="Q96" s="85">
        <f t="shared" si="36"/>
        <v>56000</v>
      </c>
      <c r="R96" s="86">
        <v>4000</v>
      </c>
      <c r="S96" s="87">
        <f t="shared" si="37"/>
        <v>7504.0000000000009</v>
      </c>
      <c r="T96" s="87">
        <f t="shared" si="38"/>
        <v>37520</v>
      </c>
      <c r="AA96" s="22">
        <f t="shared" si="48"/>
        <v>5851.2719999999999</v>
      </c>
      <c r="AB96" s="22">
        <f t="shared" si="49"/>
        <v>7536</v>
      </c>
      <c r="AC96" s="22">
        <f t="shared" si="50"/>
        <v>5851.2719999999999</v>
      </c>
      <c r="AE96" s="22">
        <f t="shared" si="51"/>
        <v>29256.36</v>
      </c>
      <c r="AF96" s="22">
        <f t="shared" si="52"/>
        <v>37680</v>
      </c>
      <c r="AG96" s="22">
        <f t="shared" si="53"/>
        <v>29256.36</v>
      </c>
      <c r="AN96" s="29"/>
      <c r="AO96" s="29"/>
      <c r="AP96" s="29"/>
      <c r="AQ96" s="29"/>
      <c r="AR96" s="29"/>
      <c r="AS96" s="29"/>
      <c r="AT96" s="29"/>
      <c r="AU96" s="29"/>
      <c r="AV96" s="29"/>
      <c r="AW96" s="29"/>
      <c r="AX96" s="29"/>
      <c r="AY96" s="29"/>
      <c r="AZ96" s="29"/>
      <c r="BA96" s="29"/>
      <c r="BB96" s="29"/>
      <c r="BC96" s="29"/>
      <c r="BD96" s="29"/>
      <c r="BE96" s="29"/>
      <c r="BF96" s="29"/>
      <c r="BG96" s="29"/>
      <c r="BH96" s="29"/>
      <c r="BI96" s="29"/>
    </row>
    <row r="97" spans="1:201" s="6" customFormat="1" ht="40.15" customHeight="1" x14ac:dyDescent="0.2">
      <c r="A97" s="16" t="s">
        <v>1160</v>
      </c>
      <c r="B97" s="9">
        <v>88</v>
      </c>
      <c r="C97" s="9" t="s">
        <v>1796</v>
      </c>
      <c r="D97" s="49" t="s">
        <v>621</v>
      </c>
      <c r="E97" s="79" t="s">
        <v>194</v>
      </c>
      <c r="F97" s="49" t="s">
        <v>681</v>
      </c>
      <c r="G97" s="49" t="s">
        <v>1104</v>
      </c>
      <c r="H97" s="49" t="s">
        <v>540</v>
      </c>
      <c r="I97" s="89">
        <v>14</v>
      </c>
      <c r="J97" s="82">
        <v>15.32</v>
      </c>
      <c r="K97" s="82">
        <f t="shared" si="46"/>
        <v>15.260000000000002</v>
      </c>
      <c r="L97" s="82">
        <f t="shared" si="47"/>
        <v>1.0900000000000001</v>
      </c>
      <c r="M97" s="83">
        <f t="shared" si="45"/>
        <v>1.0942857142857143</v>
      </c>
      <c r="N97" s="84">
        <v>0.93037400000000003</v>
      </c>
      <c r="O97" s="85">
        <f t="shared" si="35"/>
        <v>11200</v>
      </c>
      <c r="P97" s="86">
        <v>800</v>
      </c>
      <c r="Q97" s="85">
        <f t="shared" si="36"/>
        <v>140000</v>
      </c>
      <c r="R97" s="86">
        <v>10000</v>
      </c>
      <c r="S97" s="87">
        <f t="shared" si="37"/>
        <v>12208.000000000002</v>
      </c>
      <c r="T97" s="87">
        <f t="shared" si="38"/>
        <v>152600.00000000003</v>
      </c>
      <c r="AA97" s="22">
        <f t="shared" si="48"/>
        <v>10420.1888</v>
      </c>
      <c r="AB97" s="22">
        <f t="shared" si="49"/>
        <v>12256</v>
      </c>
      <c r="AC97" s="22">
        <f t="shared" si="50"/>
        <v>10420.1888</v>
      </c>
      <c r="AE97" s="22">
        <f t="shared" si="51"/>
        <v>130252.36</v>
      </c>
      <c r="AF97" s="22">
        <f t="shared" si="52"/>
        <v>153200</v>
      </c>
      <c r="AG97" s="22">
        <f t="shared" si="53"/>
        <v>130252.36</v>
      </c>
      <c r="AN97" s="29"/>
      <c r="AO97" s="29"/>
      <c r="AP97" s="29"/>
      <c r="AQ97" s="29"/>
      <c r="AR97" s="29"/>
      <c r="AS97" s="29"/>
      <c r="AT97" s="29"/>
      <c r="AU97" s="29"/>
      <c r="AV97" s="29"/>
      <c r="AW97" s="29"/>
      <c r="AX97" s="29"/>
      <c r="AY97" s="29"/>
      <c r="AZ97" s="29"/>
      <c r="BA97" s="29"/>
      <c r="BB97" s="29"/>
      <c r="BC97" s="29"/>
      <c r="BD97" s="29"/>
      <c r="BE97" s="29"/>
      <c r="BF97" s="29"/>
      <c r="BG97" s="29"/>
      <c r="BH97" s="29"/>
      <c r="BI97" s="29"/>
    </row>
    <row r="98" spans="1:201" s="6" customFormat="1" ht="40.15" customHeight="1" x14ac:dyDescent="0.2">
      <c r="A98" s="16" t="s">
        <v>1160</v>
      </c>
      <c r="B98" s="9">
        <v>89</v>
      </c>
      <c r="C98" s="9" t="s">
        <v>1794</v>
      </c>
      <c r="D98" s="49" t="s">
        <v>621</v>
      </c>
      <c r="E98" s="79" t="s">
        <v>1101</v>
      </c>
      <c r="F98" s="49" t="s">
        <v>669</v>
      </c>
      <c r="G98" s="49" t="s">
        <v>1258</v>
      </c>
      <c r="H98" s="49" t="s">
        <v>537</v>
      </c>
      <c r="I98" s="89">
        <v>1</v>
      </c>
      <c r="J98" s="82">
        <v>27.2</v>
      </c>
      <c r="K98" s="82">
        <f t="shared" si="46"/>
        <v>27.2</v>
      </c>
      <c r="L98" s="82">
        <f t="shared" si="47"/>
        <v>27.2</v>
      </c>
      <c r="M98" s="83">
        <f t="shared" si="45"/>
        <v>27.2</v>
      </c>
      <c r="N98" s="84">
        <v>25.862141999999999</v>
      </c>
      <c r="O98" s="85">
        <f t="shared" si="35"/>
        <v>80</v>
      </c>
      <c r="P98" s="86">
        <v>80</v>
      </c>
      <c r="Q98" s="85">
        <f t="shared" si="36"/>
        <v>800</v>
      </c>
      <c r="R98" s="86">
        <v>800</v>
      </c>
      <c r="S98" s="87">
        <f t="shared" si="37"/>
        <v>2176</v>
      </c>
      <c r="T98" s="87">
        <f t="shared" si="38"/>
        <v>21760</v>
      </c>
      <c r="AA98" s="22">
        <f t="shared" si="48"/>
        <v>2068.97136</v>
      </c>
      <c r="AB98" s="22">
        <f t="shared" si="49"/>
        <v>2176</v>
      </c>
      <c r="AC98" s="22">
        <f t="shared" si="50"/>
        <v>2068.97136</v>
      </c>
      <c r="AE98" s="22">
        <f t="shared" si="51"/>
        <v>20689.713599999999</v>
      </c>
      <c r="AF98" s="22">
        <f t="shared" si="52"/>
        <v>21760</v>
      </c>
      <c r="AG98" s="22">
        <f t="shared" si="53"/>
        <v>20689.713599999999</v>
      </c>
      <c r="AN98" s="29"/>
      <c r="AO98" s="29"/>
      <c r="AP98" s="29"/>
      <c r="AQ98" s="29"/>
      <c r="AR98" s="29"/>
      <c r="AS98" s="29"/>
      <c r="AT98" s="29"/>
      <c r="AU98" s="29"/>
      <c r="AV98" s="29"/>
      <c r="AW98" s="29"/>
      <c r="AX98" s="29"/>
      <c r="AY98" s="29"/>
      <c r="AZ98" s="29"/>
      <c r="BA98" s="29"/>
      <c r="BB98" s="29"/>
      <c r="BC98" s="29"/>
      <c r="BD98" s="29"/>
      <c r="BE98" s="29"/>
      <c r="BF98" s="29"/>
      <c r="BG98" s="29"/>
      <c r="BH98" s="29"/>
      <c r="BI98" s="29"/>
    </row>
    <row r="99" spans="1:201" s="6" customFormat="1" ht="40.15" customHeight="1" x14ac:dyDescent="0.2">
      <c r="A99" s="16" t="s">
        <v>1160</v>
      </c>
      <c r="B99" s="9">
        <v>90</v>
      </c>
      <c r="C99" s="9" t="s">
        <v>1795</v>
      </c>
      <c r="D99" s="49" t="s">
        <v>621</v>
      </c>
      <c r="E99" s="79" t="s">
        <v>1102</v>
      </c>
      <c r="F99" s="49" t="s">
        <v>669</v>
      </c>
      <c r="G99" s="49" t="s">
        <v>1263</v>
      </c>
      <c r="H99" s="49" t="s">
        <v>537</v>
      </c>
      <c r="I99" s="89">
        <v>1</v>
      </c>
      <c r="J99" s="82">
        <v>7.64</v>
      </c>
      <c r="K99" s="82">
        <f t="shared" si="46"/>
        <v>7.64</v>
      </c>
      <c r="L99" s="82">
        <f t="shared" si="47"/>
        <v>7.64</v>
      </c>
      <c r="M99" s="83">
        <f t="shared" si="45"/>
        <v>7.64</v>
      </c>
      <c r="N99" s="84">
        <v>6.0345000000000004</v>
      </c>
      <c r="O99" s="85">
        <f t="shared" si="35"/>
        <v>80</v>
      </c>
      <c r="P99" s="86">
        <v>80</v>
      </c>
      <c r="Q99" s="85">
        <f t="shared" si="36"/>
        <v>1600</v>
      </c>
      <c r="R99" s="86">
        <v>1600</v>
      </c>
      <c r="S99" s="87">
        <f t="shared" si="37"/>
        <v>611.19999999999993</v>
      </c>
      <c r="T99" s="87">
        <f t="shared" si="38"/>
        <v>12224</v>
      </c>
      <c r="AA99" s="22">
        <f t="shared" si="48"/>
        <v>482.76000000000005</v>
      </c>
      <c r="AB99" s="22">
        <f t="shared" si="49"/>
        <v>611.19999999999993</v>
      </c>
      <c r="AC99" s="22">
        <f t="shared" si="50"/>
        <v>482.76000000000005</v>
      </c>
      <c r="AE99" s="22">
        <f t="shared" si="51"/>
        <v>9655.2000000000007</v>
      </c>
      <c r="AF99" s="22">
        <f t="shared" si="52"/>
        <v>12224</v>
      </c>
      <c r="AG99" s="22">
        <f t="shared" si="53"/>
        <v>9655.2000000000007</v>
      </c>
      <c r="AN99" s="29"/>
      <c r="AO99" s="29"/>
      <c r="AP99" s="29"/>
      <c r="AQ99" s="29"/>
      <c r="AR99" s="29"/>
      <c r="AS99" s="29"/>
      <c r="AT99" s="29"/>
      <c r="AU99" s="29"/>
      <c r="AV99" s="29"/>
      <c r="AW99" s="29"/>
      <c r="AX99" s="29"/>
      <c r="AY99" s="29"/>
      <c r="AZ99" s="29"/>
      <c r="BA99" s="29"/>
      <c r="BB99" s="29"/>
      <c r="BC99" s="29"/>
      <c r="BD99" s="29"/>
      <c r="BE99" s="29"/>
      <c r="BF99" s="29"/>
      <c r="BG99" s="29"/>
      <c r="BH99" s="29"/>
      <c r="BI99" s="29"/>
    </row>
    <row r="100" spans="1:201" s="6" customFormat="1" ht="40.15" customHeight="1" x14ac:dyDescent="0.2">
      <c r="A100" s="16" t="s">
        <v>1161</v>
      </c>
      <c r="B100" s="9">
        <v>91</v>
      </c>
      <c r="C100" s="9" t="s">
        <v>1799</v>
      </c>
      <c r="D100" s="49" t="s">
        <v>635</v>
      </c>
      <c r="E100" s="79" t="s">
        <v>638</v>
      </c>
      <c r="F100" s="49" t="s">
        <v>626</v>
      </c>
      <c r="G100" s="49" t="s">
        <v>597</v>
      </c>
      <c r="H100" s="49" t="s">
        <v>540</v>
      </c>
      <c r="I100" s="89">
        <v>10</v>
      </c>
      <c r="J100" s="82">
        <v>3.68</v>
      </c>
      <c r="K100" s="82">
        <f t="shared" si="46"/>
        <v>3.5999999999999996</v>
      </c>
      <c r="L100" s="82">
        <f t="shared" si="47"/>
        <v>0.36</v>
      </c>
      <c r="M100" s="83">
        <f t="shared" si="45"/>
        <v>0.36799999999999999</v>
      </c>
      <c r="N100" s="84">
        <v>0</v>
      </c>
      <c r="O100" s="85">
        <f t="shared" si="35"/>
        <v>10</v>
      </c>
      <c r="P100" s="86">
        <v>1</v>
      </c>
      <c r="Q100" s="85">
        <f t="shared" si="36"/>
        <v>10000</v>
      </c>
      <c r="R100" s="86">
        <v>1000</v>
      </c>
      <c r="S100" s="87">
        <f t="shared" si="37"/>
        <v>3.5999999999999996</v>
      </c>
      <c r="T100" s="87">
        <f t="shared" si="38"/>
        <v>3599.9999999999995</v>
      </c>
      <c r="AA100" s="22">
        <f t="shared" si="48"/>
        <v>0</v>
      </c>
      <c r="AB100" s="22">
        <f t="shared" si="49"/>
        <v>3.6799999999999997</v>
      </c>
      <c r="AC100" s="22">
        <f t="shared" si="50"/>
        <v>0</v>
      </c>
      <c r="AE100" s="22">
        <f t="shared" si="51"/>
        <v>0</v>
      </c>
      <c r="AF100" s="22">
        <f t="shared" si="52"/>
        <v>3680</v>
      </c>
      <c r="AG100" s="22">
        <f t="shared" si="53"/>
        <v>0</v>
      </c>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row>
    <row r="101" spans="1:201" s="6" customFormat="1" ht="40.15" customHeight="1" x14ac:dyDescent="0.2">
      <c r="A101" s="16" t="s">
        <v>1160</v>
      </c>
      <c r="B101" s="9">
        <v>92</v>
      </c>
      <c r="C101" s="9" t="s">
        <v>1800</v>
      </c>
      <c r="D101" s="49" t="s">
        <v>1708</v>
      </c>
      <c r="E101" s="79" t="s">
        <v>1709</v>
      </c>
      <c r="F101" s="49" t="s">
        <v>549</v>
      </c>
      <c r="G101" s="49" t="s">
        <v>1710</v>
      </c>
      <c r="H101" s="49" t="s">
        <v>540</v>
      </c>
      <c r="I101" s="89">
        <v>60</v>
      </c>
      <c r="J101" s="82">
        <v>264.77999999999997</v>
      </c>
      <c r="K101" s="82">
        <f t="shared" si="46"/>
        <v>264.60000000000002</v>
      </c>
      <c r="L101" s="82">
        <f t="shared" si="47"/>
        <v>4.41</v>
      </c>
      <c r="M101" s="83">
        <f t="shared" si="45"/>
        <v>4.4129999999999994</v>
      </c>
      <c r="N101" s="84">
        <v>2.7549999999999999</v>
      </c>
      <c r="O101" s="85">
        <f t="shared" si="35"/>
        <v>60</v>
      </c>
      <c r="P101" s="86">
        <v>1</v>
      </c>
      <c r="Q101" s="85">
        <f t="shared" si="36"/>
        <v>108000</v>
      </c>
      <c r="R101" s="86">
        <v>1800</v>
      </c>
      <c r="S101" s="87">
        <f t="shared" si="37"/>
        <v>264.60000000000002</v>
      </c>
      <c r="T101" s="87">
        <f t="shared" si="38"/>
        <v>476280.00000000006</v>
      </c>
      <c r="AA101" s="22">
        <f t="shared" si="48"/>
        <v>165.29999999999998</v>
      </c>
      <c r="AB101" s="22">
        <f t="shared" si="49"/>
        <v>264.77999999999997</v>
      </c>
      <c r="AC101" s="22">
        <f t="shared" si="50"/>
        <v>165.29999999999998</v>
      </c>
      <c r="AE101" s="22">
        <f t="shared" si="51"/>
        <v>297540</v>
      </c>
      <c r="AF101" s="22">
        <f t="shared" si="52"/>
        <v>476603.99999999994</v>
      </c>
      <c r="AG101" s="22">
        <f t="shared" si="53"/>
        <v>297540</v>
      </c>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row>
    <row r="102" spans="1:201" s="6" customFormat="1" ht="40.15" customHeight="1" x14ac:dyDescent="0.2">
      <c r="A102" s="16" t="s">
        <v>1161</v>
      </c>
      <c r="B102" s="9">
        <v>93</v>
      </c>
      <c r="C102" s="9"/>
      <c r="D102" s="49" t="s">
        <v>1708</v>
      </c>
      <c r="E102" s="79" t="s">
        <v>1709</v>
      </c>
      <c r="F102" s="49" t="s">
        <v>549</v>
      </c>
      <c r="G102" s="49" t="s">
        <v>323</v>
      </c>
      <c r="H102" s="49" t="s">
        <v>540</v>
      </c>
      <c r="I102" s="89">
        <v>60</v>
      </c>
      <c r="J102" s="82">
        <v>270.81</v>
      </c>
      <c r="K102" s="82">
        <f t="shared" si="46"/>
        <v>270.59999999999997</v>
      </c>
      <c r="L102" s="82">
        <f t="shared" si="47"/>
        <v>4.51</v>
      </c>
      <c r="M102" s="83">
        <f t="shared" si="45"/>
        <v>4.5134999999999996</v>
      </c>
      <c r="N102" s="84">
        <v>0</v>
      </c>
      <c r="O102" s="85">
        <f t="shared" si="35"/>
        <v>60</v>
      </c>
      <c r="P102" s="86">
        <v>1</v>
      </c>
      <c r="Q102" s="85">
        <f t="shared" si="36"/>
        <v>108000</v>
      </c>
      <c r="R102" s="86">
        <v>1800</v>
      </c>
      <c r="S102" s="87">
        <f t="shared" si="37"/>
        <v>270.59999999999997</v>
      </c>
      <c r="T102" s="87">
        <f t="shared" si="38"/>
        <v>487079.99999999994</v>
      </c>
      <c r="AA102" s="22">
        <f t="shared" si="48"/>
        <v>0</v>
      </c>
      <c r="AB102" s="22">
        <f t="shared" si="49"/>
        <v>270.81</v>
      </c>
      <c r="AC102" s="22">
        <f t="shared" si="50"/>
        <v>0</v>
      </c>
      <c r="AE102" s="22">
        <f t="shared" si="51"/>
        <v>0</v>
      </c>
      <c r="AF102" s="22">
        <f t="shared" si="52"/>
        <v>487457.99999999994</v>
      </c>
      <c r="AG102" s="22">
        <f t="shared" si="53"/>
        <v>0</v>
      </c>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row>
    <row r="103" spans="1:201" ht="40.15" customHeight="1" x14ac:dyDescent="0.2">
      <c r="A103" s="15" t="s">
        <v>1161</v>
      </c>
      <c r="B103" s="9">
        <v>94</v>
      </c>
      <c r="C103" s="9" t="s">
        <v>1801</v>
      </c>
      <c r="D103" s="49" t="s">
        <v>287</v>
      </c>
      <c r="E103" s="79" t="s">
        <v>288</v>
      </c>
      <c r="F103" s="49" t="s">
        <v>1213</v>
      </c>
      <c r="G103" s="49" t="s">
        <v>289</v>
      </c>
      <c r="H103" s="49" t="s">
        <v>540</v>
      </c>
      <c r="I103" s="89">
        <v>20</v>
      </c>
      <c r="J103" s="88">
        <v>30</v>
      </c>
      <c r="K103" s="82">
        <f t="shared" si="46"/>
        <v>30</v>
      </c>
      <c r="L103" s="82">
        <f t="shared" si="47"/>
        <v>1.5</v>
      </c>
      <c r="M103" s="83">
        <f t="shared" si="45"/>
        <v>1.5</v>
      </c>
      <c r="N103" s="84">
        <v>0</v>
      </c>
      <c r="O103" s="85">
        <f t="shared" si="35"/>
        <v>32000</v>
      </c>
      <c r="P103" s="86">
        <v>1600</v>
      </c>
      <c r="Q103" s="85">
        <f t="shared" si="36"/>
        <v>160000</v>
      </c>
      <c r="R103" s="86">
        <v>8000</v>
      </c>
      <c r="S103" s="87">
        <f t="shared" si="37"/>
        <v>48000</v>
      </c>
      <c r="T103" s="87">
        <f t="shared" si="38"/>
        <v>240000</v>
      </c>
      <c r="AA103" s="22">
        <f t="shared" si="48"/>
        <v>0</v>
      </c>
      <c r="AB103" s="22">
        <f t="shared" si="49"/>
        <v>48000</v>
      </c>
      <c r="AC103" s="22">
        <f t="shared" si="50"/>
        <v>0</v>
      </c>
      <c r="AE103" s="22">
        <f t="shared" si="51"/>
        <v>0</v>
      </c>
      <c r="AF103" s="22">
        <f t="shared" si="52"/>
        <v>240000</v>
      </c>
      <c r="AG103" s="22">
        <f t="shared" si="53"/>
        <v>0</v>
      </c>
    </row>
    <row r="104" spans="1:201" ht="40.15" customHeight="1" x14ac:dyDescent="0.2">
      <c r="A104" s="15" t="s">
        <v>1160</v>
      </c>
      <c r="B104" s="9">
        <v>95</v>
      </c>
      <c r="C104" s="9"/>
      <c r="D104" s="49" t="s">
        <v>2137</v>
      </c>
      <c r="E104" s="79" t="s">
        <v>2138</v>
      </c>
      <c r="F104" s="49" t="s">
        <v>538</v>
      </c>
      <c r="G104" s="49" t="s">
        <v>348</v>
      </c>
      <c r="H104" s="49" t="s">
        <v>540</v>
      </c>
      <c r="I104" s="89">
        <v>20</v>
      </c>
      <c r="J104" s="88">
        <v>5.27</v>
      </c>
      <c r="K104" s="82">
        <f t="shared" si="46"/>
        <v>5.2</v>
      </c>
      <c r="L104" s="82">
        <f t="shared" si="47"/>
        <v>0.26</v>
      </c>
      <c r="M104" s="83">
        <f t="shared" si="45"/>
        <v>0.26349999999999996</v>
      </c>
      <c r="N104" s="84"/>
      <c r="O104" s="85">
        <f t="shared" si="35"/>
        <v>20</v>
      </c>
      <c r="P104" s="86">
        <v>1</v>
      </c>
      <c r="Q104" s="85">
        <f t="shared" si="36"/>
        <v>2000</v>
      </c>
      <c r="R104" s="86">
        <v>100</v>
      </c>
      <c r="S104" s="87">
        <f t="shared" si="37"/>
        <v>5.2</v>
      </c>
      <c r="T104" s="87">
        <f t="shared" si="38"/>
        <v>520</v>
      </c>
      <c r="AA104" s="22"/>
      <c r="AB104" s="22">
        <f t="shared" si="49"/>
        <v>5.27</v>
      </c>
      <c r="AC104" s="22"/>
      <c r="AE104" s="22"/>
      <c r="AF104" s="22">
        <f t="shared" si="52"/>
        <v>526.99999999999989</v>
      </c>
      <c r="AG104" s="22"/>
    </row>
    <row r="105" spans="1:201" s="6" customFormat="1" ht="40.15" customHeight="1" x14ac:dyDescent="0.2">
      <c r="A105" s="15" t="s">
        <v>1160</v>
      </c>
      <c r="B105" s="9">
        <v>96</v>
      </c>
      <c r="C105" s="9" t="s">
        <v>1814</v>
      </c>
      <c r="D105" s="49" t="s">
        <v>339</v>
      </c>
      <c r="E105" s="79" t="s">
        <v>340</v>
      </c>
      <c r="F105" s="49" t="s">
        <v>549</v>
      </c>
      <c r="G105" s="49" t="s">
        <v>589</v>
      </c>
      <c r="H105" s="38" t="s">
        <v>540</v>
      </c>
      <c r="I105" s="89">
        <v>30</v>
      </c>
      <c r="J105" s="88">
        <v>24.13</v>
      </c>
      <c r="K105" s="82">
        <f t="shared" si="46"/>
        <v>24</v>
      </c>
      <c r="L105" s="82">
        <f t="shared" si="47"/>
        <v>0.8</v>
      </c>
      <c r="M105" s="83">
        <f t="shared" si="45"/>
        <v>0.80433333333333334</v>
      </c>
      <c r="N105" s="84">
        <v>0.187643</v>
      </c>
      <c r="O105" s="85">
        <f t="shared" si="35"/>
        <v>54000</v>
      </c>
      <c r="P105" s="86">
        <v>1800</v>
      </c>
      <c r="Q105" s="85">
        <f t="shared" si="36"/>
        <v>360000</v>
      </c>
      <c r="R105" s="86">
        <v>12000</v>
      </c>
      <c r="S105" s="87">
        <f t="shared" si="37"/>
        <v>43200</v>
      </c>
      <c r="T105" s="87">
        <f t="shared" si="38"/>
        <v>288000</v>
      </c>
      <c r="U105" s="1"/>
      <c r="V105" s="1"/>
      <c r="W105" s="1"/>
      <c r="X105" s="1"/>
      <c r="Y105" s="1"/>
      <c r="Z105" s="1"/>
      <c r="AA105" s="22">
        <f t="shared" ref="AA105:AA155" si="54">N105*O105</f>
        <v>10132.722</v>
      </c>
      <c r="AB105" s="22">
        <f t="shared" ref="AB105:AB155" si="55">M105*O105</f>
        <v>43434</v>
      </c>
      <c r="AC105" s="22">
        <f t="shared" ref="AC105:AC155" si="56">IF(AA105&lt;AB105,AA105,AB105)</f>
        <v>10132.722</v>
      </c>
      <c r="AD105" s="1"/>
      <c r="AE105" s="22">
        <f t="shared" ref="AE105:AE155" si="57">Q105*N105</f>
        <v>67551.48</v>
      </c>
      <c r="AF105" s="22">
        <f t="shared" ref="AF105:AF155" si="58">M105*Q105</f>
        <v>289560</v>
      </c>
      <c r="AG105" s="22">
        <f t="shared" ref="AG105:AG155" si="59">IF(AE105&lt;AF105,AE105,AF105)</f>
        <v>67551.48</v>
      </c>
      <c r="AH105" s="1"/>
      <c r="AI105" s="1"/>
      <c r="AJ105" s="1"/>
      <c r="AK105" s="1"/>
      <c r="AL105" s="1"/>
      <c r="AM105" s="1"/>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row>
    <row r="106" spans="1:201" s="6" customFormat="1" ht="40.15" customHeight="1" x14ac:dyDescent="0.2">
      <c r="A106" s="15" t="s">
        <v>1160</v>
      </c>
      <c r="B106" s="9">
        <v>97</v>
      </c>
      <c r="C106" s="9" t="s">
        <v>1815</v>
      </c>
      <c r="D106" s="49" t="s">
        <v>339</v>
      </c>
      <c r="E106" s="79" t="s">
        <v>340</v>
      </c>
      <c r="F106" s="49" t="s">
        <v>549</v>
      </c>
      <c r="G106" s="49" t="s">
        <v>610</v>
      </c>
      <c r="H106" s="49" t="s">
        <v>540</v>
      </c>
      <c r="I106" s="89">
        <v>30</v>
      </c>
      <c r="J106" s="88">
        <v>31.34</v>
      </c>
      <c r="K106" s="82">
        <f t="shared" si="46"/>
        <v>31.200000000000003</v>
      </c>
      <c r="L106" s="82">
        <f t="shared" si="47"/>
        <v>1.04</v>
      </c>
      <c r="M106" s="83">
        <f t="shared" si="45"/>
        <v>1.0446666666666666</v>
      </c>
      <c r="N106" s="84">
        <v>0.37528699999999998</v>
      </c>
      <c r="O106" s="85">
        <f t="shared" si="35"/>
        <v>54000</v>
      </c>
      <c r="P106" s="86">
        <v>1800</v>
      </c>
      <c r="Q106" s="85">
        <f t="shared" si="36"/>
        <v>420000</v>
      </c>
      <c r="R106" s="86">
        <v>14000</v>
      </c>
      <c r="S106" s="87">
        <f t="shared" si="37"/>
        <v>56160.000000000007</v>
      </c>
      <c r="T106" s="87">
        <f t="shared" si="38"/>
        <v>436800.00000000006</v>
      </c>
      <c r="U106" s="1"/>
      <c r="V106" s="1"/>
      <c r="W106" s="1"/>
      <c r="X106" s="1"/>
      <c r="Y106" s="1"/>
      <c r="Z106" s="1"/>
      <c r="AA106" s="22">
        <f t="shared" si="54"/>
        <v>20265.498</v>
      </c>
      <c r="AB106" s="22">
        <f t="shared" si="55"/>
        <v>56412</v>
      </c>
      <c r="AC106" s="22">
        <f t="shared" si="56"/>
        <v>20265.498</v>
      </c>
      <c r="AD106" s="1"/>
      <c r="AE106" s="22">
        <f t="shared" si="57"/>
        <v>157620.53999999998</v>
      </c>
      <c r="AF106" s="22">
        <f t="shared" si="58"/>
        <v>438760</v>
      </c>
      <c r="AG106" s="22">
        <f t="shared" si="59"/>
        <v>157620.53999999998</v>
      </c>
      <c r="AH106" s="1"/>
      <c r="AI106" s="1"/>
      <c r="AJ106" s="1"/>
      <c r="AK106" s="1"/>
      <c r="AL106" s="1"/>
      <c r="AM106" s="1"/>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row>
    <row r="107" spans="1:201" s="6" customFormat="1" ht="40.15" customHeight="1" x14ac:dyDescent="0.2">
      <c r="A107" s="15" t="s">
        <v>1160</v>
      </c>
      <c r="B107" s="9">
        <v>98</v>
      </c>
      <c r="C107" s="9" t="s">
        <v>1817</v>
      </c>
      <c r="D107" s="49" t="s">
        <v>339</v>
      </c>
      <c r="E107" s="79" t="s">
        <v>340</v>
      </c>
      <c r="F107" s="49" t="s">
        <v>549</v>
      </c>
      <c r="G107" s="49" t="s">
        <v>841</v>
      </c>
      <c r="H107" s="49" t="s">
        <v>540</v>
      </c>
      <c r="I107" s="89">
        <v>14</v>
      </c>
      <c r="J107" s="88">
        <v>17.559999999999999</v>
      </c>
      <c r="K107" s="82">
        <f t="shared" si="46"/>
        <v>17.5</v>
      </c>
      <c r="L107" s="82">
        <f t="shared" si="47"/>
        <v>1.25</v>
      </c>
      <c r="M107" s="83">
        <f t="shared" si="45"/>
        <v>1.2542857142857142</v>
      </c>
      <c r="N107" s="84">
        <v>0.75057499999999999</v>
      </c>
      <c r="O107" s="85">
        <f t="shared" si="35"/>
        <v>8400</v>
      </c>
      <c r="P107" s="86">
        <v>600</v>
      </c>
      <c r="Q107" s="85">
        <f t="shared" si="36"/>
        <v>112000</v>
      </c>
      <c r="R107" s="86">
        <v>8000</v>
      </c>
      <c r="S107" s="87">
        <f t="shared" si="37"/>
        <v>10500</v>
      </c>
      <c r="T107" s="87">
        <f t="shared" si="38"/>
        <v>140000</v>
      </c>
      <c r="U107" s="1"/>
      <c r="V107" s="1"/>
      <c r="W107" s="1"/>
      <c r="X107" s="1"/>
      <c r="Y107" s="1"/>
      <c r="Z107" s="1"/>
      <c r="AA107" s="22">
        <f t="shared" si="54"/>
        <v>6304.83</v>
      </c>
      <c r="AB107" s="22">
        <f t="shared" si="55"/>
        <v>10536</v>
      </c>
      <c r="AC107" s="22">
        <f t="shared" si="56"/>
        <v>6304.83</v>
      </c>
      <c r="AD107" s="1"/>
      <c r="AE107" s="22">
        <f t="shared" si="57"/>
        <v>84064.4</v>
      </c>
      <c r="AF107" s="22">
        <f t="shared" si="58"/>
        <v>140480</v>
      </c>
      <c r="AG107" s="22">
        <f t="shared" si="59"/>
        <v>84064.4</v>
      </c>
      <c r="AH107" s="1"/>
      <c r="AI107" s="1"/>
      <c r="AJ107" s="1"/>
      <c r="AK107" s="1"/>
      <c r="AL107" s="1"/>
      <c r="AM107" s="1"/>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row>
    <row r="108" spans="1:201" s="6" customFormat="1" ht="40.15" customHeight="1" x14ac:dyDescent="0.2">
      <c r="A108" s="15" t="s">
        <v>1160</v>
      </c>
      <c r="B108" s="9">
        <v>99</v>
      </c>
      <c r="C108" s="9" t="s">
        <v>1816</v>
      </c>
      <c r="D108" s="49" t="s">
        <v>339</v>
      </c>
      <c r="E108" s="79" t="s">
        <v>340</v>
      </c>
      <c r="F108" s="49" t="s">
        <v>549</v>
      </c>
      <c r="G108" s="49" t="s">
        <v>1186</v>
      </c>
      <c r="H108" s="49" t="s">
        <v>540</v>
      </c>
      <c r="I108" s="89">
        <v>14</v>
      </c>
      <c r="J108" s="88">
        <v>17.37</v>
      </c>
      <c r="K108" s="82">
        <f t="shared" si="46"/>
        <v>17.36</v>
      </c>
      <c r="L108" s="82">
        <f t="shared" si="47"/>
        <v>1.24</v>
      </c>
      <c r="M108" s="83">
        <f t="shared" si="45"/>
        <v>1.2407142857142859</v>
      </c>
      <c r="N108" s="84">
        <v>0.83857099999999996</v>
      </c>
      <c r="O108" s="85">
        <f t="shared" si="35"/>
        <v>840</v>
      </c>
      <c r="P108" s="86">
        <v>60</v>
      </c>
      <c r="Q108" s="85">
        <f t="shared" si="36"/>
        <v>11200</v>
      </c>
      <c r="R108" s="86">
        <v>800</v>
      </c>
      <c r="S108" s="87">
        <f t="shared" si="37"/>
        <v>1041.5999999999999</v>
      </c>
      <c r="T108" s="87">
        <f t="shared" si="38"/>
        <v>13888</v>
      </c>
      <c r="U108" s="1"/>
      <c r="V108" s="1"/>
      <c r="W108" s="1"/>
      <c r="X108" s="1"/>
      <c r="Y108" s="1"/>
      <c r="Z108" s="1"/>
      <c r="AA108" s="22">
        <f t="shared" si="54"/>
        <v>704.39963999999998</v>
      </c>
      <c r="AB108" s="22">
        <f t="shared" si="55"/>
        <v>1042.2</v>
      </c>
      <c r="AC108" s="22">
        <f t="shared" si="56"/>
        <v>704.39963999999998</v>
      </c>
      <c r="AD108" s="1"/>
      <c r="AE108" s="22">
        <f t="shared" si="57"/>
        <v>9391.9951999999994</v>
      </c>
      <c r="AF108" s="22">
        <f t="shared" si="58"/>
        <v>13896.000000000002</v>
      </c>
      <c r="AG108" s="22">
        <f t="shared" si="59"/>
        <v>9391.9951999999994</v>
      </c>
      <c r="AH108" s="1"/>
      <c r="AI108" s="1"/>
      <c r="AJ108" s="1"/>
      <c r="AK108" s="1"/>
      <c r="AL108" s="1"/>
      <c r="AM108" s="1"/>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row>
    <row r="109" spans="1:201" s="6" customFormat="1" ht="40.15" customHeight="1" x14ac:dyDescent="0.2">
      <c r="A109" s="16" t="s">
        <v>1160</v>
      </c>
      <c r="B109" s="9">
        <v>100</v>
      </c>
      <c r="C109" s="9" t="s">
        <v>1805</v>
      </c>
      <c r="D109" s="49" t="s">
        <v>339</v>
      </c>
      <c r="E109" s="79" t="s">
        <v>297</v>
      </c>
      <c r="F109" s="49" t="s">
        <v>549</v>
      </c>
      <c r="G109" s="49" t="s">
        <v>539</v>
      </c>
      <c r="H109" s="38" t="s">
        <v>540</v>
      </c>
      <c r="I109" s="89">
        <v>30</v>
      </c>
      <c r="J109" s="82">
        <v>8.1199999999999992</v>
      </c>
      <c r="K109" s="82">
        <f t="shared" si="46"/>
        <v>8.1000000000000014</v>
      </c>
      <c r="L109" s="82">
        <f t="shared" si="47"/>
        <v>0.27</v>
      </c>
      <c r="M109" s="83">
        <f t="shared" si="45"/>
        <v>0.27066666666666667</v>
      </c>
      <c r="N109" s="84">
        <v>0.182833</v>
      </c>
      <c r="O109" s="85">
        <f t="shared" si="35"/>
        <v>30</v>
      </c>
      <c r="P109" s="86">
        <v>1</v>
      </c>
      <c r="Q109" s="85">
        <f t="shared" si="36"/>
        <v>60000</v>
      </c>
      <c r="R109" s="86">
        <v>2000</v>
      </c>
      <c r="S109" s="87">
        <f t="shared" si="37"/>
        <v>8.1000000000000014</v>
      </c>
      <c r="T109" s="87">
        <f t="shared" si="38"/>
        <v>16200.000000000004</v>
      </c>
      <c r="AA109" s="22">
        <f>N109*O109</f>
        <v>5.4849899999999998</v>
      </c>
      <c r="AB109" s="22">
        <f>M109*O109</f>
        <v>8.1199999999999992</v>
      </c>
      <c r="AC109" s="22">
        <f>IF(AA109&lt;AB109,AA109,AB109)</f>
        <v>5.4849899999999998</v>
      </c>
      <c r="AE109" s="22">
        <f>Q109*N109</f>
        <v>10969.98</v>
      </c>
      <c r="AF109" s="22">
        <f>M109*Q109</f>
        <v>16240</v>
      </c>
      <c r="AG109" s="22">
        <f>IF(AE109&lt;AF109,AE109,AF109)</f>
        <v>10969.98</v>
      </c>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row>
    <row r="110" spans="1:201" s="6" customFormat="1" ht="40.15" customHeight="1" x14ac:dyDescent="0.2">
      <c r="A110" s="16" t="s">
        <v>1160</v>
      </c>
      <c r="B110" s="9">
        <v>101</v>
      </c>
      <c r="C110" s="9" t="s">
        <v>1806</v>
      </c>
      <c r="D110" s="49" t="s">
        <v>339</v>
      </c>
      <c r="E110" s="79" t="s">
        <v>297</v>
      </c>
      <c r="F110" s="49" t="s">
        <v>549</v>
      </c>
      <c r="G110" s="49" t="s">
        <v>557</v>
      </c>
      <c r="H110" s="38" t="s">
        <v>540</v>
      </c>
      <c r="I110" s="89">
        <v>30</v>
      </c>
      <c r="J110" s="82">
        <v>11.13</v>
      </c>
      <c r="K110" s="82">
        <f t="shared" si="46"/>
        <v>11.1</v>
      </c>
      <c r="L110" s="82">
        <f t="shared" si="47"/>
        <v>0.37</v>
      </c>
      <c r="M110" s="83">
        <f t="shared" si="45"/>
        <v>0.37100000000000005</v>
      </c>
      <c r="N110" s="84">
        <v>0.250666</v>
      </c>
      <c r="O110" s="85">
        <f t="shared" si="35"/>
        <v>30</v>
      </c>
      <c r="P110" s="86">
        <v>1</v>
      </c>
      <c r="Q110" s="85">
        <f t="shared" si="36"/>
        <v>60000</v>
      </c>
      <c r="R110" s="86">
        <v>2000</v>
      </c>
      <c r="S110" s="87">
        <f t="shared" si="37"/>
        <v>11.1</v>
      </c>
      <c r="T110" s="87">
        <f t="shared" si="38"/>
        <v>22200</v>
      </c>
      <c r="AA110" s="22">
        <f t="shared" si="54"/>
        <v>7.5199800000000003</v>
      </c>
      <c r="AB110" s="22">
        <f t="shared" si="55"/>
        <v>11.13</v>
      </c>
      <c r="AC110" s="22">
        <f t="shared" si="56"/>
        <v>7.5199800000000003</v>
      </c>
      <c r="AE110" s="22">
        <f t="shared" si="57"/>
        <v>15039.96</v>
      </c>
      <c r="AF110" s="22">
        <f t="shared" si="58"/>
        <v>22260.000000000004</v>
      </c>
      <c r="AG110" s="22">
        <f t="shared" si="59"/>
        <v>15039.96</v>
      </c>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row>
    <row r="111" spans="1:201" s="6" customFormat="1" ht="40.15" customHeight="1" x14ac:dyDescent="0.2">
      <c r="A111" s="16" t="s">
        <v>1160</v>
      </c>
      <c r="B111" s="9">
        <v>102</v>
      </c>
      <c r="C111" s="9" t="s">
        <v>1807</v>
      </c>
      <c r="D111" s="49" t="s">
        <v>339</v>
      </c>
      <c r="E111" s="79" t="s">
        <v>297</v>
      </c>
      <c r="F111" s="49" t="s">
        <v>549</v>
      </c>
      <c r="G111" s="49" t="s">
        <v>841</v>
      </c>
      <c r="H111" s="38" t="s">
        <v>540</v>
      </c>
      <c r="I111" s="89">
        <v>30</v>
      </c>
      <c r="J111" s="82">
        <v>14.36</v>
      </c>
      <c r="K111" s="82">
        <f t="shared" si="46"/>
        <v>14.1</v>
      </c>
      <c r="L111" s="82">
        <f t="shared" si="47"/>
        <v>0.47</v>
      </c>
      <c r="M111" s="83">
        <f t="shared" si="45"/>
        <v>0.47866666666666663</v>
      </c>
      <c r="N111" s="84">
        <v>0.32350000000000001</v>
      </c>
      <c r="O111" s="85">
        <f t="shared" si="35"/>
        <v>30</v>
      </c>
      <c r="P111" s="86">
        <v>1</v>
      </c>
      <c r="Q111" s="85">
        <f t="shared" si="36"/>
        <v>60000</v>
      </c>
      <c r="R111" s="86">
        <v>2000</v>
      </c>
      <c r="S111" s="87">
        <f t="shared" si="37"/>
        <v>14.1</v>
      </c>
      <c r="T111" s="87">
        <f t="shared" si="38"/>
        <v>28200</v>
      </c>
      <c r="AA111" s="22">
        <f t="shared" si="54"/>
        <v>9.7050000000000001</v>
      </c>
      <c r="AB111" s="22">
        <f t="shared" si="55"/>
        <v>14.36</v>
      </c>
      <c r="AC111" s="22">
        <f t="shared" si="56"/>
        <v>9.7050000000000001</v>
      </c>
      <c r="AE111" s="22">
        <f t="shared" si="57"/>
        <v>19410</v>
      </c>
      <c r="AF111" s="22">
        <f t="shared" si="58"/>
        <v>28719.999999999996</v>
      </c>
      <c r="AG111" s="22">
        <f t="shared" si="59"/>
        <v>19410</v>
      </c>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row>
    <row r="112" spans="1:201" s="6" customFormat="1" ht="40.15" customHeight="1" x14ac:dyDescent="0.2">
      <c r="A112" s="16" t="s">
        <v>1160</v>
      </c>
      <c r="B112" s="9">
        <v>103</v>
      </c>
      <c r="C112" s="9" t="s">
        <v>1807</v>
      </c>
      <c r="D112" s="49" t="s">
        <v>339</v>
      </c>
      <c r="E112" s="79" t="s">
        <v>297</v>
      </c>
      <c r="F112" s="49" t="s">
        <v>549</v>
      </c>
      <c r="G112" s="49" t="s">
        <v>2269</v>
      </c>
      <c r="H112" s="38" t="s">
        <v>540</v>
      </c>
      <c r="I112" s="89">
        <v>30</v>
      </c>
      <c r="J112" s="82">
        <v>22.58</v>
      </c>
      <c r="K112" s="82">
        <f t="shared" si="46"/>
        <v>22.5</v>
      </c>
      <c r="L112" s="82">
        <f t="shared" si="47"/>
        <v>0.75</v>
      </c>
      <c r="M112" s="83">
        <f t="shared" si="45"/>
        <v>0.7526666666666666</v>
      </c>
      <c r="N112" s="84"/>
      <c r="O112" s="85">
        <f t="shared" si="35"/>
        <v>30</v>
      </c>
      <c r="P112" s="86">
        <v>1</v>
      </c>
      <c r="Q112" s="85">
        <f t="shared" si="36"/>
        <v>15000</v>
      </c>
      <c r="R112" s="86">
        <v>500</v>
      </c>
      <c r="S112" s="87">
        <f t="shared" si="37"/>
        <v>22.5</v>
      </c>
      <c r="T112" s="87">
        <f t="shared" si="38"/>
        <v>11250</v>
      </c>
      <c r="AA112" s="22"/>
      <c r="AB112" s="22">
        <f t="shared" si="55"/>
        <v>22.58</v>
      </c>
      <c r="AC112" s="22"/>
      <c r="AE112" s="22"/>
      <c r="AF112" s="22">
        <f t="shared" si="58"/>
        <v>11289.999999999998</v>
      </c>
      <c r="AG112" s="22"/>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row>
    <row r="113" spans="1:201" s="6" customFormat="1" ht="40.15" customHeight="1" x14ac:dyDescent="0.2">
      <c r="A113" s="16" t="s">
        <v>1160</v>
      </c>
      <c r="B113" s="9">
        <v>104</v>
      </c>
      <c r="C113" s="9" t="s">
        <v>1807</v>
      </c>
      <c r="D113" s="49" t="s">
        <v>339</v>
      </c>
      <c r="E113" s="79" t="s">
        <v>2270</v>
      </c>
      <c r="F113" s="49" t="s">
        <v>549</v>
      </c>
      <c r="G113" s="49" t="s">
        <v>643</v>
      </c>
      <c r="H113" s="38" t="s">
        <v>540</v>
      </c>
      <c r="I113" s="89">
        <v>30</v>
      </c>
      <c r="J113" s="82">
        <v>6.15</v>
      </c>
      <c r="K113" s="82">
        <f t="shared" si="46"/>
        <v>6</v>
      </c>
      <c r="L113" s="82">
        <f t="shared" si="47"/>
        <v>0.2</v>
      </c>
      <c r="M113" s="83">
        <f t="shared" si="45"/>
        <v>0.20500000000000002</v>
      </c>
      <c r="N113" s="84"/>
      <c r="O113" s="85">
        <f t="shared" si="35"/>
        <v>30</v>
      </c>
      <c r="P113" s="86">
        <v>1</v>
      </c>
      <c r="Q113" s="85">
        <f t="shared" si="36"/>
        <v>60000</v>
      </c>
      <c r="R113" s="86">
        <v>2000</v>
      </c>
      <c r="S113" s="87">
        <f t="shared" si="37"/>
        <v>6</v>
      </c>
      <c r="T113" s="87">
        <f t="shared" si="38"/>
        <v>12000</v>
      </c>
      <c r="AA113" s="22"/>
      <c r="AB113" s="22">
        <f t="shared" si="55"/>
        <v>6.15</v>
      </c>
      <c r="AC113" s="22"/>
      <c r="AE113" s="22"/>
      <c r="AF113" s="22">
        <f t="shared" si="58"/>
        <v>12300.000000000002</v>
      </c>
      <c r="AG113" s="22"/>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row>
    <row r="114" spans="1:201" s="6" customFormat="1" ht="40.15" customHeight="1" x14ac:dyDescent="0.2">
      <c r="A114" s="16" t="s">
        <v>1160</v>
      </c>
      <c r="B114" s="9">
        <v>105</v>
      </c>
      <c r="C114" s="9" t="s">
        <v>1807</v>
      </c>
      <c r="D114" s="49" t="s">
        <v>339</v>
      </c>
      <c r="E114" s="79" t="s">
        <v>2270</v>
      </c>
      <c r="F114" s="49" t="s">
        <v>549</v>
      </c>
      <c r="G114" s="49" t="s">
        <v>2271</v>
      </c>
      <c r="H114" s="38" t="s">
        <v>540</v>
      </c>
      <c r="I114" s="89">
        <v>30</v>
      </c>
      <c r="J114" s="82">
        <v>9.07</v>
      </c>
      <c r="K114" s="82">
        <f t="shared" si="46"/>
        <v>9</v>
      </c>
      <c r="L114" s="82">
        <f t="shared" si="47"/>
        <v>0.3</v>
      </c>
      <c r="M114" s="83">
        <f t="shared" si="45"/>
        <v>0.30233333333333334</v>
      </c>
      <c r="N114" s="84"/>
      <c r="O114" s="85">
        <f t="shared" si="35"/>
        <v>30</v>
      </c>
      <c r="P114" s="86">
        <v>1</v>
      </c>
      <c r="Q114" s="85">
        <f t="shared" si="36"/>
        <v>60000</v>
      </c>
      <c r="R114" s="86">
        <v>2000</v>
      </c>
      <c r="S114" s="87">
        <f t="shared" si="37"/>
        <v>9</v>
      </c>
      <c r="T114" s="87">
        <f t="shared" si="38"/>
        <v>18000</v>
      </c>
      <c r="AA114" s="22"/>
      <c r="AB114" s="22">
        <f t="shared" si="55"/>
        <v>9.07</v>
      </c>
      <c r="AC114" s="22"/>
      <c r="AE114" s="22"/>
      <c r="AF114" s="22">
        <f t="shared" si="58"/>
        <v>18140</v>
      </c>
      <c r="AG114" s="22"/>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row>
    <row r="115" spans="1:201" s="6" customFormat="1" ht="40.15" customHeight="1" x14ac:dyDescent="0.2">
      <c r="A115" s="16" t="s">
        <v>1160</v>
      </c>
      <c r="B115" s="9">
        <v>106</v>
      </c>
      <c r="C115" s="9" t="s">
        <v>1807</v>
      </c>
      <c r="D115" s="49" t="s">
        <v>339</v>
      </c>
      <c r="E115" s="79" t="s">
        <v>2270</v>
      </c>
      <c r="F115" s="49" t="s">
        <v>549</v>
      </c>
      <c r="G115" s="49" t="s">
        <v>2040</v>
      </c>
      <c r="H115" s="38" t="s">
        <v>540</v>
      </c>
      <c r="I115" s="89">
        <v>30</v>
      </c>
      <c r="J115" s="82">
        <v>19.350000000000001</v>
      </c>
      <c r="K115" s="82">
        <f t="shared" si="46"/>
        <v>19.2</v>
      </c>
      <c r="L115" s="82">
        <f t="shared" si="47"/>
        <v>0.64</v>
      </c>
      <c r="M115" s="83">
        <f t="shared" si="45"/>
        <v>0.64500000000000002</v>
      </c>
      <c r="N115" s="84"/>
      <c r="O115" s="85">
        <f t="shared" si="35"/>
        <v>30</v>
      </c>
      <c r="P115" s="86">
        <v>1</v>
      </c>
      <c r="Q115" s="85">
        <f t="shared" si="36"/>
        <v>30000</v>
      </c>
      <c r="R115" s="86">
        <v>1000</v>
      </c>
      <c r="S115" s="87">
        <f t="shared" si="37"/>
        <v>19.2</v>
      </c>
      <c r="T115" s="87">
        <f t="shared" si="38"/>
        <v>19200</v>
      </c>
      <c r="AA115" s="22"/>
      <c r="AB115" s="22">
        <f t="shared" si="55"/>
        <v>19.350000000000001</v>
      </c>
      <c r="AC115" s="22"/>
      <c r="AE115" s="22"/>
      <c r="AF115" s="22"/>
      <c r="AG115" s="22"/>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row>
    <row r="116" spans="1:201" s="6" customFormat="1" ht="40.15" customHeight="1" x14ac:dyDescent="0.2">
      <c r="A116" s="16" t="s">
        <v>1160</v>
      </c>
      <c r="B116" s="9">
        <v>107</v>
      </c>
      <c r="C116" s="9" t="s">
        <v>1807</v>
      </c>
      <c r="D116" s="49" t="s">
        <v>339</v>
      </c>
      <c r="E116" s="79" t="s">
        <v>2270</v>
      </c>
      <c r="F116" s="49" t="s">
        <v>549</v>
      </c>
      <c r="G116" s="49" t="s">
        <v>2269</v>
      </c>
      <c r="H116" s="38" t="s">
        <v>540</v>
      </c>
      <c r="I116" s="89">
        <v>30</v>
      </c>
      <c r="J116" s="82">
        <v>24.2</v>
      </c>
      <c r="K116" s="82">
        <f t="shared" si="46"/>
        <v>24</v>
      </c>
      <c r="L116" s="82">
        <f t="shared" si="47"/>
        <v>0.8</v>
      </c>
      <c r="M116" s="83">
        <f t="shared" si="45"/>
        <v>0.80666666666666664</v>
      </c>
      <c r="N116" s="84"/>
      <c r="O116" s="85">
        <f t="shared" si="35"/>
        <v>30</v>
      </c>
      <c r="P116" s="86">
        <v>1</v>
      </c>
      <c r="Q116" s="85">
        <f t="shared" si="36"/>
        <v>15000</v>
      </c>
      <c r="R116" s="86">
        <v>500</v>
      </c>
      <c r="S116" s="87">
        <f t="shared" si="37"/>
        <v>24</v>
      </c>
      <c r="T116" s="87">
        <f t="shared" si="38"/>
        <v>12000</v>
      </c>
      <c r="AA116" s="22"/>
      <c r="AB116" s="22">
        <f t="shared" si="55"/>
        <v>24.2</v>
      </c>
      <c r="AC116" s="22"/>
      <c r="AE116" s="22"/>
      <c r="AF116" s="22"/>
      <c r="AG116" s="22"/>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row>
    <row r="117" spans="1:201" s="6" customFormat="1" ht="40.15" customHeight="1" x14ac:dyDescent="0.2">
      <c r="A117" s="16" t="s">
        <v>1160</v>
      </c>
      <c r="B117" s="9">
        <v>108</v>
      </c>
      <c r="C117" s="9" t="s">
        <v>1808</v>
      </c>
      <c r="D117" s="49" t="s">
        <v>339</v>
      </c>
      <c r="E117" s="79" t="s">
        <v>303</v>
      </c>
      <c r="F117" s="49" t="s">
        <v>549</v>
      </c>
      <c r="G117" s="49" t="s">
        <v>839</v>
      </c>
      <c r="H117" s="38" t="s">
        <v>540</v>
      </c>
      <c r="I117" s="89">
        <v>30</v>
      </c>
      <c r="J117" s="82">
        <v>11.24</v>
      </c>
      <c r="K117" s="82">
        <f t="shared" si="46"/>
        <v>11.1</v>
      </c>
      <c r="L117" s="82">
        <f t="shared" si="47"/>
        <v>0.37</v>
      </c>
      <c r="M117" s="83">
        <f t="shared" si="45"/>
        <v>0.37466666666666665</v>
      </c>
      <c r="N117" s="84">
        <v>0.187643</v>
      </c>
      <c r="O117" s="85">
        <f t="shared" si="35"/>
        <v>30</v>
      </c>
      <c r="P117" s="86">
        <v>1</v>
      </c>
      <c r="Q117" s="85">
        <f t="shared" si="36"/>
        <v>6000</v>
      </c>
      <c r="R117" s="86">
        <v>200</v>
      </c>
      <c r="S117" s="87">
        <f t="shared" si="37"/>
        <v>11.1</v>
      </c>
      <c r="T117" s="87">
        <f t="shared" si="38"/>
        <v>2220</v>
      </c>
      <c r="AA117" s="22">
        <f t="shared" si="54"/>
        <v>5.6292900000000001</v>
      </c>
      <c r="AB117" s="22">
        <f t="shared" si="55"/>
        <v>11.24</v>
      </c>
      <c r="AC117" s="22">
        <f t="shared" si="56"/>
        <v>5.6292900000000001</v>
      </c>
      <c r="AE117" s="22">
        <f t="shared" si="57"/>
        <v>1125.8579999999999</v>
      </c>
      <c r="AF117" s="22">
        <f t="shared" si="58"/>
        <v>2248</v>
      </c>
      <c r="AG117" s="22">
        <f t="shared" si="59"/>
        <v>1125.8579999999999</v>
      </c>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row>
    <row r="118" spans="1:201" s="6" customFormat="1" ht="40.15" customHeight="1" x14ac:dyDescent="0.2">
      <c r="A118" s="16" t="s">
        <v>1160</v>
      </c>
      <c r="B118" s="9">
        <v>109</v>
      </c>
      <c r="C118" s="9" t="s">
        <v>1809</v>
      </c>
      <c r="D118" s="49" t="s">
        <v>339</v>
      </c>
      <c r="E118" s="79" t="s">
        <v>303</v>
      </c>
      <c r="F118" s="49" t="s">
        <v>549</v>
      </c>
      <c r="G118" s="49" t="s">
        <v>897</v>
      </c>
      <c r="H118" s="38" t="s">
        <v>540</v>
      </c>
      <c r="I118" s="89">
        <v>30</v>
      </c>
      <c r="J118" s="82">
        <v>8.9700000000000006</v>
      </c>
      <c r="K118" s="82">
        <f t="shared" si="46"/>
        <v>8.6999999999999993</v>
      </c>
      <c r="L118" s="82">
        <f t="shared" si="47"/>
        <v>0.28999999999999998</v>
      </c>
      <c r="M118" s="83">
        <f t="shared" si="45"/>
        <v>0.29900000000000004</v>
      </c>
      <c r="N118" s="84">
        <v>0.20216600000000001</v>
      </c>
      <c r="O118" s="85">
        <f t="shared" si="35"/>
        <v>30</v>
      </c>
      <c r="P118" s="86">
        <v>1</v>
      </c>
      <c r="Q118" s="85">
        <f t="shared" si="36"/>
        <v>6000</v>
      </c>
      <c r="R118" s="86">
        <v>200</v>
      </c>
      <c r="S118" s="87">
        <f t="shared" si="37"/>
        <v>8.6999999999999993</v>
      </c>
      <c r="T118" s="87">
        <f t="shared" si="38"/>
        <v>1739.9999999999998</v>
      </c>
      <c r="AA118" s="22">
        <f t="shared" si="54"/>
        <v>6.0649800000000003</v>
      </c>
      <c r="AB118" s="22">
        <f t="shared" si="55"/>
        <v>8.9700000000000006</v>
      </c>
      <c r="AC118" s="22">
        <f t="shared" si="56"/>
        <v>6.0649800000000003</v>
      </c>
      <c r="AE118" s="22">
        <f t="shared" si="57"/>
        <v>1212.9960000000001</v>
      </c>
      <c r="AF118" s="22">
        <f t="shared" si="58"/>
        <v>1794.0000000000002</v>
      </c>
      <c r="AG118" s="22">
        <f t="shared" si="59"/>
        <v>1212.9960000000001</v>
      </c>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row>
    <row r="119" spans="1:201" s="6" customFormat="1" ht="40.15" customHeight="1" x14ac:dyDescent="0.2">
      <c r="A119" s="16" t="s">
        <v>1160</v>
      </c>
      <c r="B119" s="9">
        <v>110</v>
      </c>
      <c r="C119" s="9" t="s">
        <v>1810</v>
      </c>
      <c r="D119" s="49" t="s">
        <v>339</v>
      </c>
      <c r="E119" s="79" t="s">
        <v>303</v>
      </c>
      <c r="F119" s="49" t="s">
        <v>549</v>
      </c>
      <c r="G119" s="49" t="s">
        <v>1043</v>
      </c>
      <c r="H119" s="38" t="s">
        <v>540</v>
      </c>
      <c r="I119" s="89">
        <v>30</v>
      </c>
      <c r="J119" s="82">
        <v>11.42</v>
      </c>
      <c r="K119" s="82">
        <f t="shared" si="46"/>
        <v>11.4</v>
      </c>
      <c r="L119" s="82">
        <f t="shared" si="47"/>
        <v>0.38</v>
      </c>
      <c r="M119" s="83">
        <f t="shared" si="45"/>
        <v>0.38066666666666665</v>
      </c>
      <c r="N119" s="84">
        <v>0.25733299999999998</v>
      </c>
      <c r="O119" s="85">
        <f t="shared" si="35"/>
        <v>30</v>
      </c>
      <c r="P119" s="86">
        <v>1</v>
      </c>
      <c r="Q119" s="85">
        <f t="shared" si="36"/>
        <v>6000</v>
      </c>
      <c r="R119" s="86">
        <v>200</v>
      </c>
      <c r="S119" s="87">
        <f t="shared" si="37"/>
        <v>11.4</v>
      </c>
      <c r="T119" s="87">
        <f t="shared" si="38"/>
        <v>2280</v>
      </c>
      <c r="AA119" s="22">
        <f t="shared" si="54"/>
        <v>7.7199899999999992</v>
      </c>
      <c r="AB119" s="22">
        <f t="shared" si="55"/>
        <v>11.42</v>
      </c>
      <c r="AC119" s="22">
        <f t="shared" si="56"/>
        <v>7.7199899999999992</v>
      </c>
      <c r="AE119" s="22">
        <f t="shared" si="57"/>
        <v>1543.9979999999998</v>
      </c>
      <c r="AF119" s="22">
        <f t="shared" si="58"/>
        <v>2284</v>
      </c>
      <c r="AG119" s="22">
        <f t="shared" si="59"/>
        <v>1543.9979999999998</v>
      </c>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row>
    <row r="120" spans="1:201" s="6" customFormat="1" ht="40.15" customHeight="1" x14ac:dyDescent="0.2">
      <c r="A120" s="16" t="s">
        <v>1160</v>
      </c>
      <c r="B120" s="9">
        <v>111</v>
      </c>
      <c r="C120" s="9" t="s">
        <v>1802</v>
      </c>
      <c r="D120" s="49" t="s">
        <v>339</v>
      </c>
      <c r="E120" s="79" t="s">
        <v>298</v>
      </c>
      <c r="F120" s="49" t="s">
        <v>549</v>
      </c>
      <c r="G120" s="49" t="s">
        <v>539</v>
      </c>
      <c r="H120" s="38" t="s">
        <v>540</v>
      </c>
      <c r="I120" s="89">
        <v>30</v>
      </c>
      <c r="J120" s="82">
        <v>15.69</v>
      </c>
      <c r="K120" s="82">
        <f t="shared" si="46"/>
        <v>15.600000000000001</v>
      </c>
      <c r="L120" s="82">
        <f t="shared" si="47"/>
        <v>0.52</v>
      </c>
      <c r="M120" s="83">
        <f t="shared" si="45"/>
        <v>0.52300000000000002</v>
      </c>
      <c r="N120" s="84">
        <v>0.187945</v>
      </c>
      <c r="O120" s="85">
        <f t="shared" ref="O120:O185" si="60">P120*I120</f>
        <v>1500</v>
      </c>
      <c r="P120" s="86">
        <v>50</v>
      </c>
      <c r="Q120" s="85">
        <f t="shared" ref="Q120:Q185" si="61">R120*I120</f>
        <v>60000</v>
      </c>
      <c r="R120" s="86">
        <v>2000</v>
      </c>
      <c r="S120" s="87">
        <f t="shared" ref="S120:S185" si="62">P120*K120</f>
        <v>780.00000000000011</v>
      </c>
      <c r="T120" s="87">
        <f t="shared" ref="T120:T185" si="63">R120*K120</f>
        <v>31200.000000000004</v>
      </c>
      <c r="AA120" s="22">
        <f t="shared" si="54"/>
        <v>281.91750000000002</v>
      </c>
      <c r="AB120" s="22">
        <f t="shared" si="55"/>
        <v>784.5</v>
      </c>
      <c r="AC120" s="22">
        <f t="shared" si="56"/>
        <v>281.91750000000002</v>
      </c>
      <c r="AE120" s="22">
        <f t="shared" si="57"/>
        <v>11276.7</v>
      </c>
      <c r="AF120" s="22">
        <f t="shared" si="58"/>
        <v>31380</v>
      </c>
      <c r="AG120" s="22">
        <f t="shared" si="59"/>
        <v>11276.7</v>
      </c>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row>
    <row r="121" spans="1:201" s="6" customFormat="1" ht="40.15" customHeight="1" x14ac:dyDescent="0.2">
      <c r="A121" s="16" t="s">
        <v>1160</v>
      </c>
      <c r="B121" s="9">
        <v>112</v>
      </c>
      <c r="C121" s="9" t="s">
        <v>1803</v>
      </c>
      <c r="D121" s="49" t="s">
        <v>339</v>
      </c>
      <c r="E121" s="79" t="s">
        <v>298</v>
      </c>
      <c r="F121" s="49" t="s">
        <v>549</v>
      </c>
      <c r="G121" s="49" t="s">
        <v>557</v>
      </c>
      <c r="H121" s="38" t="s">
        <v>540</v>
      </c>
      <c r="I121" s="89">
        <v>30</v>
      </c>
      <c r="J121" s="82">
        <v>20.37</v>
      </c>
      <c r="K121" s="82">
        <f t="shared" si="46"/>
        <v>20.100000000000001</v>
      </c>
      <c r="L121" s="82">
        <f t="shared" si="47"/>
        <v>0.67</v>
      </c>
      <c r="M121" s="83">
        <f t="shared" si="45"/>
        <v>0.67900000000000005</v>
      </c>
      <c r="N121" s="84">
        <v>0.37589</v>
      </c>
      <c r="O121" s="85">
        <f t="shared" si="60"/>
        <v>1500</v>
      </c>
      <c r="P121" s="86">
        <v>50</v>
      </c>
      <c r="Q121" s="85">
        <f t="shared" si="61"/>
        <v>60000</v>
      </c>
      <c r="R121" s="86">
        <v>2000</v>
      </c>
      <c r="S121" s="87">
        <f t="shared" si="62"/>
        <v>1005.0000000000001</v>
      </c>
      <c r="T121" s="87">
        <f t="shared" si="63"/>
        <v>40200</v>
      </c>
      <c r="AA121" s="22">
        <f t="shared" si="54"/>
        <v>563.83500000000004</v>
      </c>
      <c r="AB121" s="22">
        <f t="shared" si="55"/>
        <v>1018.5000000000001</v>
      </c>
      <c r="AC121" s="22">
        <f t="shared" si="56"/>
        <v>563.83500000000004</v>
      </c>
      <c r="AE121" s="22">
        <f t="shared" si="57"/>
        <v>22553.4</v>
      </c>
      <c r="AF121" s="22">
        <f t="shared" si="58"/>
        <v>40740</v>
      </c>
      <c r="AG121" s="22">
        <f t="shared" si="59"/>
        <v>22553.4</v>
      </c>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row>
    <row r="122" spans="1:201" s="6" customFormat="1" ht="40.15" customHeight="1" x14ac:dyDescent="0.2">
      <c r="A122" s="16" t="s">
        <v>1160</v>
      </c>
      <c r="B122" s="9">
        <v>113</v>
      </c>
      <c r="C122" s="9" t="s">
        <v>1804</v>
      </c>
      <c r="D122" s="49" t="s">
        <v>339</v>
      </c>
      <c r="E122" s="79" t="s">
        <v>298</v>
      </c>
      <c r="F122" s="49" t="s">
        <v>549</v>
      </c>
      <c r="G122" s="49" t="s">
        <v>841</v>
      </c>
      <c r="H122" s="38" t="s">
        <v>540</v>
      </c>
      <c r="I122" s="89">
        <v>30</v>
      </c>
      <c r="J122" s="82">
        <v>24.47</v>
      </c>
      <c r="K122" s="82">
        <f t="shared" si="46"/>
        <v>24.3</v>
      </c>
      <c r="L122" s="82">
        <f t="shared" si="47"/>
        <v>0.81</v>
      </c>
      <c r="M122" s="83">
        <f t="shared" si="45"/>
        <v>0.81566666666666665</v>
      </c>
      <c r="N122" s="84">
        <v>0.55133299999999996</v>
      </c>
      <c r="O122" s="85">
        <f t="shared" si="60"/>
        <v>1500</v>
      </c>
      <c r="P122" s="86">
        <v>50</v>
      </c>
      <c r="Q122" s="85">
        <f t="shared" si="61"/>
        <v>60000</v>
      </c>
      <c r="R122" s="86">
        <v>2000</v>
      </c>
      <c r="S122" s="87">
        <f t="shared" si="62"/>
        <v>1215</v>
      </c>
      <c r="T122" s="87">
        <f t="shared" si="63"/>
        <v>48600</v>
      </c>
      <c r="AA122" s="22">
        <f t="shared" si="54"/>
        <v>826.9994999999999</v>
      </c>
      <c r="AB122" s="22">
        <f t="shared" si="55"/>
        <v>1223.5</v>
      </c>
      <c r="AC122" s="22">
        <f t="shared" si="56"/>
        <v>826.9994999999999</v>
      </c>
      <c r="AE122" s="22">
        <f t="shared" si="57"/>
        <v>33079.979999999996</v>
      </c>
      <c r="AF122" s="22">
        <f t="shared" si="58"/>
        <v>48940</v>
      </c>
      <c r="AG122" s="22">
        <f t="shared" si="59"/>
        <v>33079.979999999996</v>
      </c>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row>
    <row r="123" spans="1:201" s="6" customFormat="1" ht="40.15" customHeight="1" x14ac:dyDescent="0.2">
      <c r="A123" s="16" t="s">
        <v>1160</v>
      </c>
      <c r="B123" s="9">
        <v>114</v>
      </c>
      <c r="C123" s="9" t="s">
        <v>1811</v>
      </c>
      <c r="D123" s="49" t="s">
        <v>339</v>
      </c>
      <c r="E123" s="79" t="s">
        <v>304</v>
      </c>
      <c r="F123" s="49" t="s">
        <v>549</v>
      </c>
      <c r="G123" s="49" t="s">
        <v>839</v>
      </c>
      <c r="H123" s="38" t="s">
        <v>540</v>
      </c>
      <c r="I123" s="89">
        <v>30</v>
      </c>
      <c r="J123" s="82">
        <v>14.41</v>
      </c>
      <c r="K123" s="82">
        <f t="shared" si="46"/>
        <v>14.399999999999999</v>
      </c>
      <c r="L123" s="82">
        <f t="shared" si="47"/>
        <v>0.48</v>
      </c>
      <c r="M123" s="83">
        <f t="shared" si="45"/>
        <v>0.48033333333333333</v>
      </c>
      <c r="N123" s="84">
        <v>0.187643</v>
      </c>
      <c r="O123" s="85">
        <f t="shared" si="60"/>
        <v>30</v>
      </c>
      <c r="P123" s="86">
        <v>1</v>
      </c>
      <c r="Q123" s="85">
        <f t="shared" si="61"/>
        <v>1200</v>
      </c>
      <c r="R123" s="86">
        <v>40</v>
      </c>
      <c r="S123" s="87">
        <f t="shared" si="62"/>
        <v>14.399999999999999</v>
      </c>
      <c r="T123" s="87">
        <f t="shared" si="63"/>
        <v>576</v>
      </c>
      <c r="AA123" s="22">
        <f t="shared" si="54"/>
        <v>5.6292900000000001</v>
      </c>
      <c r="AB123" s="22">
        <f t="shared" si="55"/>
        <v>14.41</v>
      </c>
      <c r="AC123" s="22">
        <f t="shared" si="56"/>
        <v>5.6292900000000001</v>
      </c>
      <c r="AE123" s="22">
        <f t="shared" si="57"/>
        <v>225.17160000000001</v>
      </c>
      <c r="AF123" s="22">
        <f t="shared" si="58"/>
        <v>576.4</v>
      </c>
      <c r="AG123" s="22">
        <f t="shared" si="59"/>
        <v>225.17160000000001</v>
      </c>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row>
    <row r="124" spans="1:201" ht="40.15" customHeight="1" x14ac:dyDescent="0.2">
      <c r="A124" s="16" t="s">
        <v>1160</v>
      </c>
      <c r="B124" s="9">
        <v>115</v>
      </c>
      <c r="C124" s="9" t="s">
        <v>1812</v>
      </c>
      <c r="D124" s="49" t="s">
        <v>339</v>
      </c>
      <c r="E124" s="79" t="s">
        <v>304</v>
      </c>
      <c r="F124" s="49" t="s">
        <v>549</v>
      </c>
      <c r="G124" s="49" t="s">
        <v>897</v>
      </c>
      <c r="H124" s="38" t="s">
        <v>540</v>
      </c>
      <c r="I124" s="89">
        <v>30</v>
      </c>
      <c r="J124" s="82">
        <v>7.41</v>
      </c>
      <c r="K124" s="82">
        <f t="shared" si="46"/>
        <v>7.1999999999999993</v>
      </c>
      <c r="L124" s="82">
        <f t="shared" si="47"/>
        <v>0.24</v>
      </c>
      <c r="M124" s="83">
        <f t="shared" si="45"/>
        <v>0.247</v>
      </c>
      <c r="N124" s="84">
        <v>0.16700000000000001</v>
      </c>
      <c r="O124" s="85">
        <f t="shared" si="60"/>
        <v>30</v>
      </c>
      <c r="P124" s="86">
        <v>1</v>
      </c>
      <c r="Q124" s="85">
        <f t="shared" si="61"/>
        <v>1200</v>
      </c>
      <c r="R124" s="86">
        <v>40</v>
      </c>
      <c r="S124" s="87">
        <f t="shared" si="62"/>
        <v>7.1999999999999993</v>
      </c>
      <c r="T124" s="87">
        <f t="shared" si="63"/>
        <v>288</v>
      </c>
      <c r="U124" s="6"/>
      <c r="V124" s="6"/>
      <c r="W124" s="6"/>
      <c r="X124" s="6"/>
      <c r="Y124" s="6"/>
      <c r="Z124" s="6"/>
      <c r="AA124" s="22">
        <f t="shared" si="54"/>
        <v>5.0100000000000007</v>
      </c>
      <c r="AB124" s="22">
        <f t="shared" si="55"/>
        <v>7.41</v>
      </c>
      <c r="AC124" s="22">
        <f t="shared" si="56"/>
        <v>5.0100000000000007</v>
      </c>
      <c r="AD124" s="6"/>
      <c r="AE124" s="22">
        <f t="shared" si="57"/>
        <v>200.4</v>
      </c>
      <c r="AF124" s="22">
        <f t="shared" si="58"/>
        <v>296.39999999999998</v>
      </c>
      <c r="AG124" s="22">
        <f t="shared" si="59"/>
        <v>200.4</v>
      </c>
      <c r="AH124" s="6"/>
      <c r="AI124" s="6"/>
      <c r="AJ124" s="6"/>
      <c r="AK124" s="6"/>
      <c r="AL124" s="6"/>
      <c r="AM124" s="6"/>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row>
    <row r="125" spans="1:201" ht="40.15" customHeight="1" x14ac:dyDescent="0.2">
      <c r="A125" s="16" t="s">
        <v>1160</v>
      </c>
      <c r="B125" s="9">
        <v>116</v>
      </c>
      <c r="C125" s="9" t="s">
        <v>1813</v>
      </c>
      <c r="D125" s="49" t="s">
        <v>339</v>
      </c>
      <c r="E125" s="79" t="s">
        <v>304</v>
      </c>
      <c r="F125" s="49" t="s">
        <v>549</v>
      </c>
      <c r="G125" s="49" t="s">
        <v>1043</v>
      </c>
      <c r="H125" s="38" t="s">
        <v>540</v>
      </c>
      <c r="I125" s="89">
        <v>30</v>
      </c>
      <c r="J125" s="82">
        <v>24.47</v>
      </c>
      <c r="K125" s="82">
        <f t="shared" si="46"/>
        <v>24.3</v>
      </c>
      <c r="L125" s="82">
        <f t="shared" si="47"/>
        <v>0.81</v>
      </c>
      <c r="M125" s="83">
        <f t="shared" si="45"/>
        <v>0.81566666666666665</v>
      </c>
      <c r="N125" s="84">
        <v>0.55133299999999996</v>
      </c>
      <c r="O125" s="85">
        <f t="shared" si="60"/>
        <v>30</v>
      </c>
      <c r="P125" s="86">
        <v>1</v>
      </c>
      <c r="Q125" s="85">
        <f t="shared" si="61"/>
        <v>1200</v>
      </c>
      <c r="R125" s="86">
        <v>40</v>
      </c>
      <c r="S125" s="87">
        <f t="shared" si="62"/>
        <v>24.3</v>
      </c>
      <c r="T125" s="87">
        <f t="shared" si="63"/>
        <v>972</v>
      </c>
      <c r="U125" s="6"/>
      <c r="V125" s="6"/>
      <c r="W125" s="6"/>
      <c r="X125" s="6"/>
      <c r="Y125" s="6"/>
      <c r="Z125" s="6"/>
      <c r="AA125" s="22">
        <f t="shared" si="54"/>
        <v>16.53999</v>
      </c>
      <c r="AB125" s="22">
        <f t="shared" si="55"/>
        <v>24.47</v>
      </c>
      <c r="AC125" s="22">
        <f t="shared" si="56"/>
        <v>16.53999</v>
      </c>
      <c r="AD125" s="6"/>
      <c r="AE125" s="22">
        <f t="shared" si="57"/>
        <v>661.59960000000001</v>
      </c>
      <c r="AF125" s="22">
        <f t="shared" si="58"/>
        <v>978.8</v>
      </c>
      <c r="AG125" s="22">
        <f t="shared" si="59"/>
        <v>661.59960000000001</v>
      </c>
      <c r="AH125" s="6"/>
      <c r="AI125" s="6"/>
      <c r="AJ125" s="6"/>
      <c r="AK125" s="6"/>
      <c r="AL125" s="6"/>
      <c r="AM125" s="6"/>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6"/>
      <c r="GE125" s="6"/>
      <c r="GF125" s="6"/>
      <c r="GG125" s="6"/>
      <c r="GH125" s="6"/>
      <c r="GI125" s="6"/>
      <c r="GJ125" s="6"/>
      <c r="GK125" s="6"/>
      <c r="GL125" s="6"/>
      <c r="GM125" s="6"/>
      <c r="GN125" s="6"/>
      <c r="GO125" s="6"/>
      <c r="GP125" s="6"/>
      <c r="GQ125" s="6"/>
      <c r="GR125" s="6"/>
      <c r="GS125" s="6"/>
    </row>
    <row r="126" spans="1:201" ht="40.15" customHeight="1" x14ac:dyDescent="0.2">
      <c r="A126" s="16" t="s">
        <v>1160</v>
      </c>
      <c r="B126" s="9">
        <v>117</v>
      </c>
      <c r="C126" s="9" t="s">
        <v>1813</v>
      </c>
      <c r="D126" s="49" t="s">
        <v>339</v>
      </c>
      <c r="E126" s="79" t="s">
        <v>2272</v>
      </c>
      <c r="F126" s="49" t="s">
        <v>549</v>
      </c>
      <c r="G126" s="49" t="s">
        <v>316</v>
      </c>
      <c r="H126" s="38" t="s">
        <v>540</v>
      </c>
      <c r="I126" s="89">
        <v>30</v>
      </c>
      <c r="J126" s="82">
        <v>4.93</v>
      </c>
      <c r="K126" s="82">
        <f t="shared" si="46"/>
        <v>4.8</v>
      </c>
      <c r="L126" s="82">
        <f t="shared" si="47"/>
        <v>0.16</v>
      </c>
      <c r="M126" s="83">
        <f t="shared" si="45"/>
        <v>0.16433333333333333</v>
      </c>
      <c r="N126" s="84"/>
      <c r="O126" s="85">
        <f t="shared" si="60"/>
        <v>30</v>
      </c>
      <c r="P126" s="86">
        <v>1</v>
      </c>
      <c r="Q126" s="85">
        <f t="shared" si="61"/>
        <v>30000</v>
      </c>
      <c r="R126" s="86">
        <v>1000</v>
      </c>
      <c r="S126" s="87">
        <f t="shared" si="62"/>
        <v>4.8</v>
      </c>
      <c r="T126" s="87">
        <f t="shared" si="63"/>
        <v>4800</v>
      </c>
      <c r="U126" s="6"/>
      <c r="V126" s="6"/>
      <c r="W126" s="6"/>
      <c r="X126" s="6"/>
      <c r="Y126" s="6"/>
      <c r="Z126" s="6"/>
      <c r="AA126" s="22"/>
      <c r="AB126" s="22">
        <f t="shared" si="55"/>
        <v>4.93</v>
      </c>
      <c r="AC126" s="22"/>
      <c r="AD126" s="6"/>
      <c r="AE126" s="22"/>
      <c r="AF126" s="22">
        <f t="shared" si="58"/>
        <v>4930</v>
      </c>
      <c r="AG126" s="22"/>
      <c r="AH126" s="6"/>
      <c r="AI126" s="6"/>
      <c r="AJ126" s="6"/>
      <c r="AK126" s="6"/>
      <c r="AL126" s="6"/>
      <c r="AM126" s="6"/>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row>
    <row r="127" spans="1:201" ht="40.15" customHeight="1" x14ac:dyDescent="0.2">
      <c r="A127" s="16" t="s">
        <v>1160</v>
      </c>
      <c r="B127" s="9">
        <v>118</v>
      </c>
      <c r="C127" s="9" t="s">
        <v>1813</v>
      </c>
      <c r="D127" s="49" t="s">
        <v>339</v>
      </c>
      <c r="E127" s="79" t="s">
        <v>2272</v>
      </c>
      <c r="F127" s="49" t="s">
        <v>549</v>
      </c>
      <c r="G127" s="49" t="s">
        <v>897</v>
      </c>
      <c r="H127" s="38" t="s">
        <v>540</v>
      </c>
      <c r="I127" s="89">
        <v>30</v>
      </c>
      <c r="J127" s="82">
        <v>5.93</v>
      </c>
      <c r="K127" s="82">
        <f t="shared" si="46"/>
        <v>5.7</v>
      </c>
      <c r="L127" s="82">
        <f t="shared" si="47"/>
        <v>0.19</v>
      </c>
      <c r="M127" s="83">
        <f t="shared" si="45"/>
        <v>0.19766666666666666</v>
      </c>
      <c r="N127" s="84"/>
      <c r="O127" s="85">
        <f t="shared" si="60"/>
        <v>30</v>
      </c>
      <c r="P127" s="86">
        <v>1</v>
      </c>
      <c r="Q127" s="85">
        <f t="shared" si="61"/>
        <v>30000</v>
      </c>
      <c r="R127" s="86">
        <v>1000</v>
      </c>
      <c r="S127" s="87">
        <f t="shared" si="62"/>
        <v>5.7</v>
      </c>
      <c r="T127" s="87">
        <f t="shared" si="63"/>
        <v>5700</v>
      </c>
      <c r="U127" s="6"/>
      <c r="V127" s="6"/>
      <c r="W127" s="6"/>
      <c r="X127" s="6"/>
      <c r="Y127" s="6"/>
      <c r="Z127" s="6"/>
      <c r="AA127" s="22"/>
      <c r="AB127" s="22">
        <f t="shared" si="55"/>
        <v>5.93</v>
      </c>
      <c r="AC127" s="22"/>
      <c r="AD127" s="6"/>
      <c r="AE127" s="22"/>
      <c r="AF127" s="22">
        <f t="shared" si="58"/>
        <v>5930</v>
      </c>
      <c r="AG127" s="22"/>
      <c r="AH127" s="6"/>
      <c r="AI127" s="6"/>
      <c r="AJ127" s="6"/>
      <c r="AK127" s="6"/>
      <c r="AL127" s="6"/>
      <c r="AM127" s="6"/>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row>
    <row r="128" spans="1:201" ht="40.15" customHeight="1" x14ac:dyDescent="0.2">
      <c r="A128" s="16" t="s">
        <v>1160</v>
      </c>
      <c r="B128" s="9">
        <v>119</v>
      </c>
      <c r="C128" s="9" t="s">
        <v>1813</v>
      </c>
      <c r="D128" s="49" t="s">
        <v>339</v>
      </c>
      <c r="E128" s="79" t="s">
        <v>2272</v>
      </c>
      <c r="F128" s="49" t="s">
        <v>549</v>
      </c>
      <c r="G128" s="49" t="s">
        <v>1043</v>
      </c>
      <c r="H128" s="38" t="s">
        <v>540</v>
      </c>
      <c r="I128" s="89">
        <v>30</v>
      </c>
      <c r="J128" s="82">
        <v>23.37</v>
      </c>
      <c r="K128" s="82">
        <f t="shared" ref="K128:K133" si="64">L128*I128</f>
        <v>23.1</v>
      </c>
      <c r="L128" s="82">
        <f t="shared" ref="L128:L133" si="65">ROUNDDOWN(M128,2)</f>
        <v>0.77</v>
      </c>
      <c r="M128" s="83">
        <f t="shared" ref="M128:M133" si="66">J128/I128</f>
        <v>0.77900000000000003</v>
      </c>
      <c r="N128" s="84"/>
      <c r="O128" s="85">
        <f t="shared" si="60"/>
        <v>30</v>
      </c>
      <c r="P128" s="86">
        <v>1</v>
      </c>
      <c r="Q128" s="85">
        <f t="shared" si="61"/>
        <v>15000</v>
      </c>
      <c r="R128" s="86">
        <v>500</v>
      </c>
      <c r="S128" s="87">
        <f t="shared" ref="S128:S131" si="67">P128*K128</f>
        <v>23.1</v>
      </c>
      <c r="T128" s="87">
        <f t="shared" ref="T128:T131" si="68">R128*K128</f>
        <v>11550</v>
      </c>
      <c r="U128" s="6"/>
      <c r="V128" s="6"/>
      <c r="W128" s="6"/>
      <c r="X128" s="6"/>
      <c r="Y128" s="6"/>
      <c r="Z128" s="6"/>
      <c r="AA128" s="22"/>
      <c r="AB128" s="22"/>
      <c r="AC128" s="22"/>
      <c r="AD128" s="6"/>
      <c r="AE128" s="22"/>
      <c r="AF128" s="22"/>
      <c r="AG128" s="22"/>
      <c r="AH128" s="6"/>
      <c r="AI128" s="6"/>
      <c r="AJ128" s="6"/>
      <c r="AK128" s="6"/>
      <c r="AL128" s="6"/>
      <c r="AM128" s="6"/>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row>
    <row r="129" spans="1:201" ht="40.15" customHeight="1" x14ac:dyDescent="0.2">
      <c r="A129" s="16" t="s">
        <v>1160</v>
      </c>
      <c r="B129" s="9">
        <v>120</v>
      </c>
      <c r="C129" s="9" t="s">
        <v>1813</v>
      </c>
      <c r="D129" s="49" t="s">
        <v>339</v>
      </c>
      <c r="E129" s="79" t="s">
        <v>2272</v>
      </c>
      <c r="F129" s="49" t="s">
        <v>549</v>
      </c>
      <c r="G129" s="49" t="s">
        <v>1186</v>
      </c>
      <c r="H129" s="38" t="s">
        <v>540</v>
      </c>
      <c r="I129" s="89">
        <v>30</v>
      </c>
      <c r="J129" s="82">
        <v>24.2</v>
      </c>
      <c r="K129" s="82">
        <f t="shared" si="64"/>
        <v>24</v>
      </c>
      <c r="L129" s="82">
        <f t="shared" si="65"/>
        <v>0.8</v>
      </c>
      <c r="M129" s="83">
        <f t="shared" si="66"/>
        <v>0.80666666666666664</v>
      </c>
      <c r="N129" s="84"/>
      <c r="O129" s="85">
        <f t="shared" si="60"/>
        <v>30</v>
      </c>
      <c r="P129" s="86">
        <v>1</v>
      </c>
      <c r="Q129" s="85">
        <f t="shared" si="61"/>
        <v>15000</v>
      </c>
      <c r="R129" s="86">
        <v>500</v>
      </c>
      <c r="S129" s="87">
        <f t="shared" si="67"/>
        <v>24</v>
      </c>
      <c r="T129" s="87">
        <f t="shared" si="68"/>
        <v>12000</v>
      </c>
      <c r="U129" s="6"/>
      <c r="V129" s="6"/>
      <c r="W129" s="6"/>
      <c r="X129" s="6"/>
      <c r="Y129" s="6"/>
      <c r="Z129" s="6"/>
      <c r="AA129" s="22"/>
      <c r="AB129" s="22"/>
      <c r="AC129" s="22"/>
      <c r="AD129" s="6"/>
      <c r="AE129" s="22"/>
      <c r="AF129" s="22"/>
      <c r="AG129" s="22"/>
      <c r="AH129" s="6"/>
      <c r="AI129" s="6"/>
      <c r="AJ129" s="6"/>
      <c r="AK129" s="6"/>
      <c r="AL129" s="6"/>
      <c r="AM129" s="6"/>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row>
    <row r="130" spans="1:201" ht="40.15" customHeight="1" x14ac:dyDescent="0.2">
      <c r="A130" s="16" t="s">
        <v>1160</v>
      </c>
      <c r="B130" s="9">
        <v>121</v>
      </c>
      <c r="C130" s="9" t="s">
        <v>1813</v>
      </c>
      <c r="D130" s="49" t="s">
        <v>339</v>
      </c>
      <c r="E130" s="79" t="s">
        <v>2273</v>
      </c>
      <c r="F130" s="49" t="s">
        <v>549</v>
      </c>
      <c r="G130" s="49" t="s">
        <v>316</v>
      </c>
      <c r="H130" s="38" t="s">
        <v>540</v>
      </c>
      <c r="I130" s="89">
        <v>30</v>
      </c>
      <c r="J130" s="82">
        <v>5.25</v>
      </c>
      <c r="K130" s="82">
        <f t="shared" si="64"/>
        <v>5.1000000000000005</v>
      </c>
      <c r="L130" s="82">
        <f t="shared" si="65"/>
        <v>0.17</v>
      </c>
      <c r="M130" s="83">
        <f t="shared" si="66"/>
        <v>0.17499999999999999</v>
      </c>
      <c r="N130" s="84"/>
      <c r="O130" s="85">
        <f t="shared" si="60"/>
        <v>30</v>
      </c>
      <c r="P130" s="86">
        <v>1</v>
      </c>
      <c r="Q130" s="85">
        <f t="shared" si="61"/>
        <v>30000</v>
      </c>
      <c r="R130" s="86">
        <v>1000</v>
      </c>
      <c r="S130" s="87">
        <f t="shared" si="67"/>
        <v>5.1000000000000005</v>
      </c>
      <c r="T130" s="87">
        <f t="shared" si="68"/>
        <v>5100.0000000000009</v>
      </c>
      <c r="U130" s="6"/>
      <c r="V130" s="6"/>
      <c r="W130" s="6"/>
      <c r="X130" s="6"/>
      <c r="Y130" s="6"/>
      <c r="Z130" s="6"/>
      <c r="AA130" s="22"/>
      <c r="AB130" s="22"/>
      <c r="AC130" s="22"/>
      <c r="AD130" s="6"/>
      <c r="AE130" s="22"/>
      <c r="AF130" s="22"/>
      <c r="AG130" s="22"/>
      <c r="AH130" s="6"/>
      <c r="AI130" s="6"/>
      <c r="AJ130" s="6"/>
      <c r="AK130" s="6"/>
      <c r="AL130" s="6"/>
      <c r="AM130" s="6"/>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c r="FT130" s="6"/>
      <c r="FU130" s="6"/>
      <c r="FV130" s="6"/>
      <c r="FW130" s="6"/>
      <c r="FX130" s="6"/>
      <c r="FY130" s="6"/>
      <c r="FZ130" s="6"/>
      <c r="GA130" s="6"/>
      <c r="GB130" s="6"/>
      <c r="GC130" s="6"/>
      <c r="GD130" s="6"/>
      <c r="GE130" s="6"/>
      <c r="GF130" s="6"/>
      <c r="GG130" s="6"/>
      <c r="GH130" s="6"/>
      <c r="GI130" s="6"/>
      <c r="GJ130" s="6"/>
      <c r="GK130" s="6"/>
      <c r="GL130" s="6"/>
      <c r="GM130" s="6"/>
      <c r="GN130" s="6"/>
      <c r="GO130" s="6"/>
      <c r="GP130" s="6"/>
      <c r="GQ130" s="6"/>
      <c r="GR130" s="6"/>
      <c r="GS130" s="6"/>
    </row>
    <row r="131" spans="1:201" ht="40.15" customHeight="1" x14ac:dyDescent="0.2">
      <c r="A131" s="16" t="s">
        <v>1160</v>
      </c>
      <c r="B131" s="9">
        <v>122</v>
      </c>
      <c r="C131" s="9" t="s">
        <v>1813</v>
      </c>
      <c r="D131" s="49" t="s">
        <v>339</v>
      </c>
      <c r="E131" s="79" t="s">
        <v>2273</v>
      </c>
      <c r="F131" s="49" t="s">
        <v>549</v>
      </c>
      <c r="G131" s="49" t="s">
        <v>897</v>
      </c>
      <c r="H131" s="38" t="s">
        <v>540</v>
      </c>
      <c r="I131" s="89">
        <v>30</v>
      </c>
      <c r="J131" s="82">
        <v>6.18</v>
      </c>
      <c r="K131" s="82">
        <f t="shared" si="64"/>
        <v>6</v>
      </c>
      <c r="L131" s="82">
        <f t="shared" si="65"/>
        <v>0.2</v>
      </c>
      <c r="M131" s="83">
        <f t="shared" si="66"/>
        <v>0.20599999999999999</v>
      </c>
      <c r="N131" s="84"/>
      <c r="O131" s="85">
        <f t="shared" si="60"/>
        <v>30</v>
      </c>
      <c r="P131" s="86">
        <v>1</v>
      </c>
      <c r="Q131" s="85">
        <f t="shared" si="61"/>
        <v>30000</v>
      </c>
      <c r="R131" s="86">
        <v>1000</v>
      </c>
      <c r="S131" s="87">
        <f t="shared" si="67"/>
        <v>6</v>
      </c>
      <c r="T131" s="87">
        <f t="shared" si="68"/>
        <v>6000</v>
      </c>
      <c r="U131" s="6"/>
      <c r="V131" s="6"/>
      <c r="W131" s="6"/>
      <c r="X131" s="6"/>
      <c r="Y131" s="6"/>
      <c r="Z131" s="6"/>
      <c r="AA131" s="22"/>
      <c r="AB131" s="22"/>
      <c r="AC131" s="22"/>
      <c r="AD131" s="6"/>
      <c r="AE131" s="22"/>
      <c r="AF131" s="22"/>
      <c r="AG131" s="22"/>
      <c r="AH131" s="6"/>
      <c r="AI131" s="6"/>
      <c r="AJ131" s="6"/>
      <c r="AK131" s="6"/>
      <c r="AL131" s="6"/>
      <c r="AM131" s="6"/>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row>
    <row r="132" spans="1:201" ht="40.15" customHeight="1" x14ac:dyDescent="0.2">
      <c r="A132" s="16" t="s">
        <v>1160</v>
      </c>
      <c r="B132" s="9">
        <v>123</v>
      </c>
      <c r="C132" s="9" t="s">
        <v>1813</v>
      </c>
      <c r="D132" s="49" t="s">
        <v>339</v>
      </c>
      <c r="E132" s="79" t="s">
        <v>2273</v>
      </c>
      <c r="F132" s="49" t="s">
        <v>549</v>
      </c>
      <c r="G132" s="49" t="s">
        <v>1043</v>
      </c>
      <c r="H132" s="38" t="s">
        <v>540</v>
      </c>
      <c r="I132" s="89">
        <v>30</v>
      </c>
      <c r="J132" s="82">
        <v>10.62</v>
      </c>
      <c r="K132" s="82">
        <f t="shared" si="64"/>
        <v>10.5</v>
      </c>
      <c r="L132" s="82">
        <f t="shared" si="65"/>
        <v>0.35</v>
      </c>
      <c r="M132" s="83">
        <f t="shared" si="66"/>
        <v>0.35399999999999998</v>
      </c>
      <c r="N132" s="84"/>
      <c r="O132" s="85">
        <f t="shared" si="60"/>
        <v>30</v>
      </c>
      <c r="P132" s="86">
        <v>1</v>
      </c>
      <c r="Q132" s="85">
        <f t="shared" si="61"/>
        <v>15000</v>
      </c>
      <c r="R132" s="86">
        <v>500</v>
      </c>
      <c r="S132" s="87">
        <f t="shared" ref="S132:S133" si="69">P132*K132</f>
        <v>10.5</v>
      </c>
      <c r="T132" s="87">
        <f t="shared" ref="T132:T133" si="70">R132*K132</f>
        <v>5250</v>
      </c>
      <c r="U132" s="6"/>
      <c r="V132" s="6"/>
      <c r="W132" s="6"/>
      <c r="X132" s="6"/>
      <c r="Y132" s="6"/>
      <c r="Z132" s="6"/>
      <c r="AA132" s="22"/>
      <c r="AB132" s="22"/>
      <c r="AC132" s="22"/>
      <c r="AD132" s="6"/>
      <c r="AE132" s="22"/>
      <c r="AF132" s="22"/>
      <c r="AG132" s="22"/>
      <c r="AH132" s="6"/>
      <c r="AI132" s="6"/>
      <c r="AJ132" s="6"/>
      <c r="AK132" s="6"/>
      <c r="AL132" s="6"/>
      <c r="AM132" s="6"/>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row>
    <row r="133" spans="1:201" ht="40.15" customHeight="1" x14ac:dyDescent="0.2">
      <c r="A133" s="16" t="s">
        <v>1160</v>
      </c>
      <c r="B133" s="9">
        <v>124</v>
      </c>
      <c r="C133" s="9" t="s">
        <v>1813</v>
      </c>
      <c r="D133" s="49" t="s">
        <v>339</v>
      </c>
      <c r="E133" s="79" t="s">
        <v>2273</v>
      </c>
      <c r="F133" s="49" t="s">
        <v>549</v>
      </c>
      <c r="G133" s="49" t="s">
        <v>1186</v>
      </c>
      <c r="H133" s="38" t="s">
        <v>540</v>
      </c>
      <c r="I133" s="89">
        <v>30</v>
      </c>
      <c r="J133" s="82">
        <v>17.05</v>
      </c>
      <c r="K133" s="82">
        <f t="shared" si="64"/>
        <v>16.8</v>
      </c>
      <c r="L133" s="82">
        <f t="shared" si="65"/>
        <v>0.56000000000000005</v>
      </c>
      <c r="M133" s="83">
        <f t="shared" si="66"/>
        <v>0.56833333333333336</v>
      </c>
      <c r="N133" s="84"/>
      <c r="O133" s="85">
        <f t="shared" si="60"/>
        <v>30</v>
      </c>
      <c r="P133" s="86">
        <v>1</v>
      </c>
      <c r="Q133" s="85">
        <f t="shared" si="61"/>
        <v>15000</v>
      </c>
      <c r="R133" s="86">
        <v>500</v>
      </c>
      <c r="S133" s="87">
        <f t="shared" si="69"/>
        <v>16.8</v>
      </c>
      <c r="T133" s="87">
        <f t="shared" si="70"/>
        <v>8400</v>
      </c>
      <c r="U133" s="6"/>
      <c r="V133" s="6"/>
      <c r="W133" s="6"/>
      <c r="X133" s="6"/>
      <c r="Y133" s="6"/>
      <c r="Z133" s="6"/>
      <c r="AA133" s="22"/>
      <c r="AB133" s="22"/>
      <c r="AC133" s="22"/>
      <c r="AD133" s="6"/>
      <c r="AE133" s="22"/>
      <c r="AF133" s="22"/>
      <c r="AG133" s="22"/>
      <c r="AH133" s="6"/>
      <c r="AI133" s="6"/>
      <c r="AJ133" s="6"/>
      <c r="AK133" s="6"/>
      <c r="AL133" s="6"/>
      <c r="AM133" s="6"/>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row>
    <row r="134" spans="1:201" ht="40.15" customHeight="1" x14ac:dyDescent="0.2">
      <c r="A134" s="15" t="s">
        <v>1161</v>
      </c>
      <c r="B134" s="9">
        <v>125</v>
      </c>
      <c r="C134" s="9" t="s">
        <v>1818</v>
      </c>
      <c r="D134" s="49" t="s">
        <v>1194</v>
      </c>
      <c r="E134" s="79" t="s">
        <v>1609</v>
      </c>
      <c r="F134" s="49" t="s">
        <v>538</v>
      </c>
      <c r="G134" s="49" t="s">
        <v>1043</v>
      </c>
      <c r="H134" s="49" t="s">
        <v>540</v>
      </c>
      <c r="I134" s="89">
        <v>28</v>
      </c>
      <c r="J134" s="88">
        <v>75.5</v>
      </c>
      <c r="K134" s="82">
        <f t="shared" si="46"/>
        <v>75.319999999999993</v>
      </c>
      <c r="L134" s="82">
        <f t="shared" si="47"/>
        <v>2.69</v>
      </c>
      <c r="M134" s="83">
        <f t="shared" si="45"/>
        <v>2.6964285714285716</v>
      </c>
      <c r="N134" s="84">
        <v>0</v>
      </c>
      <c r="O134" s="85">
        <f t="shared" si="60"/>
        <v>28</v>
      </c>
      <c r="P134" s="86">
        <v>1</v>
      </c>
      <c r="Q134" s="85">
        <f t="shared" si="61"/>
        <v>11200</v>
      </c>
      <c r="R134" s="86">
        <v>400</v>
      </c>
      <c r="S134" s="87">
        <f t="shared" si="62"/>
        <v>75.319999999999993</v>
      </c>
      <c r="T134" s="87">
        <f t="shared" si="63"/>
        <v>30127.999999999996</v>
      </c>
      <c r="AA134" s="22">
        <f t="shared" si="54"/>
        <v>0</v>
      </c>
      <c r="AB134" s="22">
        <f t="shared" si="55"/>
        <v>75.5</v>
      </c>
      <c r="AC134" s="22">
        <f t="shared" si="56"/>
        <v>0</v>
      </c>
      <c r="AE134" s="22">
        <f t="shared" si="57"/>
        <v>0</v>
      </c>
      <c r="AF134" s="22">
        <f t="shared" si="58"/>
        <v>30200.000000000004</v>
      </c>
      <c r="AG134" s="22">
        <f t="shared" si="59"/>
        <v>0</v>
      </c>
    </row>
    <row r="135" spans="1:201" s="6" customFormat="1" ht="40.15" customHeight="1" x14ac:dyDescent="0.2">
      <c r="A135" s="15" t="s">
        <v>1160</v>
      </c>
      <c r="B135" s="9">
        <v>126</v>
      </c>
      <c r="C135" s="9" t="s">
        <v>1821</v>
      </c>
      <c r="D135" s="49" t="s">
        <v>678</v>
      </c>
      <c r="E135" s="79" t="s">
        <v>2199</v>
      </c>
      <c r="F135" s="49" t="s">
        <v>549</v>
      </c>
      <c r="G135" s="49" t="s">
        <v>89</v>
      </c>
      <c r="H135" s="49" t="s">
        <v>540</v>
      </c>
      <c r="I135" s="101">
        <v>6</v>
      </c>
      <c r="J135" s="88">
        <v>18.41</v>
      </c>
      <c r="K135" s="82">
        <f t="shared" si="46"/>
        <v>18.36</v>
      </c>
      <c r="L135" s="82">
        <f t="shared" si="47"/>
        <v>3.06</v>
      </c>
      <c r="M135" s="83">
        <f t="shared" si="45"/>
        <v>3.0683333333333334</v>
      </c>
      <c r="N135" s="84">
        <v>0.79727499999999996</v>
      </c>
      <c r="O135" s="85">
        <f t="shared" si="60"/>
        <v>60</v>
      </c>
      <c r="P135" s="86">
        <v>10</v>
      </c>
      <c r="Q135" s="85">
        <f t="shared" si="61"/>
        <v>1200</v>
      </c>
      <c r="R135" s="86">
        <v>200</v>
      </c>
      <c r="S135" s="87">
        <f t="shared" si="62"/>
        <v>183.6</v>
      </c>
      <c r="T135" s="87">
        <f t="shared" si="63"/>
        <v>3672</v>
      </c>
      <c r="U135" s="1"/>
      <c r="V135" s="1"/>
      <c r="W135" s="1"/>
      <c r="X135" s="1"/>
      <c r="Y135" s="1"/>
      <c r="Z135" s="1"/>
      <c r="AA135" s="22">
        <f t="shared" si="54"/>
        <v>47.836500000000001</v>
      </c>
      <c r="AB135" s="22">
        <f t="shared" si="55"/>
        <v>184.1</v>
      </c>
      <c r="AC135" s="22">
        <f t="shared" si="56"/>
        <v>47.836500000000001</v>
      </c>
      <c r="AD135" s="1"/>
      <c r="AE135" s="22">
        <f t="shared" si="57"/>
        <v>956.7299999999999</v>
      </c>
      <c r="AF135" s="22">
        <f t="shared" si="58"/>
        <v>3682</v>
      </c>
      <c r="AG135" s="22">
        <f t="shared" si="59"/>
        <v>956.7299999999999</v>
      </c>
      <c r="AH135" s="1"/>
      <c r="AI135" s="1"/>
      <c r="AJ135" s="1"/>
      <c r="AK135" s="1"/>
      <c r="AL135" s="1"/>
      <c r="AM135" s="1"/>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row>
    <row r="136" spans="1:201" s="6" customFormat="1" ht="40.15" customHeight="1" x14ac:dyDescent="0.2">
      <c r="A136" s="15" t="s">
        <v>1160</v>
      </c>
      <c r="B136" s="9">
        <v>127</v>
      </c>
      <c r="C136" s="9" t="s">
        <v>1822</v>
      </c>
      <c r="D136" s="49" t="s">
        <v>678</v>
      </c>
      <c r="E136" s="79" t="s">
        <v>2200</v>
      </c>
      <c r="F136" s="49" t="s">
        <v>549</v>
      </c>
      <c r="G136" s="49" t="s">
        <v>597</v>
      </c>
      <c r="H136" s="49" t="s">
        <v>540</v>
      </c>
      <c r="I136" s="89">
        <v>3</v>
      </c>
      <c r="J136" s="88">
        <v>19.05</v>
      </c>
      <c r="K136" s="82">
        <f t="shared" si="46"/>
        <v>19.049999999999997</v>
      </c>
      <c r="L136" s="82">
        <f t="shared" si="47"/>
        <v>6.35</v>
      </c>
      <c r="M136" s="83">
        <f t="shared" si="45"/>
        <v>6.3500000000000005</v>
      </c>
      <c r="N136" s="84">
        <v>3.1891050000000001</v>
      </c>
      <c r="O136" s="85">
        <f t="shared" si="60"/>
        <v>300</v>
      </c>
      <c r="P136" s="86">
        <v>100</v>
      </c>
      <c r="Q136" s="85">
        <f t="shared" si="61"/>
        <v>7800</v>
      </c>
      <c r="R136" s="86">
        <v>2600</v>
      </c>
      <c r="S136" s="87">
        <f t="shared" si="62"/>
        <v>1904.9999999999998</v>
      </c>
      <c r="T136" s="87">
        <f t="shared" si="63"/>
        <v>49529.999999999993</v>
      </c>
      <c r="U136" s="1"/>
      <c r="V136" s="1"/>
      <c r="W136" s="1"/>
      <c r="X136" s="1"/>
      <c r="Y136" s="1"/>
      <c r="Z136" s="1"/>
      <c r="AA136" s="22">
        <f t="shared" si="54"/>
        <v>956.73149999999998</v>
      </c>
      <c r="AB136" s="22">
        <f t="shared" si="55"/>
        <v>1905.0000000000002</v>
      </c>
      <c r="AC136" s="22">
        <f t="shared" si="56"/>
        <v>956.73149999999998</v>
      </c>
      <c r="AD136" s="1"/>
      <c r="AE136" s="22">
        <f t="shared" si="57"/>
        <v>24875.019</v>
      </c>
      <c r="AF136" s="22">
        <f t="shared" si="58"/>
        <v>49530.000000000007</v>
      </c>
      <c r="AG136" s="22">
        <f t="shared" si="59"/>
        <v>24875.019</v>
      </c>
      <c r="AH136" s="1"/>
      <c r="AI136" s="1"/>
      <c r="AJ136" s="1"/>
      <c r="AK136" s="1"/>
      <c r="AL136" s="1"/>
      <c r="AM136" s="1"/>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row>
    <row r="137" spans="1:201" ht="40.15" customHeight="1" x14ac:dyDescent="0.2">
      <c r="A137" s="15" t="s">
        <v>1160</v>
      </c>
      <c r="B137" s="9">
        <v>128</v>
      </c>
      <c r="C137" s="9" t="s">
        <v>1823</v>
      </c>
      <c r="D137" s="49" t="s">
        <v>678</v>
      </c>
      <c r="E137" s="79" t="s">
        <v>368</v>
      </c>
      <c r="F137" s="49" t="s">
        <v>988</v>
      </c>
      <c r="G137" s="49" t="s">
        <v>1304</v>
      </c>
      <c r="H137" s="49" t="s">
        <v>537</v>
      </c>
      <c r="I137" s="101">
        <v>1</v>
      </c>
      <c r="J137" s="88">
        <v>30.34</v>
      </c>
      <c r="K137" s="82">
        <f t="shared" si="46"/>
        <v>30.34</v>
      </c>
      <c r="L137" s="82">
        <f t="shared" si="47"/>
        <v>30.34</v>
      </c>
      <c r="M137" s="83">
        <f t="shared" si="45"/>
        <v>30.34</v>
      </c>
      <c r="N137" s="84">
        <v>19.083600000000001</v>
      </c>
      <c r="O137" s="85">
        <f t="shared" si="60"/>
        <v>10</v>
      </c>
      <c r="P137" s="86">
        <v>10</v>
      </c>
      <c r="Q137" s="85">
        <f t="shared" si="61"/>
        <v>100</v>
      </c>
      <c r="R137" s="86">
        <v>100</v>
      </c>
      <c r="S137" s="87">
        <f t="shared" si="62"/>
        <v>303.39999999999998</v>
      </c>
      <c r="T137" s="87">
        <f t="shared" si="63"/>
        <v>3034</v>
      </c>
      <c r="AA137" s="22">
        <f t="shared" si="54"/>
        <v>190.83600000000001</v>
      </c>
      <c r="AB137" s="22">
        <f t="shared" si="55"/>
        <v>303.39999999999998</v>
      </c>
      <c r="AC137" s="22">
        <f t="shared" si="56"/>
        <v>190.83600000000001</v>
      </c>
      <c r="AE137" s="22">
        <f t="shared" si="57"/>
        <v>1908.3600000000001</v>
      </c>
      <c r="AF137" s="22">
        <f t="shared" si="58"/>
        <v>3034</v>
      </c>
      <c r="AG137" s="22">
        <f t="shared" si="59"/>
        <v>1908.3600000000001</v>
      </c>
    </row>
    <row r="138" spans="1:201" ht="40.15" customHeight="1" x14ac:dyDescent="0.2">
      <c r="A138" s="16" t="s">
        <v>1160</v>
      </c>
      <c r="B138" s="9">
        <v>129</v>
      </c>
      <c r="C138" s="9" t="s">
        <v>1819</v>
      </c>
      <c r="D138" s="49" t="s">
        <v>678</v>
      </c>
      <c r="E138" s="79" t="s">
        <v>679</v>
      </c>
      <c r="F138" s="49" t="s">
        <v>549</v>
      </c>
      <c r="G138" s="49" t="s">
        <v>597</v>
      </c>
      <c r="H138" s="38" t="s">
        <v>540</v>
      </c>
      <c r="I138" s="89">
        <v>3</v>
      </c>
      <c r="J138" s="82">
        <v>9.02</v>
      </c>
      <c r="K138" s="82">
        <f t="shared" si="46"/>
        <v>9</v>
      </c>
      <c r="L138" s="82">
        <f t="shared" si="47"/>
        <v>3</v>
      </c>
      <c r="M138" s="83">
        <f t="shared" si="45"/>
        <v>3.0066666666666664</v>
      </c>
      <c r="N138" s="84">
        <v>2.031666</v>
      </c>
      <c r="O138" s="85">
        <f t="shared" si="60"/>
        <v>30</v>
      </c>
      <c r="P138" s="86">
        <v>10</v>
      </c>
      <c r="Q138" s="85">
        <f t="shared" si="61"/>
        <v>7800</v>
      </c>
      <c r="R138" s="86">
        <v>2600</v>
      </c>
      <c r="S138" s="87">
        <f t="shared" si="62"/>
        <v>90</v>
      </c>
      <c r="T138" s="87">
        <f t="shared" si="63"/>
        <v>23400</v>
      </c>
      <c r="U138" s="6"/>
      <c r="V138" s="6"/>
      <c r="W138" s="6"/>
      <c r="X138" s="6"/>
      <c r="Y138" s="6"/>
      <c r="Z138" s="6"/>
      <c r="AA138" s="22">
        <f t="shared" si="54"/>
        <v>60.949979999999996</v>
      </c>
      <c r="AB138" s="22">
        <f t="shared" si="55"/>
        <v>90.199999999999989</v>
      </c>
      <c r="AC138" s="22">
        <f t="shared" si="56"/>
        <v>60.949979999999996</v>
      </c>
      <c r="AD138" s="6"/>
      <c r="AE138" s="22">
        <f t="shared" si="57"/>
        <v>15846.9948</v>
      </c>
      <c r="AF138" s="22">
        <f t="shared" si="58"/>
        <v>23451.999999999996</v>
      </c>
      <c r="AG138" s="22">
        <f t="shared" si="59"/>
        <v>15846.9948</v>
      </c>
      <c r="AH138" s="6"/>
      <c r="AI138" s="6"/>
      <c r="AJ138" s="6"/>
      <c r="AK138" s="6"/>
      <c r="AL138" s="6"/>
      <c r="AM138" s="6"/>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row>
    <row r="139" spans="1:201" ht="40.15" customHeight="1" x14ac:dyDescent="0.2">
      <c r="A139" s="15" t="s">
        <v>1161</v>
      </c>
      <c r="B139" s="9">
        <v>130</v>
      </c>
      <c r="C139" s="9" t="s">
        <v>1824</v>
      </c>
      <c r="D139" s="49" t="s">
        <v>678</v>
      </c>
      <c r="E139" s="79" t="s">
        <v>126</v>
      </c>
      <c r="F139" s="49" t="s">
        <v>1105</v>
      </c>
      <c r="G139" s="49" t="s">
        <v>127</v>
      </c>
      <c r="H139" s="49" t="s">
        <v>540</v>
      </c>
      <c r="I139" s="101">
        <v>6</v>
      </c>
      <c r="J139" s="88">
        <v>19.55</v>
      </c>
      <c r="K139" s="82">
        <f t="shared" si="46"/>
        <v>19.5</v>
      </c>
      <c r="L139" s="82">
        <f t="shared" si="47"/>
        <v>3.25</v>
      </c>
      <c r="M139" s="83">
        <f t="shared" si="45"/>
        <v>3.2583333333333333</v>
      </c>
      <c r="N139" s="84">
        <v>0</v>
      </c>
      <c r="O139" s="85">
        <f t="shared" si="60"/>
        <v>240</v>
      </c>
      <c r="P139" s="86">
        <v>40</v>
      </c>
      <c r="Q139" s="85">
        <f t="shared" si="61"/>
        <v>2400</v>
      </c>
      <c r="R139" s="86">
        <v>400</v>
      </c>
      <c r="S139" s="87">
        <f t="shared" si="62"/>
        <v>780</v>
      </c>
      <c r="T139" s="87">
        <f t="shared" si="63"/>
        <v>7800</v>
      </c>
      <c r="AA139" s="22">
        <f t="shared" si="54"/>
        <v>0</v>
      </c>
      <c r="AB139" s="22">
        <f t="shared" si="55"/>
        <v>782</v>
      </c>
      <c r="AC139" s="22">
        <f t="shared" si="56"/>
        <v>0</v>
      </c>
      <c r="AE139" s="22">
        <f t="shared" si="57"/>
        <v>0</v>
      </c>
      <c r="AF139" s="22">
        <f t="shared" si="58"/>
        <v>7820</v>
      </c>
      <c r="AG139" s="22">
        <f t="shared" si="59"/>
        <v>0</v>
      </c>
    </row>
    <row r="140" spans="1:201" ht="40.15" customHeight="1" x14ac:dyDescent="0.2">
      <c r="A140" s="16" t="s">
        <v>1160</v>
      </c>
      <c r="B140" s="9">
        <v>131</v>
      </c>
      <c r="C140" s="9" t="s">
        <v>1820</v>
      </c>
      <c r="D140" s="49" t="s">
        <v>678</v>
      </c>
      <c r="E140" s="79" t="s">
        <v>680</v>
      </c>
      <c r="F140" s="49" t="s">
        <v>681</v>
      </c>
      <c r="G140" s="49" t="s">
        <v>597</v>
      </c>
      <c r="H140" s="38" t="s">
        <v>540</v>
      </c>
      <c r="I140" s="89">
        <v>3</v>
      </c>
      <c r="J140" s="82">
        <v>12.38</v>
      </c>
      <c r="K140" s="82">
        <f t="shared" si="46"/>
        <v>12.36</v>
      </c>
      <c r="L140" s="82">
        <f t="shared" si="47"/>
        <v>4.12</v>
      </c>
      <c r="M140" s="83">
        <f t="shared" si="45"/>
        <v>4.1266666666666669</v>
      </c>
      <c r="N140" s="84">
        <v>2.7883330000000002</v>
      </c>
      <c r="O140" s="85">
        <f t="shared" si="60"/>
        <v>30</v>
      </c>
      <c r="P140" s="86">
        <v>10</v>
      </c>
      <c r="Q140" s="85">
        <f t="shared" si="61"/>
        <v>7800</v>
      </c>
      <c r="R140" s="86">
        <v>2600</v>
      </c>
      <c r="S140" s="87">
        <f t="shared" si="62"/>
        <v>123.6</v>
      </c>
      <c r="T140" s="87">
        <f t="shared" si="63"/>
        <v>32136</v>
      </c>
      <c r="U140" s="6"/>
      <c r="V140" s="6"/>
      <c r="W140" s="6"/>
      <c r="X140" s="6"/>
      <c r="Y140" s="6"/>
      <c r="Z140" s="6"/>
      <c r="AA140" s="22">
        <f t="shared" si="54"/>
        <v>83.649990000000003</v>
      </c>
      <c r="AB140" s="22">
        <f t="shared" si="55"/>
        <v>123.80000000000001</v>
      </c>
      <c r="AC140" s="22">
        <f t="shared" si="56"/>
        <v>83.649990000000003</v>
      </c>
      <c r="AD140" s="6"/>
      <c r="AE140" s="22">
        <f t="shared" si="57"/>
        <v>21748.9974</v>
      </c>
      <c r="AF140" s="22">
        <f t="shared" si="58"/>
        <v>32188.000000000004</v>
      </c>
      <c r="AG140" s="22">
        <f t="shared" si="59"/>
        <v>21748.9974</v>
      </c>
      <c r="AH140" s="6"/>
      <c r="AI140" s="6"/>
      <c r="AJ140" s="6"/>
      <c r="AK140" s="6"/>
      <c r="AL140" s="6"/>
      <c r="AM140" s="6"/>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row>
    <row r="141" spans="1:201" ht="40.15" customHeight="1" x14ac:dyDescent="0.2">
      <c r="A141" s="15" t="s">
        <v>1160</v>
      </c>
      <c r="B141" s="9">
        <v>132</v>
      </c>
      <c r="C141" s="9" t="s">
        <v>1826</v>
      </c>
      <c r="D141" s="49" t="s">
        <v>44</v>
      </c>
      <c r="E141" s="79" t="s">
        <v>45</v>
      </c>
      <c r="F141" s="49" t="s">
        <v>538</v>
      </c>
      <c r="G141" s="49" t="s">
        <v>539</v>
      </c>
      <c r="H141" s="49" t="s">
        <v>540</v>
      </c>
      <c r="I141" s="89">
        <v>50</v>
      </c>
      <c r="J141" s="88">
        <v>15.29</v>
      </c>
      <c r="K141" s="82">
        <f t="shared" si="46"/>
        <v>15</v>
      </c>
      <c r="L141" s="82">
        <f t="shared" si="47"/>
        <v>0.3</v>
      </c>
      <c r="M141" s="83">
        <f t="shared" si="45"/>
        <v>0.30579999999999996</v>
      </c>
      <c r="N141" s="84">
        <v>0.16697899999999999</v>
      </c>
      <c r="O141" s="85">
        <f t="shared" si="60"/>
        <v>1500</v>
      </c>
      <c r="P141" s="86">
        <v>30</v>
      </c>
      <c r="Q141" s="85">
        <f t="shared" si="61"/>
        <v>10000</v>
      </c>
      <c r="R141" s="86">
        <v>200</v>
      </c>
      <c r="S141" s="87">
        <f t="shared" si="62"/>
        <v>450</v>
      </c>
      <c r="T141" s="87">
        <f t="shared" si="63"/>
        <v>3000</v>
      </c>
      <c r="AA141" s="22">
        <f t="shared" si="54"/>
        <v>250.46849999999998</v>
      </c>
      <c r="AB141" s="22">
        <f t="shared" si="55"/>
        <v>458.69999999999993</v>
      </c>
      <c r="AC141" s="22">
        <f t="shared" si="56"/>
        <v>250.46849999999998</v>
      </c>
      <c r="AE141" s="22">
        <f t="shared" si="57"/>
        <v>1669.79</v>
      </c>
      <c r="AF141" s="22">
        <f t="shared" si="58"/>
        <v>3057.9999999999995</v>
      </c>
      <c r="AG141" s="22">
        <f t="shared" si="59"/>
        <v>1669.79</v>
      </c>
    </row>
    <row r="142" spans="1:201" ht="40.15" customHeight="1" x14ac:dyDescent="0.2">
      <c r="A142" s="15" t="s">
        <v>1161</v>
      </c>
      <c r="B142" s="9">
        <v>133</v>
      </c>
      <c r="C142" s="9" t="s">
        <v>1827</v>
      </c>
      <c r="D142" s="49" t="s">
        <v>779</v>
      </c>
      <c r="E142" s="79" t="s">
        <v>780</v>
      </c>
      <c r="F142" s="49" t="s">
        <v>669</v>
      </c>
      <c r="G142" s="49" t="s">
        <v>1106</v>
      </c>
      <c r="H142" s="49" t="s">
        <v>537</v>
      </c>
      <c r="I142" s="89">
        <v>1</v>
      </c>
      <c r="J142" s="88">
        <v>8.0299999999999994</v>
      </c>
      <c r="K142" s="82">
        <f t="shared" si="46"/>
        <v>8.0299999999999994</v>
      </c>
      <c r="L142" s="82">
        <f t="shared" si="47"/>
        <v>8.0299999999999994</v>
      </c>
      <c r="M142" s="83">
        <f t="shared" si="45"/>
        <v>8.0299999999999994</v>
      </c>
      <c r="N142" s="84">
        <v>0</v>
      </c>
      <c r="O142" s="85">
        <f t="shared" si="60"/>
        <v>1</v>
      </c>
      <c r="P142" s="86">
        <v>1</v>
      </c>
      <c r="Q142" s="85">
        <f t="shared" si="61"/>
        <v>60</v>
      </c>
      <c r="R142" s="86">
        <v>60</v>
      </c>
      <c r="S142" s="87">
        <f t="shared" si="62"/>
        <v>8.0299999999999994</v>
      </c>
      <c r="T142" s="87">
        <f t="shared" si="63"/>
        <v>481.79999999999995</v>
      </c>
      <c r="AA142" s="22">
        <f t="shared" si="54"/>
        <v>0</v>
      </c>
      <c r="AB142" s="22">
        <f t="shared" si="55"/>
        <v>8.0299999999999994</v>
      </c>
      <c r="AC142" s="22">
        <f t="shared" si="56"/>
        <v>0</v>
      </c>
      <c r="AE142" s="22">
        <f t="shared" si="57"/>
        <v>0</v>
      </c>
      <c r="AF142" s="22">
        <f t="shared" si="58"/>
        <v>481.79999999999995</v>
      </c>
      <c r="AG142" s="22">
        <f t="shared" si="59"/>
        <v>0</v>
      </c>
    </row>
    <row r="143" spans="1:201" ht="40.15" customHeight="1" x14ac:dyDescent="0.2">
      <c r="A143" s="15" t="s">
        <v>1161</v>
      </c>
      <c r="B143" s="9">
        <v>134</v>
      </c>
      <c r="C143" s="9"/>
      <c r="D143" s="49" t="s">
        <v>1195</v>
      </c>
      <c r="E143" s="79" t="s">
        <v>2017</v>
      </c>
      <c r="F143" s="49" t="s">
        <v>2018</v>
      </c>
      <c r="G143" s="49" t="s">
        <v>2019</v>
      </c>
      <c r="H143" s="49" t="s">
        <v>540</v>
      </c>
      <c r="I143" s="89">
        <v>1</v>
      </c>
      <c r="J143" s="88">
        <v>37.090000000000003</v>
      </c>
      <c r="K143" s="82">
        <f t="shared" si="46"/>
        <v>37.090000000000003</v>
      </c>
      <c r="L143" s="82">
        <f t="shared" si="47"/>
        <v>37.090000000000003</v>
      </c>
      <c r="M143" s="83">
        <f t="shared" si="45"/>
        <v>37.090000000000003</v>
      </c>
      <c r="N143" s="84">
        <v>38.446199999999997</v>
      </c>
      <c r="O143" s="85">
        <f t="shared" si="60"/>
        <v>1</v>
      </c>
      <c r="P143" s="86">
        <v>1</v>
      </c>
      <c r="Q143" s="85">
        <f t="shared" si="61"/>
        <v>600</v>
      </c>
      <c r="R143" s="86">
        <v>600</v>
      </c>
      <c r="S143" s="87">
        <f t="shared" si="62"/>
        <v>37.090000000000003</v>
      </c>
      <c r="T143" s="87">
        <f t="shared" si="63"/>
        <v>22254.000000000004</v>
      </c>
      <c r="AA143" s="22">
        <f t="shared" si="54"/>
        <v>38.446199999999997</v>
      </c>
      <c r="AB143" s="22">
        <f t="shared" si="55"/>
        <v>37.090000000000003</v>
      </c>
      <c r="AC143" s="22">
        <f t="shared" si="56"/>
        <v>37.090000000000003</v>
      </c>
      <c r="AE143" s="22">
        <f t="shared" si="57"/>
        <v>23067.719999999998</v>
      </c>
      <c r="AF143" s="22">
        <f t="shared" si="58"/>
        <v>22254.000000000004</v>
      </c>
      <c r="AG143" s="22">
        <f t="shared" si="59"/>
        <v>22254.000000000004</v>
      </c>
    </row>
    <row r="144" spans="1:201" ht="40.15" customHeight="1" x14ac:dyDescent="0.2">
      <c r="A144" s="15" t="s">
        <v>1161</v>
      </c>
      <c r="B144" s="9">
        <v>135</v>
      </c>
      <c r="C144" s="9" t="s">
        <v>1828</v>
      </c>
      <c r="D144" s="49" t="s">
        <v>385</v>
      </c>
      <c r="E144" s="79" t="s">
        <v>386</v>
      </c>
      <c r="F144" s="49" t="s">
        <v>387</v>
      </c>
      <c r="G144" s="49" t="s">
        <v>388</v>
      </c>
      <c r="H144" s="49" t="s">
        <v>540</v>
      </c>
      <c r="I144" s="53">
        <v>10</v>
      </c>
      <c r="J144" s="88">
        <v>29</v>
      </c>
      <c r="K144" s="82">
        <f t="shared" si="46"/>
        <v>29</v>
      </c>
      <c r="L144" s="82">
        <f t="shared" si="47"/>
        <v>2.9</v>
      </c>
      <c r="M144" s="83">
        <f t="shared" si="45"/>
        <v>2.9</v>
      </c>
      <c r="N144" s="84">
        <v>0</v>
      </c>
      <c r="O144" s="85">
        <f t="shared" si="60"/>
        <v>1000</v>
      </c>
      <c r="P144" s="86">
        <v>100</v>
      </c>
      <c r="Q144" s="85">
        <f t="shared" si="61"/>
        <v>6000</v>
      </c>
      <c r="R144" s="86">
        <v>600</v>
      </c>
      <c r="S144" s="87">
        <f t="shared" si="62"/>
        <v>2900</v>
      </c>
      <c r="T144" s="87">
        <f t="shared" si="63"/>
        <v>17400</v>
      </c>
      <c r="AA144" s="22">
        <f t="shared" si="54"/>
        <v>0</v>
      </c>
      <c r="AB144" s="22">
        <f t="shared" si="55"/>
        <v>2900</v>
      </c>
      <c r="AC144" s="22">
        <f t="shared" si="56"/>
        <v>0</v>
      </c>
      <c r="AE144" s="22">
        <f t="shared" si="57"/>
        <v>0</v>
      </c>
      <c r="AF144" s="22">
        <f t="shared" si="58"/>
        <v>17400</v>
      </c>
      <c r="AG144" s="22">
        <f t="shared" si="59"/>
        <v>0</v>
      </c>
    </row>
    <row r="145" spans="1:201" ht="40.15" customHeight="1" x14ac:dyDescent="0.2">
      <c r="A145" s="15" t="s">
        <v>1161</v>
      </c>
      <c r="B145" s="9">
        <v>136</v>
      </c>
      <c r="C145" s="9" t="s">
        <v>1830</v>
      </c>
      <c r="D145" s="49" t="s">
        <v>385</v>
      </c>
      <c r="E145" s="79" t="s">
        <v>389</v>
      </c>
      <c r="F145" s="49" t="s">
        <v>390</v>
      </c>
      <c r="G145" s="49" t="s">
        <v>1829</v>
      </c>
      <c r="H145" s="49" t="s">
        <v>537</v>
      </c>
      <c r="I145" s="53">
        <v>1</v>
      </c>
      <c r="J145" s="88">
        <v>18</v>
      </c>
      <c r="K145" s="82">
        <f t="shared" si="46"/>
        <v>18</v>
      </c>
      <c r="L145" s="82">
        <f t="shared" si="47"/>
        <v>18</v>
      </c>
      <c r="M145" s="83">
        <f t="shared" si="45"/>
        <v>18</v>
      </c>
      <c r="N145" s="84">
        <v>0</v>
      </c>
      <c r="O145" s="85">
        <f t="shared" si="60"/>
        <v>1</v>
      </c>
      <c r="P145" s="86">
        <v>1</v>
      </c>
      <c r="Q145" s="85">
        <f t="shared" si="61"/>
        <v>1200</v>
      </c>
      <c r="R145" s="86">
        <v>1200</v>
      </c>
      <c r="S145" s="87">
        <f t="shared" si="62"/>
        <v>18</v>
      </c>
      <c r="T145" s="87">
        <f t="shared" si="63"/>
        <v>21600</v>
      </c>
      <c r="AA145" s="22">
        <f t="shared" si="54"/>
        <v>0</v>
      </c>
      <c r="AB145" s="22">
        <f t="shared" si="55"/>
        <v>18</v>
      </c>
      <c r="AC145" s="22">
        <f t="shared" si="56"/>
        <v>0</v>
      </c>
      <c r="AE145" s="22">
        <f t="shared" si="57"/>
        <v>0</v>
      </c>
      <c r="AF145" s="22">
        <f t="shared" si="58"/>
        <v>21600</v>
      </c>
      <c r="AG145" s="22">
        <f t="shared" si="59"/>
        <v>0</v>
      </c>
    </row>
    <row r="146" spans="1:201" ht="40.15" customHeight="1" x14ac:dyDescent="0.2">
      <c r="A146" s="15" t="s">
        <v>1161</v>
      </c>
      <c r="B146" s="9">
        <v>137</v>
      </c>
      <c r="C146" s="9" t="s">
        <v>1831</v>
      </c>
      <c r="D146" s="49" t="s">
        <v>385</v>
      </c>
      <c r="E146" s="79" t="s">
        <v>389</v>
      </c>
      <c r="F146" s="49" t="s">
        <v>1064</v>
      </c>
      <c r="G146" s="49" t="s">
        <v>741</v>
      </c>
      <c r="H146" s="49" t="s">
        <v>540</v>
      </c>
      <c r="I146" s="53">
        <v>20</v>
      </c>
      <c r="J146" s="88">
        <v>13</v>
      </c>
      <c r="K146" s="82">
        <f t="shared" si="46"/>
        <v>13</v>
      </c>
      <c r="L146" s="82">
        <f t="shared" si="47"/>
        <v>0.65</v>
      </c>
      <c r="M146" s="83">
        <f t="shared" si="45"/>
        <v>0.65</v>
      </c>
      <c r="N146" s="84">
        <v>0</v>
      </c>
      <c r="O146" s="85">
        <f t="shared" si="60"/>
        <v>12000</v>
      </c>
      <c r="P146" s="86">
        <v>600</v>
      </c>
      <c r="Q146" s="85">
        <f t="shared" si="61"/>
        <v>80000</v>
      </c>
      <c r="R146" s="86">
        <v>4000</v>
      </c>
      <c r="S146" s="87">
        <f t="shared" si="62"/>
        <v>7800</v>
      </c>
      <c r="T146" s="87">
        <f t="shared" si="63"/>
        <v>52000</v>
      </c>
      <c r="AA146" s="22">
        <f t="shared" si="54"/>
        <v>0</v>
      </c>
      <c r="AB146" s="22">
        <f t="shared" si="55"/>
        <v>7800</v>
      </c>
      <c r="AC146" s="22">
        <f t="shared" si="56"/>
        <v>0</v>
      </c>
      <c r="AE146" s="22">
        <f t="shared" si="57"/>
        <v>0</v>
      </c>
      <c r="AF146" s="22">
        <f t="shared" si="58"/>
        <v>52000</v>
      </c>
      <c r="AG146" s="22">
        <f t="shared" si="59"/>
        <v>0</v>
      </c>
    </row>
    <row r="147" spans="1:201" ht="40.15" customHeight="1" x14ac:dyDescent="0.2">
      <c r="A147" s="15" t="s">
        <v>1161</v>
      </c>
      <c r="B147" s="9">
        <v>138</v>
      </c>
      <c r="C147" s="9" t="s">
        <v>1832</v>
      </c>
      <c r="D147" s="49" t="s">
        <v>385</v>
      </c>
      <c r="E147" s="79" t="s">
        <v>389</v>
      </c>
      <c r="F147" s="49" t="s">
        <v>391</v>
      </c>
      <c r="G147" s="49" t="s">
        <v>1207</v>
      </c>
      <c r="H147" s="49" t="s">
        <v>537</v>
      </c>
      <c r="I147" s="53">
        <v>1</v>
      </c>
      <c r="J147" s="88">
        <v>19</v>
      </c>
      <c r="K147" s="82">
        <f t="shared" si="46"/>
        <v>19</v>
      </c>
      <c r="L147" s="82">
        <f t="shared" si="47"/>
        <v>19</v>
      </c>
      <c r="M147" s="83">
        <f t="shared" si="45"/>
        <v>19</v>
      </c>
      <c r="N147" s="84">
        <v>0</v>
      </c>
      <c r="O147" s="85">
        <f t="shared" si="60"/>
        <v>800</v>
      </c>
      <c r="P147" s="86">
        <v>800</v>
      </c>
      <c r="Q147" s="85">
        <f t="shared" si="61"/>
        <v>6000</v>
      </c>
      <c r="R147" s="86">
        <v>6000</v>
      </c>
      <c r="S147" s="87">
        <f t="shared" si="62"/>
        <v>15200</v>
      </c>
      <c r="T147" s="87">
        <f t="shared" si="63"/>
        <v>114000</v>
      </c>
      <c r="AA147" s="22">
        <f t="shared" si="54"/>
        <v>0</v>
      </c>
      <c r="AB147" s="22">
        <f t="shared" si="55"/>
        <v>15200</v>
      </c>
      <c r="AC147" s="22">
        <f t="shared" si="56"/>
        <v>0</v>
      </c>
      <c r="AE147" s="22">
        <f t="shared" si="57"/>
        <v>0</v>
      </c>
      <c r="AF147" s="22">
        <f t="shared" si="58"/>
        <v>114000</v>
      </c>
      <c r="AG147" s="22">
        <f t="shared" si="59"/>
        <v>0</v>
      </c>
    </row>
    <row r="148" spans="1:201" s="6" customFormat="1" ht="40.15" customHeight="1" x14ac:dyDescent="0.2">
      <c r="A148" s="16" t="s">
        <v>1160</v>
      </c>
      <c r="B148" s="9">
        <v>139</v>
      </c>
      <c r="C148" s="9" t="s">
        <v>1833</v>
      </c>
      <c r="D148" s="49" t="s">
        <v>702</v>
      </c>
      <c r="E148" s="79" t="s">
        <v>703</v>
      </c>
      <c r="F148" s="49" t="s">
        <v>538</v>
      </c>
      <c r="G148" s="49" t="s">
        <v>704</v>
      </c>
      <c r="H148" s="49" t="s">
        <v>540</v>
      </c>
      <c r="I148" s="89">
        <v>20</v>
      </c>
      <c r="J148" s="82">
        <v>10.84</v>
      </c>
      <c r="K148" s="82">
        <f t="shared" si="46"/>
        <v>10.8</v>
      </c>
      <c r="L148" s="82">
        <f t="shared" si="47"/>
        <v>0.54</v>
      </c>
      <c r="M148" s="83">
        <f t="shared" ref="M148:M208" si="71">J148/I148</f>
        <v>0.54200000000000004</v>
      </c>
      <c r="N148" s="84">
        <v>0.23802000000000001</v>
      </c>
      <c r="O148" s="85">
        <f t="shared" si="60"/>
        <v>20000</v>
      </c>
      <c r="P148" s="86">
        <v>1000</v>
      </c>
      <c r="Q148" s="85">
        <f t="shared" si="61"/>
        <v>360000</v>
      </c>
      <c r="R148" s="86">
        <v>18000</v>
      </c>
      <c r="S148" s="87">
        <f t="shared" si="62"/>
        <v>10800</v>
      </c>
      <c r="T148" s="87">
        <f t="shared" si="63"/>
        <v>194400</v>
      </c>
      <c r="AA148" s="22">
        <f>N148*O148</f>
        <v>4760.4000000000005</v>
      </c>
      <c r="AB148" s="22">
        <f>M148*O148</f>
        <v>10840</v>
      </c>
      <c r="AC148" s="22">
        <f>IF(AA148&lt;AB148,AA148,AB148)</f>
        <v>4760.4000000000005</v>
      </c>
      <c r="AE148" s="22">
        <f>Q148*N148</f>
        <v>85687.2</v>
      </c>
      <c r="AF148" s="22">
        <f>M148*Q148</f>
        <v>195120</v>
      </c>
      <c r="AG148" s="22">
        <f>IF(AE148&lt;AF148,AE148,AF148)</f>
        <v>85687.2</v>
      </c>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row>
    <row r="149" spans="1:201" s="6" customFormat="1" ht="40.15" customHeight="1" x14ac:dyDescent="0.2">
      <c r="A149" s="16" t="s">
        <v>1160</v>
      </c>
      <c r="B149" s="9">
        <v>140</v>
      </c>
      <c r="C149" s="9"/>
      <c r="D149" s="49" t="s">
        <v>702</v>
      </c>
      <c r="E149" s="79" t="s">
        <v>703</v>
      </c>
      <c r="F149" s="49" t="s">
        <v>2097</v>
      </c>
      <c r="G149" s="49" t="s">
        <v>704</v>
      </c>
      <c r="H149" s="49" t="s">
        <v>2083</v>
      </c>
      <c r="I149" s="89">
        <v>60</v>
      </c>
      <c r="J149" s="82">
        <v>35.96</v>
      </c>
      <c r="K149" s="82">
        <f t="shared" ref="K149:K209" si="72">L149*I149</f>
        <v>35.4</v>
      </c>
      <c r="L149" s="82">
        <f t="shared" si="47"/>
        <v>0.59</v>
      </c>
      <c r="M149" s="83">
        <f t="shared" si="71"/>
        <v>0.59933333333333338</v>
      </c>
      <c r="N149" s="84"/>
      <c r="O149" s="85">
        <f t="shared" si="60"/>
        <v>30000</v>
      </c>
      <c r="P149" s="86">
        <v>500</v>
      </c>
      <c r="Q149" s="85">
        <f t="shared" si="61"/>
        <v>720000</v>
      </c>
      <c r="R149" s="86">
        <v>12000</v>
      </c>
      <c r="S149" s="87">
        <f t="shared" si="62"/>
        <v>17700</v>
      </c>
      <c r="T149" s="87">
        <f t="shared" si="63"/>
        <v>424800</v>
      </c>
      <c r="AA149" s="22"/>
      <c r="AB149" s="22">
        <f>M149*O149</f>
        <v>17980</v>
      </c>
      <c r="AC149" s="22"/>
      <c r="AE149" s="22"/>
      <c r="AF149" s="22">
        <f>M149*Q149</f>
        <v>431520.00000000006</v>
      </c>
      <c r="AG149" s="22"/>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row>
    <row r="150" spans="1:201" s="6" customFormat="1" ht="40.15" customHeight="1" x14ac:dyDescent="0.2">
      <c r="A150" s="16" t="s">
        <v>1160</v>
      </c>
      <c r="B150" s="9">
        <v>141</v>
      </c>
      <c r="C150" s="9" t="s">
        <v>1834</v>
      </c>
      <c r="D150" s="49" t="s">
        <v>702</v>
      </c>
      <c r="E150" s="79" t="s">
        <v>1116</v>
      </c>
      <c r="F150" s="49" t="s">
        <v>538</v>
      </c>
      <c r="G150" s="49" t="s">
        <v>1074</v>
      </c>
      <c r="H150" s="49" t="s">
        <v>540</v>
      </c>
      <c r="I150" s="89">
        <v>50</v>
      </c>
      <c r="J150" s="82">
        <v>17.62</v>
      </c>
      <c r="K150" s="82">
        <f t="shared" si="72"/>
        <v>17.5</v>
      </c>
      <c r="L150" s="82">
        <f t="shared" ref="L150:L210" si="73">ROUNDDOWN(M150,2)</f>
        <v>0.35</v>
      </c>
      <c r="M150" s="83">
        <f t="shared" si="71"/>
        <v>0.35240000000000005</v>
      </c>
      <c r="N150" s="84">
        <v>0.23802000000000001</v>
      </c>
      <c r="O150" s="85">
        <f t="shared" si="60"/>
        <v>50</v>
      </c>
      <c r="P150" s="86">
        <v>1</v>
      </c>
      <c r="Q150" s="85">
        <f t="shared" si="61"/>
        <v>100000</v>
      </c>
      <c r="R150" s="86">
        <v>2000</v>
      </c>
      <c r="S150" s="87">
        <f t="shared" si="62"/>
        <v>17.5</v>
      </c>
      <c r="T150" s="87">
        <f t="shared" si="63"/>
        <v>35000</v>
      </c>
      <c r="AA150" s="22">
        <f t="shared" si="54"/>
        <v>11.901</v>
      </c>
      <c r="AB150" s="22">
        <f t="shared" si="55"/>
        <v>17.62</v>
      </c>
      <c r="AC150" s="22">
        <f t="shared" si="56"/>
        <v>11.901</v>
      </c>
      <c r="AE150" s="22">
        <f t="shared" si="57"/>
        <v>23802</v>
      </c>
      <c r="AF150" s="22">
        <f t="shared" si="58"/>
        <v>35240.000000000007</v>
      </c>
      <c r="AG150" s="22">
        <f t="shared" si="59"/>
        <v>23802</v>
      </c>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row>
    <row r="151" spans="1:201" s="6" customFormat="1" ht="40.15" customHeight="1" x14ac:dyDescent="0.2">
      <c r="A151" s="16" t="s">
        <v>1160</v>
      </c>
      <c r="B151" s="9">
        <v>142</v>
      </c>
      <c r="C151" s="9" t="s">
        <v>1836</v>
      </c>
      <c r="D151" s="49" t="s">
        <v>702</v>
      </c>
      <c r="E151" s="79" t="s">
        <v>637</v>
      </c>
      <c r="F151" s="49" t="s">
        <v>538</v>
      </c>
      <c r="G151" s="49" t="s">
        <v>1074</v>
      </c>
      <c r="H151" s="49" t="s">
        <v>540</v>
      </c>
      <c r="I151" s="89">
        <v>60</v>
      </c>
      <c r="J151" s="82">
        <v>19.2</v>
      </c>
      <c r="K151" s="82">
        <f t="shared" si="72"/>
        <v>19.2</v>
      </c>
      <c r="L151" s="82">
        <f t="shared" si="73"/>
        <v>0.32</v>
      </c>
      <c r="M151" s="83">
        <f t="shared" si="71"/>
        <v>0.32</v>
      </c>
      <c r="N151" s="84">
        <v>0.21625</v>
      </c>
      <c r="O151" s="85">
        <f t="shared" si="60"/>
        <v>60</v>
      </c>
      <c r="P151" s="86">
        <v>1</v>
      </c>
      <c r="Q151" s="85">
        <f t="shared" si="61"/>
        <v>360000</v>
      </c>
      <c r="R151" s="86">
        <v>6000</v>
      </c>
      <c r="S151" s="87">
        <f t="shared" si="62"/>
        <v>19.2</v>
      </c>
      <c r="T151" s="87">
        <f t="shared" si="63"/>
        <v>115200</v>
      </c>
      <c r="AA151" s="22">
        <f t="shared" si="54"/>
        <v>12.975</v>
      </c>
      <c r="AB151" s="22">
        <f t="shared" si="55"/>
        <v>19.2</v>
      </c>
      <c r="AC151" s="22">
        <f t="shared" si="56"/>
        <v>12.975</v>
      </c>
      <c r="AE151" s="22">
        <f t="shared" si="57"/>
        <v>77850</v>
      </c>
      <c r="AF151" s="22">
        <f t="shared" si="58"/>
        <v>115200</v>
      </c>
      <c r="AG151" s="22">
        <f t="shared" si="59"/>
        <v>77850</v>
      </c>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row>
    <row r="152" spans="1:201" s="6" customFormat="1" ht="40.15" customHeight="1" x14ac:dyDescent="0.2">
      <c r="A152" s="16" t="s">
        <v>1160</v>
      </c>
      <c r="B152" s="9">
        <v>143</v>
      </c>
      <c r="C152" s="9" t="s">
        <v>1835</v>
      </c>
      <c r="D152" s="49" t="s">
        <v>702</v>
      </c>
      <c r="E152" s="79" t="s">
        <v>1117</v>
      </c>
      <c r="F152" s="49" t="s">
        <v>538</v>
      </c>
      <c r="G152" s="49" t="s">
        <v>1074</v>
      </c>
      <c r="H152" s="49" t="s">
        <v>540</v>
      </c>
      <c r="I152" s="89">
        <v>60</v>
      </c>
      <c r="J152" s="82">
        <v>21.14</v>
      </c>
      <c r="K152" s="82">
        <f t="shared" si="72"/>
        <v>21</v>
      </c>
      <c r="L152" s="82">
        <f t="shared" si="73"/>
        <v>0.35</v>
      </c>
      <c r="M152" s="83">
        <f t="shared" si="71"/>
        <v>0.35233333333333333</v>
      </c>
      <c r="N152" s="84">
        <v>0.23802000000000001</v>
      </c>
      <c r="O152" s="85">
        <f t="shared" si="60"/>
        <v>6000</v>
      </c>
      <c r="P152" s="86">
        <v>100</v>
      </c>
      <c r="Q152" s="85">
        <f t="shared" si="61"/>
        <v>180000</v>
      </c>
      <c r="R152" s="86">
        <v>3000</v>
      </c>
      <c r="S152" s="87">
        <f t="shared" si="62"/>
        <v>2100</v>
      </c>
      <c r="T152" s="87">
        <f t="shared" si="63"/>
        <v>63000</v>
      </c>
      <c r="AA152" s="22">
        <f t="shared" si="54"/>
        <v>1428.1200000000001</v>
      </c>
      <c r="AB152" s="22">
        <f t="shared" si="55"/>
        <v>2114</v>
      </c>
      <c r="AC152" s="22">
        <f t="shared" si="56"/>
        <v>1428.1200000000001</v>
      </c>
      <c r="AE152" s="22">
        <f t="shared" si="57"/>
        <v>42843.6</v>
      </c>
      <c r="AF152" s="22">
        <f t="shared" si="58"/>
        <v>63420</v>
      </c>
      <c r="AG152" s="22">
        <f t="shared" si="59"/>
        <v>42843.6</v>
      </c>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row>
    <row r="153" spans="1:201" s="6" customFormat="1" ht="40.15" customHeight="1" x14ac:dyDescent="0.2">
      <c r="A153" s="16" t="s">
        <v>1160</v>
      </c>
      <c r="B153" s="9">
        <v>144</v>
      </c>
      <c r="C153" s="9" t="s">
        <v>1837</v>
      </c>
      <c r="D153" s="49" t="s">
        <v>702</v>
      </c>
      <c r="E153" s="79" t="s">
        <v>1107</v>
      </c>
      <c r="F153" s="49" t="s">
        <v>538</v>
      </c>
      <c r="G153" s="49" t="s">
        <v>1074</v>
      </c>
      <c r="H153" s="49" t="s">
        <v>540</v>
      </c>
      <c r="I153" s="89">
        <v>30</v>
      </c>
      <c r="J153" s="82">
        <v>9.6999999999999993</v>
      </c>
      <c r="K153" s="82">
        <f t="shared" si="72"/>
        <v>9.6</v>
      </c>
      <c r="L153" s="82">
        <f t="shared" si="73"/>
        <v>0.32</v>
      </c>
      <c r="M153" s="83">
        <f t="shared" si="71"/>
        <v>0.32333333333333331</v>
      </c>
      <c r="N153" s="84">
        <v>0.2185</v>
      </c>
      <c r="O153" s="85">
        <f t="shared" si="60"/>
        <v>30</v>
      </c>
      <c r="P153" s="86">
        <v>1</v>
      </c>
      <c r="Q153" s="85">
        <f t="shared" si="61"/>
        <v>18000</v>
      </c>
      <c r="R153" s="86">
        <v>600</v>
      </c>
      <c r="S153" s="87">
        <f t="shared" si="62"/>
        <v>9.6</v>
      </c>
      <c r="T153" s="87">
        <f t="shared" si="63"/>
        <v>5760</v>
      </c>
      <c r="AA153" s="22">
        <f t="shared" si="54"/>
        <v>6.5549999999999997</v>
      </c>
      <c r="AB153" s="22">
        <f t="shared" si="55"/>
        <v>9.6999999999999993</v>
      </c>
      <c r="AC153" s="22">
        <f t="shared" si="56"/>
        <v>6.5549999999999997</v>
      </c>
      <c r="AE153" s="22">
        <f t="shared" si="57"/>
        <v>3933</v>
      </c>
      <c r="AF153" s="22">
        <f t="shared" si="58"/>
        <v>5819.9999999999991</v>
      </c>
      <c r="AG153" s="22">
        <f t="shared" si="59"/>
        <v>3933</v>
      </c>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row>
    <row r="154" spans="1:201" s="6" customFormat="1" ht="40.15" customHeight="1" x14ac:dyDescent="0.2">
      <c r="A154" s="16" t="s">
        <v>1160</v>
      </c>
      <c r="B154" s="9">
        <v>145</v>
      </c>
      <c r="C154" s="9" t="s">
        <v>1837</v>
      </c>
      <c r="D154" s="49" t="s">
        <v>702</v>
      </c>
      <c r="E154" s="79" t="s">
        <v>2252</v>
      </c>
      <c r="F154" s="49" t="s">
        <v>538</v>
      </c>
      <c r="G154" s="49" t="s">
        <v>1074</v>
      </c>
      <c r="H154" s="49" t="s">
        <v>540</v>
      </c>
      <c r="I154" s="89">
        <v>60</v>
      </c>
      <c r="J154" s="82">
        <v>21.14</v>
      </c>
      <c r="K154" s="82">
        <f t="shared" si="72"/>
        <v>21</v>
      </c>
      <c r="L154" s="82">
        <f t="shared" si="73"/>
        <v>0.35</v>
      </c>
      <c r="M154" s="83">
        <f t="shared" si="71"/>
        <v>0.35233333333333333</v>
      </c>
      <c r="N154" s="84"/>
      <c r="O154" s="85">
        <f t="shared" si="60"/>
        <v>60</v>
      </c>
      <c r="P154" s="86">
        <v>1</v>
      </c>
      <c r="Q154" s="85">
        <f t="shared" si="61"/>
        <v>36000</v>
      </c>
      <c r="R154" s="86">
        <v>600</v>
      </c>
      <c r="S154" s="87">
        <f t="shared" si="62"/>
        <v>21</v>
      </c>
      <c r="T154" s="87">
        <f t="shared" si="63"/>
        <v>12600</v>
      </c>
      <c r="AA154" s="22"/>
      <c r="AB154" s="22">
        <f t="shared" si="55"/>
        <v>21.14</v>
      </c>
      <c r="AC154" s="22"/>
      <c r="AE154" s="22"/>
      <c r="AF154" s="22">
        <f t="shared" si="58"/>
        <v>12684</v>
      </c>
      <c r="AG154" s="22"/>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row>
    <row r="155" spans="1:201" s="6" customFormat="1" ht="40.15" customHeight="1" x14ac:dyDescent="0.2">
      <c r="A155" s="16" t="s">
        <v>1160</v>
      </c>
      <c r="B155" s="9">
        <v>146</v>
      </c>
      <c r="C155" s="9" t="s">
        <v>1838</v>
      </c>
      <c r="D155" s="49" t="s">
        <v>702</v>
      </c>
      <c r="E155" s="79" t="s">
        <v>1108</v>
      </c>
      <c r="F155" s="49" t="s">
        <v>538</v>
      </c>
      <c r="G155" s="49" t="s">
        <v>1074</v>
      </c>
      <c r="H155" s="49" t="s">
        <v>540</v>
      </c>
      <c r="I155" s="89">
        <v>30</v>
      </c>
      <c r="J155" s="82">
        <v>9.42</v>
      </c>
      <c r="K155" s="82">
        <f t="shared" si="72"/>
        <v>9.3000000000000007</v>
      </c>
      <c r="L155" s="82">
        <f t="shared" si="73"/>
        <v>0.31</v>
      </c>
      <c r="M155" s="83">
        <f t="shared" si="71"/>
        <v>0.314</v>
      </c>
      <c r="N155" s="84">
        <v>0.21216599999999999</v>
      </c>
      <c r="O155" s="85">
        <f t="shared" si="60"/>
        <v>1500</v>
      </c>
      <c r="P155" s="86">
        <v>50</v>
      </c>
      <c r="Q155" s="85">
        <f t="shared" si="61"/>
        <v>48000</v>
      </c>
      <c r="R155" s="86">
        <v>1600</v>
      </c>
      <c r="S155" s="87">
        <f t="shared" si="62"/>
        <v>465.00000000000006</v>
      </c>
      <c r="T155" s="87">
        <f t="shared" si="63"/>
        <v>14880.000000000002</v>
      </c>
      <c r="AA155" s="22">
        <f t="shared" si="54"/>
        <v>318.24899999999997</v>
      </c>
      <c r="AB155" s="22">
        <f t="shared" si="55"/>
        <v>471</v>
      </c>
      <c r="AC155" s="22">
        <f t="shared" si="56"/>
        <v>318.24899999999997</v>
      </c>
      <c r="AE155" s="22">
        <f t="shared" si="57"/>
        <v>10183.967999999999</v>
      </c>
      <c r="AF155" s="22">
        <f t="shared" si="58"/>
        <v>15072</v>
      </c>
      <c r="AG155" s="22">
        <f t="shared" si="59"/>
        <v>10183.967999999999</v>
      </c>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row>
    <row r="156" spans="1:201" s="6" customFormat="1" ht="40.15" customHeight="1" x14ac:dyDescent="0.2">
      <c r="A156" s="16" t="s">
        <v>1160</v>
      </c>
      <c r="B156" s="9">
        <v>147</v>
      </c>
      <c r="C156" s="9" t="s">
        <v>1839</v>
      </c>
      <c r="D156" s="49" t="s">
        <v>891</v>
      </c>
      <c r="E156" s="79" t="s">
        <v>892</v>
      </c>
      <c r="F156" s="49" t="s">
        <v>1214</v>
      </c>
      <c r="G156" s="49" t="s">
        <v>1306</v>
      </c>
      <c r="H156" s="49" t="s">
        <v>540</v>
      </c>
      <c r="I156" s="89">
        <v>5</v>
      </c>
      <c r="J156" s="82">
        <v>19.850000000000001</v>
      </c>
      <c r="K156" s="82">
        <f t="shared" si="72"/>
        <v>19.850000000000001</v>
      </c>
      <c r="L156" s="82">
        <f t="shared" si="73"/>
        <v>3.97</v>
      </c>
      <c r="M156" s="83">
        <f t="shared" si="71"/>
        <v>3.97</v>
      </c>
      <c r="N156" s="84">
        <v>2.6829999999999998</v>
      </c>
      <c r="O156" s="85">
        <f t="shared" si="60"/>
        <v>25</v>
      </c>
      <c r="P156" s="86">
        <v>5</v>
      </c>
      <c r="Q156" s="85">
        <f t="shared" si="61"/>
        <v>1000</v>
      </c>
      <c r="R156" s="86">
        <v>200</v>
      </c>
      <c r="S156" s="87">
        <f t="shared" si="62"/>
        <v>99.25</v>
      </c>
      <c r="T156" s="87">
        <f t="shared" si="63"/>
        <v>3970.0000000000005</v>
      </c>
      <c r="AA156" s="22">
        <f t="shared" ref="AA156:AA162" si="74">N156*O156</f>
        <v>67.074999999999989</v>
      </c>
      <c r="AB156" s="22">
        <f t="shared" ref="AB156:AB164" si="75">M156*O156</f>
        <v>99.25</v>
      </c>
      <c r="AC156" s="22">
        <f t="shared" ref="AC156:AC162" si="76">IF(AA156&lt;AB156,AA156,AB156)</f>
        <v>67.074999999999989</v>
      </c>
      <c r="AE156" s="22">
        <f t="shared" ref="AE156:AE162" si="77">Q156*N156</f>
        <v>2683</v>
      </c>
      <c r="AF156" s="22">
        <f t="shared" ref="AF156:AF164" si="78">M156*Q156</f>
        <v>3970</v>
      </c>
      <c r="AG156" s="22">
        <f t="shared" ref="AG156:AG162" si="79">IF(AE156&lt;AF156,AE156,AF156)</f>
        <v>2683</v>
      </c>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row>
    <row r="157" spans="1:201" ht="40.15" customHeight="1" x14ac:dyDescent="0.2">
      <c r="A157" s="16" t="s">
        <v>1161</v>
      </c>
      <c r="B157" s="9">
        <v>148</v>
      </c>
      <c r="C157" s="9" t="s">
        <v>1840</v>
      </c>
      <c r="D157" s="49" t="s">
        <v>705</v>
      </c>
      <c r="E157" s="79" t="s">
        <v>706</v>
      </c>
      <c r="F157" s="49" t="s">
        <v>554</v>
      </c>
      <c r="G157" s="49" t="s">
        <v>707</v>
      </c>
      <c r="H157" s="49" t="s">
        <v>555</v>
      </c>
      <c r="I157" s="89">
        <v>1</v>
      </c>
      <c r="J157" s="82">
        <v>12</v>
      </c>
      <c r="K157" s="82">
        <f t="shared" si="72"/>
        <v>12</v>
      </c>
      <c r="L157" s="82">
        <f t="shared" si="73"/>
        <v>12</v>
      </c>
      <c r="M157" s="83">
        <f t="shared" si="71"/>
        <v>12</v>
      </c>
      <c r="N157" s="84">
        <v>0</v>
      </c>
      <c r="O157" s="85">
        <f t="shared" si="60"/>
        <v>80</v>
      </c>
      <c r="P157" s="86">
        <v>80</v>
      </c>
      <c r="Q157" s="85">
        <f t="shared" si="61"/>
        <v>200</v>
      </c>
      <c r="R157" s="86">
        <v>200</v>
      </c>
      <c r="S157" s="87">
        <f t="shared" si="62"/>
        <v>960</v>
      </c>
      <c r="T157" s="87">
        <f t="shared" si="63"/>
        <v>2400</v>
      </c>
      <c r="U157" s="6"/>
      <c r="V157" s="6"/>
      <c r="W157" s="6"/>
      <c r="X157" s="6"/>
      <c r="Y157" s="6"/>
      <c r="Z157" s="6"/>
      <c r="AA157" s="22">
        <f t="shared" si="74"/>
        <v>0</v>
      </c>
      <c r="AB157" s="22">
        <f t="shared" si="75"/>
        <v>960</v>
      </c>
      <c r="AC157" s="22">
        <f t="shared" si="76"/>
        <v>0</v>
      </c>
      <c r="AD157" s="6"/>
      <c r="AE157" s="22">
        <f t="shared" si="77"/>
        <v>0</v>
      </c>
      <c r="AF157" s="22">
        <f t="shared" si="78"/>
        <v>2400</v>
      </c>
      <c r="AG157" s="22">
        <f t="shared" si="79"/>
        <v>0</v>
      </c>
      <c r="AH157" s="6"/>
      <c r="AI157" s="6"/>
      <c r="AJ157" s="6"/>
      <c r="AK157" s="6"/>
      <c r="AL157" s="6"/>
      <c r="AM157" s="6"/>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c r="FF157" s="6"/>
      <c r="FG157" s="6"/>
      <c r="FH157" s="6"/>
      <c r="FI157" s="6"/>
      <c r="FJ157" s="6"/>
      <c r="FK157" s="6"/>
      <c r="FL157" s="6"/>
      <c r="FM157" s="6"/>
      <c r="FN157" s="6"/>
      <c r="FO157" s="6"/>
      <c r="FP157" s="6"/>
      <c r="FQ157" s="6"/>
      <c r="FR157" s="6"/>
      <c r="FS157" s="6"/>
      <c r="FT157" s="6"/>
      <c r="FU157" s="6"/>
      <c r="FV157" s="6"/>
      <c r="FW157" s="6"/>
      <c r="FX157" s="6"/>
      <c r="FY157" s="6"/>
      <c r="FZ157" s="6"/>
      <c r="GA157" s="6"/>
      <c r="GB157" s="6"/>
      <c r="GC157" s="6"/>
      <c r="GD157" s="6"/>
      <c r="GE157" s="6"/>
      <c r="GF157" s="6"/>
      <c r="GG157" s="6"/>
      <c r="GH157" s="6"/>
      <c r="GI157" s="6"/>
      <c r="GJ157" s="6"/>
      <c r="GK157" s="6"/>
      <c r="GL157" s="6"/>
      <c r="GM157" s="6"/>
      <c r="GN157" s="6"/>
      <c r="GO157" s="6"/>
      <c r="GP157" s="6"/>
      <c r="GQ157" s="6"/>
      <c r="GR157" s="6"/>
      <c r="GS157" s="6"/>
    </row>
    <row r="158" spans="1:201" ht="40.15" customHeight="1" x14ac:dyDescent="0.2">
      <c r="A158" s="15" t="s">
        <v>1161</v>
      </c>
      <c r="B158" s="9">
        <v>149</v>
      </c>
      <c r="C158" s="9" t="s">
        <v>1825</v>
      </c>
      <c r="D158" s="49" t="s">
        <v>1118</v>
      </c>
      <c r="E158" s="79" t="s">
        <v>1610</v>
      </c>
      <c r="F158" s="49" t="s">
        <v>538</v>
      </c>
      <c r="G158" s="49" t="s">
        <v>557</v>
      </c>
      <c r="H158" s="49" t="s">
        <v>540</v>
      </c>
      <c r="I158" s="101">
        <v>30</v>
      </c>
      <c r="J158" s="88">
        <v>26</v>
      </c>
      <c r="K158" s="82">
        <f t="shared" si="72"/>
        <v>25.8</v>
      </c>
      <c r="L158" s="82">
        <f t="shared" si="73"/>
        <v>0.86</v>
      </c>
      <c r="M158" s="83">
        <f t="shared" si="71"/>
        <v>0.8666666666666667</v>
      </c>
      <c r="N158" s="84">
        <v>0</v>
      </c>
      <c r="O158" s="85">
        <f t="shared" si="60"/>
        <v>3000</v>
      </c>
      <c r="P158" s="86">
        <v>100</v>
      </c>
      <c r="Q158" s="85">
        <f t="shared" si="61"/>
        <v>60000</v>
      </c>
      <c r="R158" s="86">
        <v>2000</v>
      </c>
      <c r="S158" s="87">
        <f t="shared" si="62"/>
        <v>2580</v>
      </c>
      <c r="T158" s="87">
        <f t="shared" si="63"/>
        <v>51600</v>
      </c>
      <c r="AA158" s="22">
        <f t="shared" si="74"/>
        <v>0</v>
      </c>
      <c r="AB158" s="22">
        <f t="shared" si="75"/>
        <v>2600</v>
      </c>
      <c r="AC158" s="22">
        <f t="shared" si="76"/>
        <v>0</v>
      </c>
      <c r="AE158" s="22">
        <f t="shared" si="77"/>
        <v>0</v>
      </c>
      <c r="AF158" s="22">
        <f t="shared" si="78"/>
        <v>52000</v>
      </c>
      <c r="AG158" s="22">
        <f t="shared" si="79"/>
        <v>0</v>
      </c>
    </row>
    <row r="159" spans="1:201" ht="40.15" customHeight="1" x14ac:dyDescent="0.2">
      <c r="A159" s="15" t="s">
        <v>1160</v>
      </c>
      <c r="B159" s="9">
        <v>150</v>
      </c>
      <c r="C159" s="9" t="s">
        <v>1841</v>
      </c>
      <c r="D159" s="49" t="s">
        <v>61</v>
      </c>
      <c r="E159" s="79" t="s">
        <v>1310</v>
      </c>
      <c r="F159" s="49" t="s">
        <v>1309</v>
      </c>
      <c r="G159" s="49" t="s">
        <v>1308</v>
      </c>
      <c r="H159" s="49" t="s">
        <v>537</v>
      </c>
      <c r="I159" s="53">
        <v>1</v>
      </c>
      <c r="J159" s="88">
        <v>58.89</v>
      </c>
      <c r="K159" s="82">
        <f t="shared" si="72"/>
        <v>58.89</v>
      </c>
      <c r="L159" s="82">
        <f t="shared" si="73"/>
        <v>58.89</v>
      </c>
      <c r="M159" s="83">
        <f t="shared" si="71"/>
        <v>58.89</v>
      </c>
      <c r="N159" s="84">
        <v>61.164000000000001</v>
      </c>
      <c r="O159" s="85">
        <f t="shared" si="60"/>
        <v>10</v>
      </c>
      <c r="P159" s="86">
        <v>10</v>
      </c>
      <c r="Q159" s="85">
        <f t="shared" si="61"/>
        <v>100</v>
      </c>
      <c r="R159" s="86">
        <v>100</v>
      </c>
      <c r="S159" s="87">
        <f t="shared" si="62"/>
        <v>588.9</v>
      </c>
      <c r="T159" s="87">
        <f t="shared" si="63"/>
        <v>5889</v>
      </c>
      <c r="AA159" s="22">
        <f t="shared" si="74"/>
        <v>611.64</v>
      </c>
      <c r="AB159" s="22">
        <f t="shared" si="75"/>
        <v>588.9</v>
      </c>
      <c r="AC159" s="22">
        <f t="shared" si="76"/>
        <v>588.9</v>
      </c>
      <c r="AE159" s="22">
        <f t="shared" si="77"/>
        <v>6116.4000000000005</v>
      </c>
      <c r="AF159" s="22">
        <f t="shared" si="78"/>
        <v>5889</v>
      </c>
      <c r="AG159" s="22">
        <f t="shared" si="79"/>
        <v>5889</v>
      </c>
    </row>
    <row r="160" spans="1:201" s="6" customFormat="1" ht="40.15" customHeight="1" x14ac:dyDescent="0.2">
      <c r="A160" s="16" t="s">
        <v>1160</v>
      </c>
      <c r="B160" s="9">
        <v>151</v>
      </c>
      <c r="C160" s="9" t="s">
        <v>1844</v>
      </c>
      <c r="D160" s="49" t="s">
        <v>716</v>
      </c>
      <c r="E160" s="79" t="s">
        <v>324</v>
      </c>
      <c r="F160" s="49" t="s">
        <v>549</v>
      </c>
      <c r="G160" s="49" t="s">
        <v>990</v>
      </c>
      <c r="H160" s="49" t="s">
        <v>540</v>
      </c>
      <c r="I160" s="89">
        <v>30</v>
      </c>
      <c r="J160" s="82">
        <v>11.43</v>
      </c>
      <c r="K160" s="82">
        <f t="shared" si="72"/>
        <v>11.4</v>
      </c>
      <c r="L160" s="82">
        <f t="shared" si="73"/>
        <v>0.38</v>
      </c>
      <c r="M160" s="83">
        <f t="shared" si="71"/>
        <v>0.38100000000000001</v>
      </c>
      <c r="N160" s="84">
        <v>0.15237000000000001</v>
      </c>
      <c r="O160" s="85">
        <f t="shared" si="60"/>
        <v>9000</v>
      </c>
      <c r="P160" s="86">
        <v>300</v>
      </c>
      <c r="Q160" s="85">
        <f t="shared" si="61"/>
        <v>120000</v>
      </c>
      <c r="R160" s="86">
        <v>4000</v>
      </c>
      <c r="S160" s="87">
        <f t="shared" si="62"/>
        <v>3420</v>
      </c>
      <c r="T160" s="87">
        <f t="shared" si="63"/>
        <v>45600</v>
      </c>
      <c r="AA160" s="22">
        <f t="shared" si="74"/>
        <v>1371.3300000000002</v>
      </c>
      <c r="AB160" s="22">
        <f t="shared" si="75"/>
        <v>3429</v>
      </c>
      <c r="AC160" s="22">
        <f t="shared" si="76"/>
        <v>1371.3300000000002</v>
      </c>
      <c r="AE160" s="22">
        <f t="shared" si="77"/>
        <v>18284.400000000001</v>
      </c>
      <c r="AF160" s="22">
        <f t="shared" si="78"/>
        <v>45720</v>
      </c>
      <c r="AG160" s="22">
        <f t="shared" si="79"/>
        <v>18284.400000000001</v>
      </c>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row>
    <row r="161" spans="1:61" s="6" customFormat="1" ht="40.15" customHeight="1" x14ac:dyDescent="0.2">
      <c r="A161" s="16" t="s">
        <v>1160</v>
      </c>
      <c r="B161" s="9">
        <v>152</v>
      </c>
      <c r="C161" s="9" t="s">
        <v>1843</v>
      </c>
      <c r="D161" s="49" t="s">
        <v>716</v>
      </c>
      <c r="E161" s="79" t="s">
        <v>717</v>
      </c>
      <c r="F161" s="49" t="s">
        <v>549</v>
      </c>
      <c r="G161" s="49" t="s">
        <v>556</v>
      </c>
      <c r="H161" s="49" t="s">
        <v>540</v>
      </c>
      <c r="I161" s="89">
        <v>100</v>
      </c>
      <c r="J161" s="82">
        <v>11.08</v>
      </c>
      <c r="K161" s="82">
        <f t="shared" si="72"/>
        <v>11</v>
      </c>
      <c r="L161" s="82">
        <f t="shared" si="73"/>
        <v>0.11</v>
      </c>
      <c r="M161" s="83">
        <f t="shared" si="71"/>
        <v>0.1108</v>
      </c>
      <c r="N161" s="84">
        <v>0.15201000000000001</v>
      </c>
      <c r="O161" s="85">
        <f t="shared" si="60"/>
        <v>10000</v>
      </c>
      <c r="P161" s="86">
        <v>100</v>
      </c>
      <c r="Q161" s="85">
        <f t="shared" si="61"/>
        <v>360000</v>
      </c>
      <c r="R161" s="86">
        <v>3600</v>
      </c>
      <c r="S161" s="87">
        <f t="shared" si="62"/>
        <v>1100</v>
      </c>
      <c r="T161" s="87">
        <f t="shared" si="63"/>
        <v>39600</v>
      </c>
      <c r="AA161" s="22">
        <f t="shared" si="74"/>
        <v>1520.1000000000001</v>
      </c>
      <c r="AB161" s="22">
        <f t="shared" si="75"/>
        <v>1108</v>
      </c>
      <c r="AC161" s="22">
        <f t="shared" si="76"/>
        <v>1108</v>
      </c>
      <c r="AE161" s="22">
        <f t="shared" si="77"/>
        <v>54723.600000000006</v>
      </c>
      <c r="AF161" s="22">
        <f t="shared" si="78"/>
        <v>39888</v>
      </c>
      <c r="AG161" s="22">
        <f t="shared" si="79"/>
        <v>39888</v>
      </c>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row>
    <row r="162" spans="1:61" s="6" customFormat="1" ht="40.15" customHeight="1" x14ac:dyDescent="0.2">
      <c r="A162" s="16" t="s">
        <v>1160</v>
      </c>
      <c r="B162" s="9">
        <v>153</v>
      </c>
      <c r="C162" s="9" t="s">
        <v>1842</v>
      </c>
      <c r="D162" s="49" t="s">
        <v>716</v>
      </c>
      <c r="E162" s="79" t="s">
        <v>717</v>
      </c>
      <c r="F162" s="49" t="s">
        <v>549</v>
      </c>
      <c r="G162" s="49" t="s">
        <v>589</v>
      </c>
      <c r="H162" s="49" t="s">
        <v>540</v>
      </c>
      <c r="I162" s="89">
        <v>100</v>
      </c>
      <c r="J162" s="82">
        <v>19.39</v>
      </c>
      <c r="K162" s="82">
        <f t="shared" si="72"/>
        <v>19</v>
      </c>
      <c r="L162" s="82">
        <f t="shared" si="73"/>
        <v>0.19</v>
      </c>
      <c r="M162" s="83">
        <f t="shared" si="71"/>
        <v>0.19390000000000002</v>
      </c>
      <c r="N162" s="84">
        <v>0.30474000000000001</v>
      </c>
      <c r="O162" s="85">
        <f t="shared" si="60"/>
        <v>10000</v>
      </c>
      <c r="P162" s="86">
        <v>100</v>
      </c>
      <c r="Q162" s="85">
        <f t="shared" si="61"/>
        <v>360000</v>
      </c>
      <c r="R162" s="86">
        <v>3600</v>
      </c>
      <c r="S162" s="87">
        <f t="shared" si="62"/>
        <v>1900</v>
      </c>
      <c r="T162" s="87">
        <f t="shared" si="63"/>
        <v>68400</v>
      </c>
      <c r="AA162" s="22">
        <f t="shared" si="74"/>
        <v>3047.4</v>
      </c>
      <c r="AB162" s="22">
        <f t="shared" si="75"/>
        <v>1939.0000000000002</v>
      </c>
      <c r="AC162" s="22">
        <f t="shared" si="76"/>
        <v>1939.0000000000002</v>
      </c>
      <c r="AE162" s="22">
        <f t="shared" si="77"/>
        <v>109706.40000000001</v>
      </c>
      <c r="AF162" s="22">
        <f t="shared" si="78"/>
        <v>69804</v>
      </c>
      <c r="AG162" s="22">
        <f t="shared" si="79"/>
        <v>69804</v>
      </c>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row>
    <row r="163" spans="1:61" s="6" customFormat="1" ht="40.15" customHeight="1" x14ac:dyDescent="0.2">
      <c r="A163" s="16" t="s">
        <v>1160</v>
      </c>
      <c r="B163" s="9">
        <v>154</v>
      </c>
      <c r="C163" s="9"/>
      <c r="D163" s="49" t="s">
        <v>716</v>
      </c>
      <c r="E163" s="79" t="s">
        <v>2085</v>
      </c>
      <c r="F163" s="49" t="s">
        <v>549</v>
      </c>
      <c r="G163" s="49" t="s">
        <v>1710</v>
      </c>
      <c r="H163" s="49" t="s">
        <v>540</v>
      </c>
      <c r="I163" s="89">
        <v>30</v>
      </c>
      <c r="J163" s="82">
        <v>8.31</v>
      </c>
      <c r="K163" s="82">
        <f t="shared" si="72"/>
        <v>8.1000000000000014</v>
      </c>
      <c r="L163" s="82">
        <f t="shared" si="73"/>
        <v>0.27</v>
      </c>
      <c r="M163" s="83">
        <f t="shared" si="71"/>
        <v>0.27700000000000002</v>
      </c>
      <c r="N163" s="84"/>
      <c r="O163" s="85">
        <f t="shared" si="60"/>
        <v>1500</v>
      </c>
      <c r="P163" s="86">
        <v>50</v>
      </c>
      <c r="Q163" s="85">
        <f t="shared" si="61"/>
        <v>30000</v>
      </c>
      <c r="R163" s="86">
        <v>1000</v>
      </c>
      <c r="S163" s="87">
        <f t="shared" si="62"/>
        <v>405.00000000000006</v>
      </c>
      <c r="T163" s="87">
        <f t="shared" si="63"/>
        <v>8100.0000000000018</v>
      </c>
      <c r="AA163" s="22"/>
      <c r="AB163" s="22">
        <f t="shared" si="75"/>
        <v>415.50000000000006</v>
      </c>
      <c r="AC163" s="22"/>
      <c r="AE163" s="22"/>
      <c r="AF163" s="22">
        <f t="shared" si="78"/>
        <v>8310</v>
      </c>
      <c r="AG163" s="22"/>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row>
    <row r="164" spans="1:61" s="6" customFormat="1" ht="40.15" customHeight="1" x14ac:dyDescent="0.2">
      <c r="A164" s="16" t="s">
        <v>1160</v>
      </c>
      <c r="B164" s="9">
        <v>155</v>
      </c>
      <c r="C164" s="9"/>
      <c r="D164" s="49" t="s">
        <v>716</v>
      </c>
      <c r="E164" s="79" t="s">
        <v>2201</v>
      </c>
      <c r="F164" s="49" t="s">
        <v>549</v>
      </c>
      <c r="G164" s="49" t="s">
        <v>323</v>
      </c>
      <c r="H164" s="49" t="s">
        <v>344</v>
      </c>
      <c r="I164" s="89">
        <v>30</v>
      </c>
      <c r="J164" s="82">
        <v>4.58</v>
      </c>
      <c r="K164" s="82">
        <f t="shared" si="72"/>
        <v>4.5</v>
      </c>
      <c r="L164" s="82">
        <f t="shared" si="73"/>
        <v>0.15</v>
      </c>
      <c r="M164" s="83">
        <f t="shared" si="71"/>
        <v>0.15266666666666667</v>
      </c>
      <c r="N164" s="84"/>
      <c r="O164" s="85">
        <f t="shared" si="60"/>
        <v>1500</v>
      </c>
      <c r="P164" s="86">
        <v>50</v>
      </c>
      <c r="Q164" s="85">
        <f t="shared" si="61"/>
        <v>105000</v>
      </c>
      <c r="R164" s="86">
        <v>3500</v>
      </c>
      <c r="S164" s="87">
        <f t="shared" si="62"/>
        <v>225</v>
      </c>
      <c r="T164" s="87">
        <f t="shared" si="63"/>
        <v>15750</v>
      </c>
      <c r="AA164" s="22"/>
      <c r="AB164" s="22">
        <f t="shared" si="75"/>
        <v>229</v>
      </c>
      <c r="AC164" s="22"/>
      <c r="AE164" s="22"/>
      <c r="AF164" s="22">
        <f t="shared" si="78"/>
        <v>16030</v>
      </c>
      <c r="AG164" s="22"/>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row>
    <row r="165" spans="1:61" s="6" customFormat="1" ht="40.15" customHeight="1" x14ac:dyDescent="0.2">
      <c r="A165" s="16" t="s">
        <v>1160</v>
      </c>
      <c r="B165" s="9">
        <v>156</v>
      </c>
      <c r="C165" s="9"/>
      <c r="D165" s="49" t="s">
        <v>716</v>
      </c>
      <c r="E165" s="79" t="s">
        <v>2202</v>
      </c>
      <c r="F165" s="49" t="s">
        <v>549</v>
      </c>
      <c r="G165" s="49" t="s">
        <v>839</v>
      </c>
      <c r="H165" s="49" t="s">
        <v>344</v>
      </c>
      <c r="I165" s="89">
        <v>30</v>
      </c>
      <c r="J165" s="82">
        <v>7.71</v>
      </c>
      <c r="K165" s="82">
        <f t="shared" si="72"/>
        <v>7.5</v>
      </c>
      <c r="L165" s="82">
        <f t="shared" si="73"/>
        <v>0.25</v>
      </c>
      <c r="M165" s="83">
        <f t="shared" si="71"/>
        <v>0.25700000000000001</v>
      </c>
      <c r="N165" s="84"/>
      <c r="O165" s="85">
        <f t="shared" si="60"/>
        <v>1500</v>
      </c>
      <c r="P165" s="86">
        <v>50</v>
      </c>
      <c r="Q165" s="85">
        <f t="shared" si="61"/>
        <v>60000</v>
      </c>
      <c r="R165" s="86">
        <v>2000</v>
      </c>
      <c r="S165" s="87">
        <f t="shared" si="62"/>
        <v>375</v>
      </c>
      <c r="T165" s="87">
        <f t="shared" si="63"/>
        <v>15000</v>
      </c>
      <c r="AA165" s="22"/>
      <c r="AB165" s="22"/>
      <c r="AC165" s="22"/>
      <c r="AE165" s="22"/>
      <c r="AF165" s="22"/>
      <c r="AG165" s="22"/>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row>
    <row r="166" spans="1:61" s="6" customFormat="1" ht="40.15" customHeight="1" x14ac:dyDescent="0.2">
      <c r="A166" s="16" t="s">
        <v>1161</v>
      </c>
      <c r="B166" s="9">
        <v>157</v>
      </c>
      <c r="C166" s="9" t="s">
        <v>1845</v>
      </c>
      <c r="D166" s="49" t="s">
        <v>1187</v>
      </c>
      <c r="E166" s="79" t="s">
        <v>1259</v>
      </c>
      <c r="F166" s="49" t="s">
        <v>631</v>
      </c>
      <c r="G166" s="49" t="s">
        <v>1611</v>
      </c>
      <c r="H166" s="49" t="s">
        <v>537</v>
      </c>
      <c r="I166" s="89">
        <v>1</v>
      </c>
      <c r="J166" s="82">
        <v>35.770000000000003</v>
      </c>
      <c r="K166" s="82">
        <f t="shared" si="72"/>
        <v>35.770000000000003</v>
      </c>
      <c r="L166" s="82">
        <f t="shared" si="73"/>
        <v>35.770000000000003</v>
      </c>
      <c r="M166" s="83">
        <f t="shared" si="71"/>
        <v>35.770000000000003</v>
      </c>
      <c r="N166" s="84">
        <v>0</v>
      </c>
      <c r="O166" s="85">
        <f t="shared" si="60"/>
        <v>1</v>
      </c>
      <c r="P166" s="86">
        <v>1</v>
      </c>
      <c r="Q166" s="85">
        <f t="shared" si="61"/>
        <v>60</v>
      </c>
      <c r="R166" s="86">
        <v>60</v>
      </c>
      <c r="S166" s="87">
        <f t="shared" si="62"/>
        <v>35.770000000000003</v>
      </c>
      <c r="T166" s="87">
        <f t="shared" si="63"/>
        <v>2146.2000000000003</v>
      </c>
      <c r="AA166" s="22">
        <f t="shared" ref="AA166:AA173" si="80">N166*O166</f>
        <v>0</v>
      </c>
      <c r="AB166" s="22">
        <f t="shared" ref="AB166:AB174" si="81">M166*O166</f>
        <v>35.770000000000003</v>
      </c>
      <c r="AC166" s="22">
        <f t="shared" ref="AC166:AC173" si="82">IF(AA166&lt;AB166,AA166,AB166)</f>
        <v>0</v>
      </c>
      <c r="AE166" s="22">
        <f t="shared" ref="AE166:AE173" si="83">Q166*N166</f>
        <v>0</v>
      </c>
      <c r="AF166" s="22">
        <f t="shared" ref="AF166:AF174" si="84">M166*Q166</f>
        <v>2146.2000000000003</v>
      </c>
      <c r="AG166" s="22">
        <f t="shared" ref="AG166:AG173" si="85">IF(AE166&lt;AF166,AE166,AF166)</f>
        <v>0</v>
      </c>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row>
    <row r="167" spans="1:61" s="6" customFormat="1" ht="40.15" customHeight="1" x14ac:dyDescent="0.2">
      <c r="A167" s="16" t="s">
        <v>1161</v>
      </c>
      <c r="B167" s="9">
        <v>158</v>
      </c>
      <c r="C167" s="9" t="s">
        <v>1887</v>
      </c>
      <c r="D167" s="49" t="s">
        <v>1187</v>
      </c>
      <c r="E167" s="79" t="s">
        <v>1888</v>
      </c>
      <c r="F167" s="49" t="s">
        <v>876</v>
      </c>
      <c r="G167" s="49" t="s">
        <v>1889</v>
      </c>
      <c r="H167" s="49" t="s">
        <v>540</v>
      </c>
      <c r="I167" s="89">
        <v>1</v>
      </c>
      <c r="J167" s="82">
        <v>169.93</v>
      </c>
      <c r="K167" s="82">
        <f t="shared" si="72"/>
        <v>169.93</v>
      </c>
      <c r="L167" s="82">
        <f t="shared" si="73"/>
        <v>169.93</v>
      </c>
      <c r="M167" s="83">
        <f t="shared" si="71"/>
        <v>169.93</v>
      </c>
      <c r="N167" s="84">
        <v>0</v>
      </c>
      <c r="O167" s="85">
        <f t="shared" si="60"/>
        <v>5</v>
      </c>
      <c r="P167" s="86">
        <v>5</v>
      </c>
      <c r="Q167" s="85">
        <f t="shared" si="61"/>
        <v>200</v>
      </c>
      <c r="R167" s="86">
        <v>200</v>
      </c>
      <c r="S167" s="87">
        <f t="shared" si="62"/>
        <v>849.65000000000009</v>
      </c>
      <c r="T167" s="87">
        <f t="shared" si="63"/>
        <v>33986</v>
      </c>
      <c r="AA167" s="22">
        <f t="shared" si="80"/>
        <v>0</v>
      </c>
      <c r="AB167" s="22">
        <f t="shared" si="81"/>
        <v>849.65000000000009</v>
      </c>
      <c r="AC167" s="22">
        <f t="shared" si="82"/>
        <v>0</v>
      </c>
      <c r="AE167" s="22">
        <f t="shared" si="83"/>
        <v>0</v>
      </c>
      <c r="AF167" s="22">
        <f t="shared" si="84"/>
        <v>33986</v>
      </c>
      <c r="AG167" s="22">
        <f t="shared" si="85"/>
        <v>0</v>
      </c>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row>
    <row r="168" spans="1:61" s="6" customFormat="1" ht="40.15" customHeight="1" x14ac:dyDescent="0.2">
      <c r="A168" s="16" t="s">
        <v>1160</v>
      </c>
      <c r="B168" s="9">
        <v>159</v>
      </c>
      <c r="C168" s="9" t="s">
        <v>1846</v>
      </c>
      <c r="D168" s="49" t="s">
        <v>682</v>
      </c>
      <c r="E168" s="79" t="s">
        <v>684</v>
      </c>
      <c r="F168" s="49" t="s">
        <v>1307</v>
      </c>
      <c r="G168" s="49" t="s">
        <v>1311</v>
      </c>
      <c r="H168" s="49" t="s">
        <v>537</v>
      </c>
      <c r="I168" s="89">
        <v>1</v>
      </c>
      <c r="J168" s="82">
        <v>24.82</v>
      </c>
      <c r="K168" s="82">
        <f t="shared" si="72"/>
        <v>24.82</v>
      </c>
      <c r="L168" s="82">
        <f t="shared" si="73"/>
        <v>24.82</v>
      </c>
      <c r="M168" s="83">
        <f t="shared" si="71"/>
        <v>24.82</v>
      </c>
      <c r="N168" s="84">
        <v>44.87</v>
      </c>
      <c r="O168" s="85">
        <f t="shared" si="60"/>
        <v>100</v>
      </c>
      <c r="P168" s="86">
        <v>100</v>
      </c>
      <c r="Q168" s="85">
        <f t="shared" si="61"/>
        <v>600</v>
      </c>
      <c r="R168" s="86">
        <v>600</v>
      </c>
      <c r="S168" s="87">
        <f t="shared" si="62"/>
        <v>2482</v>
      </c>
      <c r="T168" s="87">
        <f t="shared" si="63"/>
        <v>14892</v>
      </c>
      <c r="AA168" s="22">
        <f t="shared" si="80"/>
        <v>4487</v>
      </c>
      <c r="AB168" s="22">
        <f t="shared" si="81"/>
        <v>2482</v>
      </c>
      <c r="AC168" s="22">
        <f t="shared" si="82"/>
        <v>2482</v>
      </c>
      <c r="AE168" s="22">
        <f t="shared" si="83"/>
        <v>26922</v>
      </c>
      <c r="AF168" s="22">
        <f t="shared" si="84"/>
        <v>14892</v>
      </c>
      <c r="AG168" s="22">
        <f t="shared" si="85"/>
        <v>14892</v>
      </c>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row>
    <row r="169" spans="1:61" ht="40.15" customHeight="1" x14ac:dyDescent="0.2">
      <c r="A169" s="15" t="s">
        <v>1160</v>
      </c>
      <c r="B169" s="9">
        <v>160</v>
      </c>
      <c r="C169" s="9" t="s">
        <v>1847</v>
      </c>
      <c r="D169" s="49" t="s">
        <v>739</v>
      </c>
      <c r="E169" s="79" t="s">
        <v>1198</v>
      </c>
      <c r="F169" s="49" t="s">
        <v>541</v>
      </c>
      <c r="G169" s="49" t="s">
        <v>1199</v>
      </c>
      <c r="H169" s="38" t="s">
        <v>540</v>
      </c>
      <c r="I169" s="89">
        <v>20</v>
      </c>
      <c r="J169" s="88">
        <v>1.64</v>
      </c>
      <c r="K169" s="82">
        <f t="shared" si="72"/>
        <v>1.6</v>
      </c>
      <c r="L169" s="82">
        <f t="shared" si="73"/>
        <v>0.08</v>
      </c>
      <c r="M169" s="83">
        <f t="shared" si="71"/>
        <v>8.199999999999999E-2</v>
      </c>
      <c r="N169" s="84">
        <v>3.5639999999999998E-2</v>
      </c>
      <c r="O169" s="85">
        <f t="shared" si="60"/>
        <v>2000</v>
      </c>
      <c r="P169" s="86">
        <v>100</v>
      </c>
      <c r="Q169" s="85">
        <f t="shared" si="61"/>
        <v>16000</v>
      </c>
      <c r="R169" s="86">
        <v>800</v>
      </c>
      <c r="S169" s="87">
        <f t="shared" si="62"/>
        <v>160</v>
      </c>
      <c r="T169" s="87">
        <f t="shared" si="63"/>
        <v>1280</v>
      </c>
      <c r="AA169" s="22">
        <f t="shared" si="80"/>
        <v>71.28</v>
      </c>
      <c r="AB169" s="22">
        <f t="shared" si="81"/>
        <v>163.99999999999997</v>
      </c>
      <c r="AC169" s="22">
        <f t="shared" si="82"/>
        <v>71.28</v>
      </c>
      <c r="AE169" s="22">
        <f t="shared" si="83"/>
        <v>570.24</v>
      </c>
      <c r="AF169" s="22">
        <f t="shared" si="84"/>
        <v>1311.9999999999998</v>
      </c>
      <c r="AG169" s="22">
        <f t="shared" si="85"/>
        <v>570.24</v>
      </c>
    </row>
    <row r="170" spans="1:61" ht="40.15" customHeight="1" x14ac:dyDescent="0.2">
      <c r="A170" s="15" t="s">
        <v>1160</v>
      </c>
      <c r="B170" s="9">
        <v>161</v>
      </c>
      <c r="C170" s="9" t="s">
        <v>1848</v>
      </c>
      <c r="D170" s="49" t="s">
        <v>739</v>
      </c>
      <c r="E170" s="79" t="s">
        <v>1198</v>
      </c>
      <c r="F170" s="49" t="s">
        <v>541</v>
      </c>
      <c r="G170" s="49" t="s">
        <v>1200</v>
      </c>
      <c r="H170" s="38" t="s">
        <v>540</v>
      </c>
      <c r="I170" s="89">
        <v>20</v>
      </c>
      <c r="J170" s="88">
        <v>1.6</v>
      </c>
      <c r="K170" s="82">
        <f t="shared" si="72"/>
        <v>1.6</v>
      </c>
      <c r="L170" s="82">
        <f t="shared" si="73"/>
        <v>0.08</v>
      </c>
      <c r="M170" s="83">
        <f t="shared" si="71"/>
        <v>0.08</v>
      </c>
      <c r="N170" s="84">
        <v>7.1279999999999996E-2</v>
      </c>
      <c r="O170" s="85">
        <f t="shared" si="60"/>
        <v>2000</v>
      </c>
      <c r="P170" s="86">
        <v>100</v>
      </c>
      <c r="Q170" s="85">
        <f t="shared" si="61"/>
        <v>16000</v>
      </c>
      <c r="R170" s="86">
        <v>800</v>
      </c>
      <c r="S170" s="87">
        <f t="shared" si="62"/>
        <v>160</v>
      </c>
      <c r="T170" s="87">
        <f t="shared" si="63"/>
        <v>1280</v>
      </c>
      <c r="AA170" s="22">
        <f t="shared" si="80"/>
        <v>142.56</v>
      </c>
      <c r="AB170" s="22">
        <f t="shared" si="81"/>
        <v>160</v>
      </c>
      <c r="AC170" s="22">
        <f t="shared" si="82"/>
        <v>142.56</v>
      </c>
      <c r="AE170" s="22">
        <f t="shared" si="83"/>
        <v>1140.48</v>
      </c>
      <c r="AF170" s="22">
        <f t="shared" si="84"/>
        <v>1280</v>
      </c>
      <c r="AG170" s="22">
        <f t="shared" si="85"/>
        <v>1140.48</v>
      </c>
    </row>
    <row r="171" spans="1:61" ht="40.15" customHeight="1" x14ac:dyDescent="0.2">
      <c r="A171" s="15" t="s">
        <v>1161</v>
      </c>
      <c r="B171" s="9">
        <v>162</v>
      </c>
      <c r="C171" s="9" t="s">
        <v>1849</v>
      </c>
      <c r="D171" s="49" t="s">
        <v>1201</v>
      </c>
      <c r="E171" s="79" t="s">
        <v>1202</v>
      </c>
      <c r="F171" s="49" t="s">
        <v>631</v>
      </c>
      <c r="G171" s="49" t="s">
        <v>1612</v>
      </c>
      <c r="H171" s="38" t="s">
        <v>537</v>
      </c>
      <c r="I171" s="89">
        <v>1</v>
      </c>
      <c r="J171" s="88">
        <v>18.7</v>
      </c>
      <c r="K171" s="82">
        <f t="shared" si="72"/>
        <v>18.7</v>
      </c>
      <c r="L171" s="82">
        <f t="shared" si="73"/>
        <v>18.7</v>
      </c>
      <c r="M171" s="83">
        <f t="shared" si="71"/>
        <v>18.7</v>
      </c>
      <c r="N171" s="84">
        <v>0</v>
      </c>
      <c r="O171" s="85">
        <f t="shared" si="60"/>
        <v>80</v>
      </c>
      <c r="P171" s="86">
        <v>80</v>
      </c>
      <c r="Q171" s="85">
        <f t="shared" si="61"/>
        <v>400</v>
      </c>
      <c r="R171" s="86">
        <v>400</v>
      </c>
      <c r="S171" s="87">
        <f t="shared" si="62"/>
        <v>1496</v>
      </c>
      <c r="T171" s="87">
        <f t="shared" si="63"/>
        <v>7480</v>
      </c>
      <c r="AA171" s="22">
        <f t="shared" si="80"/>
        <v>0</v>
      </c>
      <c r="AB171" s="22">
        <f t="shared" si="81"/>
        <v>1496</v>
      </c>
      <c r="AC171" s="22">
        <f t="shared" si="82"/>
        <v>0</v>
      </c>
      <c r="AE171" s="22">
        <f t="shared" si="83"/>
        <v>0</v>
      </c>
      <c r="AF171" s="22">
        <f t="shared" si="84"/>
        <v>7480</v>
      </c>
      <c r="AG171" s="22">
        <f t="shared" si="85"/>
        <v>0</v>
      </c>
    </row>
    <row r="172" spans="1:61" ht="40.15" customHeight="1" x14ac:dyDescent="0.2">
      <c r="A172" s="15" t="s">
        <v>1161</v>
      </c>
      <c r="B172" s="9">
        <v>163</v>
      </c>
      <c r="C172" s="9" t="s">
        <v>1850</v>
      </c>
      <c r="D172" s="49" t="s">
        <v>306</v>
      </c>
      <c r="E172" s="79" t="s">
        <v>307</v>
      </c>
      <c r="F172" s="49" t="s">
        <v>538</v>
      </c>
      <c r="G172" s="49" t="s">
        <v>1045</v>
      </c>
      <c r="H172" s="38" t="s">
        <v>540</v>
      </c>
      <c r="I172" s="89">
        <v>20</v>
      </c>
      <c r="J172" s="88">
        <v>3</v>
      </c>
      <c r="K172" s="82">
        <f t="shared" si="72"/>
        <v>3</v>
      </c>
      <c r="L172" s="82">
        <f t="shared" si="73"/>
        <v>0.15</v>
      </c>
      <c r="M172" s="83">
        <f t="shared" si="71"/>
        <v>0.15</v>
      </c>
      <c r="N172" s="84">
        <v>0</v>
      </c>
      <c r="O172" s="85">
        <f t="shared" si="60"/>
        <v>2000</v>
      </c>
      <c r="P172" s="86">
        <v>100</v>
      </c>
      <c r="Q172" s="85">
        <f t="shared" si="61"/>
        <v>40000</v>
      </c>
      <c r="R172" s="86">
        <v>2000</v>
      </c>
      <c r="S172" s="87">
        <f t="shared" si="62"/>
        <v>300</v>
      </c>
      <c r="T172" s="87">
        <f t="shared" si="63"/>
        <v>6000</v>
      </c>
      <c r="AA172" s="22">
        <f t="shared" si="80"/>
        <v>0</v>
      </c>
      <c r="AB172" s="22">
        <f t="shared" si="81"/>
        <v>300</v>
      </c>
      <c r="AC172" s="22">
        <f t="shared" si="82"/>
        <v>0</v>
      </c>
      <c r="AE172" s="22">
        <f t="shared" si="83"/>
        <v>0</v>
      </c>
      <c r="AF172" s="22">
        <f t="shared" si="84"/>
        <v>6000</v>
      </c>
      <c r="AG172" s="22">
        <f t="shared" si="85"/>
        <v>0</v>
      </c>
    </row>
    <row r="173" spans="1:61" ht="40.15" customHeight="1" x14ac:dyDescent="0.2">
      <c r="A173" s="15" t="s">
        <v>1160</v>
      </c>
      <c r="B173" s="9">
        <v>164</v>
      </c>
      <c r="C173" s="9" t="s">
        <v>1883</v>
      </c>
      <c r="D173" s="49" t="s">
        <v>261</v>
      </c>
      <c r="E173" s="79" t="s">
        <v>1884</v>
      </c>
      <c r="F173" s="49" t="s">
        <v>1885</v>
      </c>
      <c r="G173" s="49" t="s">
        <v>1886</v>
      </c>
      <c r="H173" s="49" t="s">
        <v>540</v>
      </c>
      <c r="I173" s="53">
        <v>1</v>
      </c>
      <c r="J173" s="88">
        <v>248.85</v>
      </c>
      <c r="K173" s="82">
        <f t="shared" si="72"/>
        <v>248.85</v>
      </c>
      <c r="L173" s="82">
        <f t="shared" si="73"/>
        <v>248.85</v>
      </c>
      <c r="M173" s="83">
        <f t="shared" si="71"/>
        <v>248.85</v>
      </c>
      <c r="N173" s="84">
        <v>151.9</v>
      </c>
      <c r="O173" s="85">
        <f t="shared" si="60"/>
        <v>1</v>
      </c>
      <c r="P173" s="86">
        <v>1</v>
      </c>
      <c r="Q173" s="85">
        <f t="shared" si="61"/>
        <v>100</v>
      </c>
      <c r="R173" s="86">
        <v>100</v>
      </c>
      <c r="S173" s="87">
        <f t="shared" si="62"/>
        <v>248.85</v>
      </c>
      <c r="T173" s="87">
        <f t="shared" si="63"/>
        <v>24885</v>
      </c>
      <c r="AA173" s="22">
        <f t="shared" si="80"/>
        <v>151.9</v>
      </c>
      <c r="AB173" s="22">
        <f t="shared" si="81"/>
        <v>248.85</v>
      </c>
      <c r="AC173" s="22">
        <f t="shared" si="82"/>
        <v>151.9</v>
      </c>
      <c r="AE173" s="22">
        <f t="shared" si="83"/>
        <v>15190</v>
      </c>
      <c r="AF173" s="22">
        <f t="shared" si="84"/>
        <v>24885</v>
      </c>
      <c r="AG173" s="22">
        <f t="shared" si="85"/>
        <v>15190</v>
      </c>
    </row>
    <row r="174" spans="1:61" ht="40.15" customHeight="1" x14ac:dyDescent="0.2">
      <c r="A174" s="15" t="s">
        <v>1160</v>
      </c>
      <c r="B174" s="9">
        <v>165</v>
      </c>
      <c r="C174" s="9"/>
      <c r="D174" s="49" t="s">
        <v>261</v>
      </c>
      <c r="E174" s="79" t="s">
        <v>2065</v>
      </c>
      <c r="F174" s="49" t="s">
        <v>1369</v>
      </c>
      <c r="G174" s="49" t="s">
        <v>2066</v>
      </c>
      <c r="H174" s="49" t="s">
        <v>537</v>
      </c>
      <c r="I174" s="53">
        <v>1</v>
      </c>
      <c r="J174" s="88">
        <v>30.36</v>
      </c>
      <c r="K174" s="82">
        <f t="shared" si="72"/>
        <v>30.36</v>
      </c>
      <c r="L174" s="82">
        <f t="shared" si="73"/>
        <v>30.36</v>
      </c>
      <c r="M174" s="83">
        <f t="shared" si="71"/>
        <v>30.36</v>
      </c>
      <c r="N174" s="84"/>
      <c r="O174" s="85">
        <f t="shared" si="60"/>
        <v>5</v>
      </c>
      <c r="P174" s="86">
        <v>5</v>
      </c>
      <c r="Q174" s="85">
        <f t="shared" si="61"/>
        <v>200</v>
      </c>
      <c r="R174" s="86">
        <v>200</v>
      </c>
      <c r="S174" s="87">
        <f t="shared" si="62"/>
        <v>151.80000000000001</v>
      </c>
      <c r="T174" s="87">
        <f t="shared" si="63"/>
        <v>6072</v>
      </c>
      <c r="AA174" s="22"/>
      <c r="AB174" s="22">
        <f t="shared" si="81"/>
        <v>151.80000000000001</v>
      </c>
      <c r="AC174" s="22"/>
      <c r="AE174" s="22"/>
      <c r="AF174" s="22">
        <f t="shared" si="84"/>
        <v>6072</v>
      </c>
      <c r="AG174" s="22"/>
    </row>
    <row r="175" spans="1:61" ht="40.15" customHeight="1" x14ac:dyDescent="0.2">
      <c r="A175" s="15" t="s">
        <v>1160</v>
      </c>
      <c r="B175" s="9">
        <v>166</v>
      </c>
      <c r="C175" s="9" t="s">
        <v>1851</v>
      </c>
      <c r="D175" s="49" t="s">
        <v>357</v>
      </c>
      <c r="E175" s="79" t="s">
        <v>358</v>
      </c>
      <c r="F175" s="49" t="s">
        <v>538</v>
      </c>
      <c r="G175" s="49" t="s">
        <v>556</v>
      </c>
      <c r="H175" s="49" t="s">
        <v>540</v>
      </c>
      <c r="I175" s="101">
        <v>60</v>
      </c>
      <c r="J175" s="88">
        <v>6.67</v>
      </c>
      <c r="K175" s="82">
        <f t="shared" si="72"/>
        <v>6.6</v>
      </c>
      <c r="L175" s="82">
        <f t="shared" si="73"/>
        <v>0.11</v>
      </c>
      <c r="M175" s="83">
        <f t="shared" si="71"/>
        <v>0.11116666666666666</v>
      </c>
      <c r="N175" s="84">
        <v>6.4958000000000002E-2</v>
      </c>
      <c r="O175" s="85">
        <f t="shared" si="60"/>
        <v>300</v>
      </c>
      <c r="P175" s="86">
        <v>5</v>
      </c>
      <c r="Q175" s="85">
        <f t="shared" si="61"/>
        <v>24000</v>
      </c>
      <c r="R175" s="86">
        <v>400</v>
      </c>
      <c r="S175" s="87">
        <f t="shared" si="62"/>
        <v>33</v>
      </c>
      <c r="T175" s="87">
        <f t="shared" si="63"/>
        <v>2640</v>
      </c>
      <c r="AA175" s="22">
        <f t="shared" ref="AA175:AA202" si="86">N175*O175</f>
        <v>19.487400000000001</v>
      </c>
      <c r="AB175" s="22">
        <f t="shared" ref="AB175:AB203" si="87">M175*O175</f>
        <v>33.35</v>
      </c>
      <c r="AC175" s="22">
        <f t="shared" ref="AC175:AC202" si="88">IF(AA175&lt;AB175,AA175,AB175)</f>
        <v>19.487400000000001</v>
      </c>
      <c r="AE175" s="22">
        <f t="shared" ref="AE175:AE202" si="89">Q175*N175</f>
        <v>1558.992</v>
      </c>
      <c r="AF175" s="22">
        <f t="shared" ref="AF175:AF203" si="90">M175*Q175</f>
        <v>2668</v>
      </c>
      <c r="AG175" s="22">
        <f t="shared" ref="AG175:AG202" si="91">IF(AE175&lt;AF175,AE175,AF175)</f>
        <v>1558.992</v>
      </c>
    </row>
    <row r="176" spans="1:61" s="6" customFormat="1" ht="40.15" customHeight="1" x14ac:dyDescent="0.2">
      <c r="A176" s="16" t="s">
        <v>1160</v>
      </c>
      <c r="B176" s="9">
        <v>167</v>
      </c>
      <c r="C176" s="9" t="s">
        <v>1852</v>
      </c>
      <c r="D176" s="49" t="s">
        <v>901</v>
      </c>
      <c r="E176" s="79" t="s">
        <v>902</v>
      </c>
      <c r="F176" s="49" t="s">
        <v>538</v>
      </c>
      <c r="G176" s="49" t="s">
        <v>675</v>
      </c>
      <c r="H176" s="49" t="s">
        <v>540</v>
      </c>
      <c r="I176" s="89">
        <v>8</v>
      </c>
      <c r="J176" s="82">
        <v>62.72</v>
      </c>
      <c r="K176" s="82">
        <f t="shared" si="72"/>
        <v>62.72</v>
      </c>
      <c r="L176" s="82">
        <f t="shared" si="73"/>
        <v>7.84</v>
      </c>
      <c r="M176" s="83">
        <f t="shared" si="71"/>
        <v>7.84</v>
      </c>
      <c r="N176" s="84">
        <v>2.752624</v>
      </c>
      <c r="O176" s="85">
        <f t="shared" si="60"/>
        <v>8</v>
      </c>
      <c r="P176" s="86">
        <v>1</v>
      </c>
      <c r="Q176" s="85">
        <f t="shared" si="61"/>
        <v>1600</v>
      </c>
      <c r="R176" s="86">
        <v>200</v>
      </c>
      <c r="S176" s="87">
        <f t="shared" si="62"/>
        <v>62.72</v>
      </c>
      <c r="T176" s="87">
        <f t="shared" si="63"/>
        <v>12544</v>
      </c>
      <c r="AA176" s="22">
        <f t="shared" si="86"/>
        <v>22.020992</v>
      </c>
      <c r="AB176" s="22">
        <f t="shared" si="87"/>
        <v>62.72</v>
      </c>
      <c r="AC176" s="22">
        <f t="shared" si="88"/>
        <v>22.020992</v>
      </c>
      <c r="AE176" s="22">
        <f t="shared" si="89"/>
        <v>4404.1984000000002</v>
      </c>
      <c r="AF176" s="22">
        <f t="shared" si="90"/>
        <v>12544</v>
      </c>
      <c r="AG176" s="22">
        <f t="shared" si="91"/>
        <v>4404.1984000000002</v>
      </c>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row>
    <row r="177" spans="1:61" s="6" customFormat="1" ht="40.15" customHeight="1" x14ac:dyDescent="0.2">
      <c r="A177" s="16" t="s">
        <v>1161</v>
      </c>
      <c r="B177" s="9">
        <v>168</v>
      </c>
      <c r="C177" s="9" t="s">
        <v>1853</v>
      </c>
      <c r="D177" s="49" t="s">
        <v>814</v>
      </c>
      <c r="E177" s="79" t="s">
        <v>815</v>
      </c>
      <c r="F177" s="49" t="s">
        <v>536</v>
      </c>
      <c r="G177" s="49" t="s">
        <v>1680</v>
      </c>
      <c r="H177" s="49" t="s">
        <v>537</v>
      </c>
      <c r="I177" s="89">
        <v>1</v>
      </c>
      <c r="J177" s="82">
        <v>7</v>
      </c>
      <c r="K177" s="82">
        <f t="shared" si="72"/>
        <v>7</v>
      </c>
      <c r="L177" s="82">
        <f t="shared" si="73"/>
        <v>7</v>
      </c>
      <c r="M177" s="83">
        <f t="shared" si="71"/>
        <v>7</v>
      </c>
      <c r="N177" s="84">
        <v>0</v>
      </c>
      <c r="O177" s="85">
        <f t="shared" si="60"/>
        <v>10</v>
      </c>
      <c r="P177" s="86">
        <v>10</v>
      </c>
      <c r="Q177" s="85">
        <f t="shared" si="61"/>
        <v>100</v>
      </c>
      <c r="R177" s="86">
        <v>100</v>
      </c>
      <c r="S177" s="87">
        <f t="shared" si="62"/>
        <v>70</v>
      </c>
      <c r="T177" s="87">
        <f t="shared" si="63"/>
        <v>700</v>
      </c>
      <c r="AA177" s="22">
        <f t="shared" si="86"/>
        <v>0</v>
      </c>
      <c r="AB177" s="22">
        <f t="shared" si="87"/>
        <v>70</v>
      </c>
      <c r="AC177" s="22">
        <f t="shared" si="88"/>
        <v>0</v>
      </c>
      <c r="AE177" s="22">
        <f t="shared" si="89"/>
        <v>0</v>
      </c>
      <c r="AF177" s="22">
        <f t="shared" si="90"/>
        <v>700</v>
      </c>
      <c r="AG177" s="22">
        <f t="shared" si="91"/>
        <v>0</v>
      </c>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row>
    <row r="178" spans="1:61" ht="40.15" customHeight="1" x14ac:dyDescent="0.2">
      <c r="A178" s="15" t="s">
        <v>1161</v>
      </c>
      <c r="B178" s="9">
        <v>169</v>
      </c>
      <c r="C178" s="9" t="s">
        <v>1854</v>
      </c>
      <c r="D178" s="49" t="s">
        <v>1052</v>
      </c>
      <c r="E178" s="79" t="s">
        <v>1053</v>
      </c>
      <c r="F178" s="49" t="s">
        <v>1208</v>
      </c>
      <c r="G178" s="49" t="s">
        <v>1701</v>
      </c>
      <c r="H178" s="49" t="s">
        <v>540</v>
      </c>
      <c r="I178" s="53">
        <v>20</v>
      </c>
      <c r="J178" s="88">
        <v>12.95</v>
      </c>
      <c r="K178" s="82">
        <f t="shared" si="72"/>
        <v>12.8</v>
      </c>
      <c r="L178" s="82">
        <f t="shared" si="73"/>
        <v>0.64</v>
      </c>
      <c r="M178" s="83">
        <f t="shared" si="71"/>
        <v>0.64749999999999996</v>
      </c>
      <c r="N178" s="84">
        <v>0</v>
      </c>
      <c r="O178" s="85">
        <f t="shared" si="60"/>
        <v>2000</v>
      </c>
      <c r="P178" s="86">
        <v>100</v>
      </c>
      <c r="Q178" s="85">
        <f t="shared" si="61"/>
        <v>8000</v>
      </c>
      <c r="R178" s="86">
        <v>400</v>
      </c>
      <c r="S178" s="87">
        <f t="shared" si="62"/>
        <v>1280</v>
      </c>
      <c r="T178" s="87">
        <f t="shared" si="63"/>
        <v>5120</v>
      </c>
      <c r="AA178" s="22">
        <f t="shared" si="86"/>
        <v>0</v>
      </c>
      <c r="AB178" s="22">
        <f t="shared" si="87"/>
        <v>1295</v>
      </c>
      <c r="AC178" s="22">
        <f t="shared" si="88"/>
        <v>0</v>
      </c>
      <c r="AE178" s="22">
        <f t="shared" si="89"/>
        <v>0</v>
      </c>
      <c r="AF178" s="22">
        <f t="shared" si="90"/>
        <v>5180</v>
      </c>
      <c r="AG178" s="22">
        <f t="shared" si="91"/>
        <v>0</v>
      </c>
    </row>
    <row r="179" spans="1:61" s="6" customFormat="1" ht="40.15" customHeight="1" x14ac:dyDescent="0.2">
      <c r="A179" s="16" t="s">
        <v>1160</v>
      </c>
      <c r="B179" s="9">
        <v>170</v>
      </c>
      <c r="C179" s="9" t="s">
        <v>1858</v>
      </c>
      <c r="D179" s="49" t="s">
        <v>662</v>
      </c>
      <c r="E179" s="79" t="s">
        <v>2204</v>
      </c>
      <c r="F179" s="49" t="s">
        <v>538</v>
      </c>
      <c r="G179" s="49" t="s">
        <v>376</v>
      </c>
      <c r="H179" s="49" t="s">
        <v>540</v>
      </c>
      <c r="I179" s="100">
        <v>28</v>
      </c>
      <c r="J179" s="82">
        <v>47.72</v>
      </c>
      <c r="K179" s="82">
        <f t="shared" si="72"/>
        <v>47.6</v>
      </c>
      <c r="L179" s="82">
        <f t="shared" si="73"/>
        <v>1.7</v>
      </c>
      <c r="M179" s="83">
        <f t="shared" si="71"/>
        <v>1.7042857142857142</v>
      </c>
      <c r="N179" s="84">
        <v>1.1146419999999999</v>
      </c>
      <c r="O179" s="85">
        <f t="shared" si="60"/>
        <v>2800</v>
      </c>
      <c r="P179" s="86">
        <v>100</v>
      </c>
      <c r="Q179" s="85">
        <f t="shared" si="61"/>
        <v>56000</v>
      </c>
      <c r="R179" s="86">
        <v>2000</v>
      </c>
      <c r="S179" s="87">
        <f t="shared" si="62"/>
        <v>4760</v>
      </c>
      <c r="T179" s="87">
        <f t="shared" si="63"/>
        <v>95200</v>
      </c>
      <c r="AA179" s="22">
        <f t="shared" si="86"/>
        <v>3120.9975999999997</v>
      </c>
      <c r="AB179" s="22">
        <f t="shared" si="87"/>
        <v>4772</v>
      </c>
      <c r="AC179" s="22">
        <f t="shared" si="88"/>
        <v>3120.9975999999997</v>
      </c>
      <c r="AE179" s="22">
        <f t="shared" si="89"/>
        <v>62419.951999999997</v>
      </c>
      <c r="AF179" s="22">
        <f t="shared" si="90"/>
        <v>95440</v>
      </c>
      <c r="AG179" s="22">
        <f t="shared" si="91"/>
        <v>62419.951999999997</v>
      </c>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row>
    <row r="180" spans="1:61" s="6" customFormat="1" ht="40.15" customHeight="1" x14ac:dyDescent="0.2">
      <c r="A180" s="16" t="s">
        <v>1160</v>
      </c>
      <c r="B180" s="9">
        <v>171</v>
      </c>
      <c r="C180" s="9" t="s">
        <v>1856</v>
      </c>
      <c r="D180" s="49" t="s">
        <v>662</v>
      </c>
      <c r="E180" s="79" t="s">
        <v>2205</v>
      </c>
      <c r="F180" s="49" t="s">
        <v>538</v>
      </c>
      <c r="G180" s="49" t="s">
        <v>663</v>
      </c>
      <c r="H180" s="49" t="s">
        <v>540</v>
      </c>
      <c r="I180" s="89">
        <v>28</v>
      </c>
      <c r="J180" s="82">
        <v>33.86</v>
      </c>
      <c r="K180" s="82">
        <f t="shared" si="72"/>
        <v>33.6</v>
      </c>
      <c r="L180" s="82">
        <f t="shared" si="73"/>
        <v>1.2</v>
      </c>
      <c r="M180" s="83">
        <f t="shared" si="71"/>
        <v>1.2092857142857143</v>
      </c>
      <c r="N180" s="84">
        <v>0.70563100000000001</v>
      </c>
      <c r="O180" s="85">
        <f t="shared" si="60"/>
        <v>16800</v>
      </c>
      <c r="P180" s="86">
        <v>600</v>
      </c>
      <c r="Q180" s="85">
        <f t="shared" si="61"/>
        <v>168000</v>
      </c>
      <c r="R180" s="86">
        <v>6000</v>
      </c>
      <c r="S180" s="87">
        <f t="shared" si="62"/>
        <v>20160</v>
      </c>
      <c r="T180" s="87">
        <f t="shared" si="63"/>
        <v>201600</v>
      </c>
      <c r="AA180" s="22">
        <f>N180*O180</f>
        <v>11854.6008</v>
      </c>
      <c r="AB180" s="22">
        <f>M180*O180</f>
        <v>20316</v>
      </c>
      <c r="AC180" s="22">
        <f>IF(AA180&lt;AB180,AA180,AB180)</f>
        <v>11854.6008</v>
      </c>
      <c r="AE180" s="22">
        <f>Q180*N180</f>
        <v>118546.008</v>
      </c>
      <c r="AF180" s="22">
        <f>M180*Q180</f>
        <v>203160</v>
      </c>
      <c r="AG180" s="22">
        <f>IF(AE180&lt;AF180,AE180,AF180)</f>
        <v>118546.008</v>
      </c>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row>
    <row r="181" spans="1:61" s="6" customFormat="1" ht="40.15" customHeight="1" x14ac:dyDescent="0.2">
      <c r="A181" s="16" t="s">
        <v>1160</v>
      </c>
      <c r="B181" s="9">
        <v>172</v>
      </c>
      <c r="C181" s="9" t="s">
        <v>1857</v>
      </c>
      <c r="D181" s="49" t="s">
        <v>662</v>
      </c>
      <c r="E181" s="79" t="s">
        <v>2206</v>
      </c>
      <c r="F181" s="49" t="s">
        <v>538</v>
      </c>
      <c r="G181" s="49" t="s">
        <v>664</v>
      </c>
      <c r="H181" s="49" t="s">
        <v>540</v>
      </c>
      <c r="I181" s="100">
        <v>28</v>
      </c>
      <c r="J181" s="82">
        <v>16.93</v>
      </c>
      <c r="K181" s="82">
        <f t="shared" si="72"/>
        <v>16.8</v>
      </c>
      <c r="L181" s="82">
        <f t="shared" si="73"/>
        <v>0.6</v>
      </c>
      <c r="M181" s="83">
        <f t="shared" si="71"/>
        <v>0.60464285714285715</v>
      </c>
      <c r="N181" s="84">
        <v>0.35281499999999999</v>
      </c>
      <c r="O181" s="85">
        <f t="shared" si="60"/>
        <v>16800</v>
      </c>
      <c r="P181" s="86">
        <v>600</v>
      </c>
      <c r="Q181" s="85">
        <f t="shared" si="61"/>
        <v>168000</v>
      </c>
      <c r="R181" s="86">
        <v>6000</v>
      </c>
      <c r="S181" s="87">
        <f t="shared" si="62"/>
        <v>10080</v>
      </c>
      <c r="T181" s="87">
        <f t="shared" si="63"/>
        <v>100800</v>
      </c>
      <c r="AA181" s="22">
        <f t="shared" si="86"/>
        <v>5927.2919999999995</v>
      </c>
      <c r="AB181" s="22">
        <f t="shared" si="87"/>
        <v>10158</v>
      </c>
      <c r="AC181" s="22">
        <f t="shared" si="88"/>
        <v>5927.2919999999995</v>
      </c>
      <c r="AE181" s="22">
        <f t="shared" si="89"/>
        <v>59272.92</v>
      </c>
      <c r="AF181" s="22">
        <f t="shared" si="90"/>
        <v>101580</v>
      </c>
      <c r="AG181" s="22">
        <f t="shared" si="91"/>
        <v>59272.92</v>
      </c>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row>
    <row r="182" spans="1:61" s="6" customFormat="1" ht="40.15" customHeight="1" x14ac:dyDescent="0.2">
      <c r="A182" s="16" t="s">
        <v>1160</v>
      </c>
      <c r="B182" s="9">
        <v>173</v>
      </c>
      <c r="C182" s="9" t="s">
        <v>1901</v>
      </c>
      <c r="D182" s="49" t="s">
        <v>746</v>
      </c>
      <c r="E182" s="79" t="s">
        <v>747</v>
      </c>
      <c r="F182" s="49" t="s">
        <v>538</v>
      </c>
      <c r="G182" s="49" t="s">
        <v>639</v>
      </c>
      <c r="H182" s="49" t="s">
        <v>540</v>
      </c>
      <c r="I182" s="89">
        <v>30</v>
      </c>
      <c r="J182" s="82">
        <v>5.12</v>
      </c>
      <c r="K182" s="82">
        <f t="shared" si="72"/>
        <v>5.1000000000000005</v>
      </c>
      <c r="L182" s="82">
        <f t="shared" si="73"/>
        <v>0.17</v>
      </c>
      <c r="M182" s="83">
        <f t="shared" si="71"/>
        <v>0.17066666666666666</v>
      </c>
      <c r="N182" s="84">
        <v>0.12239999999999999</v>
      </c>
      <c r="O182" s="85">
        <f t="shared" si="60"/>
        <v>150</v>
      </c>
      <c r="P182" s="86">
        <v>5</v>
      </c>
      <c r="Q182" s="85">
        <f t="shared" si="61"/>
        <v>3000</v>
      </c>
      <c r="R182" s="86">
        <v>100</v>
      </c>
      <c r="S182" s="87">
        <f t="shared" si="62"/>
        <v>25.500000000000004</v>
      </c>
      <c r="T182" s="87">
        <f t="shared" si="63"/>
        <v>510.00000000000006</v>
      </c>
      <c r="AA182" s="22">
        <f t="shared" si="86"/>
        <v>18.36</v>
      </c>
      <c r="AB182" s="22">
        <f t="shared" si="87"/>
        <v>25.599999999999998</v>
      </c>
      <c r="AC182" s="22">
        <f t="shared" si="88"/>
        <v>18.36</v>
      </c>
      <c r="AE182" s="22">
        <f t="shared" si="89"/>
        <v>367.2</v>
      </c>
      <c r="AF182" s="22">
        <f t="shared" si="90"/>
        <v>512</v>
      </c>
      <c r="AG182" s="22">
        <f t="shared" si="91"/>
        <v>367.2</v>
      </c>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row>
    <row r="183" spans="1:61" s="6" customFormat="1" ht="40.15" customHeight="1" x14ac:dyDescent="0.2">
      <c r="A183" s="16" t="s">
        <v>1160</v>
      </c>
      <c r="B183" s="9">
        <v>174</v>
      </c>
      <c r="C183" s="9" t="s">
        <v>1900</v>
      </c>
      <c r="D183" s="49" t="s">
        <v>746</v>
      </c>
      <c r="E183" s="79" t="s">
        <v>747</v>
      </c>
      <c r="F183" s="49" t="s">
        <v>538</v>
      </c>
      <c r="G183" s="49" t="s">
        <v>618</v>
      </c>
      <c r="H183" s="49" t="s">
        <v>540</v>
      </c>
      <c r="I183" s="89">
        <v>30</v>
      </c>
      <c r="J183" s="82">
        <v>3.14</v>
      </c>
      <c r="K183" s="82">
        <f t="shared" si="72"/>
        <v>3</v>
      </c>
      <c r="L183" s="82">
        <f t="shared" si="73"/>
        <v>0.1</v>
      </c>
      <c r="M183" s="83">
        <f t="shared" si="71"/>
        <v>0.10466666666666667</v>
      </c>
      <c r="N183" s="84">
        <v>6.6956000000000002E-2</v>
      </c>
      <c r="O183" s="85">
        <f t="shared" si="60"/>
        <v>150</v>
      </c>
      <c r="P183" s="86">
        <v>5</v>
      </c>
      <c r="Q183" s="85">
        <f t="shared" si="61"/>
        <v>3000</v>
      </c>
      <c r="R183" s="86">
        <v>100</v>
      </c>
      <c r="S183" s="87">
        <f t="shared" si="62"/>
        <v>15</v>
      </c>
      <c r="T183" s="87">
        <f t="shared" si="63"/>
        <v>300</v>
      </c>
      <c r="AA183" s="22">
        <f t="shared" si="86"/>
        <v>10.0434</v>
      </c>
      <c r="AB183" s="22">
        <f t="shared" si="87"/>
        <v>15.700000000000001</v>
      </c>
      <c r="AC183" s="22">
        <f t="shared" si="88"/>
        <v>10.0434</v>
      </c>
      <c r="AE183" s="22">
        <f t="shared" si="89"/>
        <v>200.86799999999999</v>
      </c>
      <c r="AF183" s="22">
        <f t="shared" si="90"/>
        <v>314</v>
      </c>
      <c r="AG183" s="22">
        <f t="shared" si="91"/>
        <v>200.86799999999999</v>
      </c>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row>
    <row r="184" spans="1:61" ht="40.15" customHeight="1" x14ac:dyDescent="0.2">
      <c r="A184" s="15" t="s">
        <v>1160</v>
      </c>
      <c r="B184" s="9">
        <v>175</v>
      </c>
      <c r="C184" s="9" t="s">
        <v>1903</v>
      </c>
      <c r="D184" s="49" t="s">
        <v>748</v>
      </c>
      <c r="E184" s="79" t="s">
        <v>1314</v>
      </c>
      <c r="F184" s="49" t="s">
        <v>568</v>
      </c>
      <c r="G184" s="50" t="s">
        <v>1260</v>
      </c>
      <c r="H184" s="49" t="s">
        <v>537</v>
      </c>
      <c r="I184" s="101">
        <v>1</v>
      </c>
      <c r="J184" s="88">
        <v>7.04</v>
      </c>
      <c r="K184" s="82">
        <f t="shared" si="72"/>
        <v>7.04</v>
      </c>
      <c r="L184" s="82">
        <f t="shared" si="73"/>
        <v>7.04</v>
      </c>
      <c r="M184" s="83">
        <f t="shared" si="71"/>
        <v>7.04</v>
      </c>
      <c r="N184" s="84">
        <v>7.4279999999999999</v>
      </c>
      <c r="O184" s="85">
        <f t="shared" si="60"/>
        <v>1</v>
      </c>
      <c r="P184" s="86">
        <v>1</v>
      </c>
      <c r="Q184" s="85">
        <f t="shared" si="61"/>
        <v>600</v>
      </c>
      <c r="R184" s="86">
        <v>600</v>
      </c>
      <c r="S184" s="87">
        <f t="shared" si="62"/>
        <v>7.04</v>
      </c>
      <c r="T184" s="87">
        <f t="shared" si="63"/>
        <v>4224</v>
      </c>
      <c r="AA184" s="22">
        <f t="shared" si="86"/>
        <v>7.4279999999999999</v>
      </c>
      <c r="AB184" s="22">
        <f t="shared" si="87"/>
        <v>7.04</v>
      </c>
      <c r="AC184" s="22">
        <f t="shared" si="88"/>
        <v>7.04</v>
      </c>
      <c r="AE184" s="22">
        <f t="shared" si="89"/>
        <v>4456.8</v>
      </c>
      <c r="AF184" s="22">
        <f t="shared" si="90"/>
        <v>4224</v>
      </c>
      <c r="AG184" s="22">
        <f t="shared" si="91"/>
        <v>4224</v>
      </c>
    </row>
    <row r="185" spans="1:61" ht="40.15" customHeight="1" x14ac:dyDescent="0.2">
      <c r="A185" s="15" t="s">
        <v>1160</v>
      </c>
      <c r="B185" s="9">
        <v>176</v>
      </c>
      <c r="C185" s="9" t="s">
        <v>1902</v>
      </c>
      <c r="D185" s="49" t="s">
        <v>748</v>
      </c>
      <c r="E185" s="79" t="s">
        <v>1083</v>
      </c>
      <c r="F185" s="49" t="s">
        <v>568</v>
      </c>
      <c r="G185" s="49" t="s">
        <v>1313</v>
      </c>
      <c r="H185" s="49" t="s">
        <v>537</v>
      </c>
      <c r="I185" s="53">
        <v>1</v>
      </c>
      <c r="J185" s="88">
        <v>4.58</v>
      </c>
      <c r="K185" s="82">
        <f t="shared" si="72"/>
        <v>4.58</v>
      </c>
      <c r="L185" s="82">
        <f t="shared" si="73"/>
        <v>4.58</v>
      </c>
      <c r="M185" s="83">
        <f t="shared" si="71"/>
        <v>4.58</v>
      </c>
      <c r="N185" s="84">
        <v>6.19</v>
      </c>
      <c r="O185" s="85">
        <f t="shared" si="60"/>
        <v>50</v>
      </c>
      <c r="P185" s="86">
        <v>50</v>
      </c>
      <c r="Q185" s="85">
        <f t="shared" si="61"/>
        <v>600</v>
      </c>
      <c r="R185" s="86">
        <v>600</v>
      </c>
      <c r="S185" s="87">
        <f t="shared" si="62"/>
        <v>229</v>
      </c>
      <c r="T185" s="87">
        <f t="shared" si="63"/>
        <v>2748</v>
      </c>
      <c r="AA185" s="22">
        <f t="shared" si="86"/>
        <v>309.5</v>
      </c>
      <c r="AB185" s="22">
        <f t="shared" si="87"/>
        <v>229</v>
      </c>
      <c r="AC185" s="22">
        <f t="shared" si="88"/>
        <v>229</v>
      </c>
      <c r="AE185" s="22">
        <f t="shared" si="89"/>
        <v>3714.0000000000005</v>
      </c>
      <c r="AF185" s="22">
        <f t="shared" si="90"/>
        <v>2748</v>
      </c>
      <c r="AG185" s="22">
        <f t="shared" si="91"/>
        <v>2748</v>
      </c>
    </row>
    <row r="186" spans="1:61" s="6" customFormat="1" ht="40.15" customHeight="1" x14ac:dyDescent="0.2">
      <c r="A186" s="16" t="s">
        <v>1160</v>
      </c>
      <c r="B186" s="9">
        <v>177</v>
      </c>
      <c r="C186" s="9" t="s">
        <v>1905</v>
      </c>
      <c r="D186" s="49" t="s">
        <v>665</v>
      </c>
      <c r="E186" s="79" t="s">
        <v>1315</v>
      </c>
      <c r="F186" s="49" t="s">
        <v>541</v>
      </c>
      <c r="G186" s="49" t="s">
        <v>618</v>
      </c>
      <c r="H186" s="49" t="s">
        <v>540</v>
      </c>
      <c r="I186" s="89">
        <v>30</v>
      </c>
      <c r="J186" s="82">
        <v>7.04</v>
      </c>
      <c r="K186" s="82">
        <f t="shared" si="72"/>
        <v>6.9</v>
      </c>
      <c r="L186" s="82">
        <f t="shared" si="73"/>
        <v>0.23</v>
      </c>
      <c r="M186" s="83">
        <f t="shared" si="71"/>
        <v>0.23466666666666666</v>
      </c>
      <c r="N186" s="84">
        <v>0.45373400000000003</v>
      </c>
      <c r="O186" s="85">
        <f t="shared" ref="O186:O251" si="92">P186*I186</f>
        <v>1500</v>
      </c>
      <c r="P186" s="86">
        <v>50</v>
      </c>
      <c r="Q186" s="85">
        <f t="shared" ref="Q186:Q251" si="93">R186*I186</f>
        <v>15000</v>
      </c>
      <c r="R186" s="86">
        <v>500</v>
      </c>
      <c r="S186" s="87">
        <f t="shared" ref="S186:S251" si="94">P186*K186</f>
        <v>345</v>
      </c>
      <c r="T186" s="87">
        <f t="shared" ref="T186:T251" si="95">R186*K186</f>
        <v>3450</v>
      </c>
      <c r="AA186" s="22">
        <f t="shared" si="86"/>
        <v>680.601</v>
      </c>
      <c r="AB186" s="22">
        <f t="shared" si="87"/>
        <v>352</v>
      </c>
      <c r="AC186" s="22">
        <f t="shared" si="88"/>
        <v>352</v>
      </c>
      <c r="AE186" s="22">
        <f t="shared" si="89"/>
        <v>6806.01</v>
      </c>
      <c r="AF186" s="22">
        <f t="shared" si="90"/>
        <v>3520</v>
      </c>
      <c r="AG186" s="22">
        <f t="shared" si="91"/>
        <v>3520</v>
      </c>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row>
    <row r="187" spans="1:61" s="6" customFormat="1" ht="40.15" customHeight="1" x14ac:dyDescent="0.2">
      <c r="A187" s="16" t="s">
        <v>1160</v>
      </c>
      <c r="B187" s="9">
        <v>178</v>
      </c>
      <c r="C187" s="9" t="s">
        <v>1904</v>
      </c>
      <c r="D187" s="49" t="s">
        <v>665</v>
      </c>
      <c r="E187" s="79" t="s">
        <v>1315</v>
      </c>
      <c r="F187" s="49" t="s">
        <v>541</v>
      </c>
      <c r="G187" s="49" t="s">
        <v>783</v>
      </c>
      <c r="H187" s="49" t="s">
        <v>540</v>
      </c>
      <c r="I187" s="89">
        <v>30</v>
      </c>
      <c r="J187" s="82">
        <v>6.16</v>
      </c>
      <c r="K187" s="82">
        <f t="shared" si="72"/>
        <v>6</v>
      </c>
      <c r="L187" s="82">
        <f t="shared" si="73"/>
        <v>0.2</v>
      </c>
      <c r="M187" s="83">
        <f t="shared" si="71"/>
        <v>0.20533333333333334</v>
      </c>
      <c r="N187" s="84">
        <v>0.22686600000000001</v>
      </c>
      <c r="O187" s="85">
        <f t="shared" si="92"/>
        <v>12000</v>
      </c>
      <c r="P187" s="86">
        <v>400</v>
      </c>
      <c r="Q187" s="85">
        <f t="shared" si="93"/>
        <v>60000</v>
      </c>
      <c r="R187" s="86">
        <v>2000</v>
      </c>
      <c r="S187" s="87">
        <f t="shared" si="94"/>
        <v>2400</v>
      </c>
      <c r="T187" s="87">
        <f t="shared" si="95"/>
        <v>12000</v>
      </c>
      <c r="AA187" s="22">
        <f t="shared" si="86"/>
        <v>2722.3920000000003</v>
      </c>
      <c r="AB187" s="22">
        <f t="shared" si="87"/>
        <v>2464</v>
      </c>
      <c r="AC187" s="22">
        <f t="shared" si="88"/>
        <v>2464</v>
      </c>
      <c r="AE187" s="22">
        <f t="shared" si="89"/>
        <v>13611.960000000001</v>
      </c>
      <c r="AF187" s="22">
        <f t="shared" si="90"/>
        <v>12320</v>
      </c>
      <c r="AG187" s="22">
        <f t="shared" si="91"/>
        <v>12320</v>
      </c>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row>
    <row r="188" spans="1:61" s="6" customFormat="1" ht="40.15" customHeight="1" x14ac:dyDescent="0.2">
      <c r="A188" s="16" t="s">
        <v>1160</v>
      </c>
      <c r="B188" s="9">
        <v>179</v>
      </c>
      <c r="C188" s="9" t="s">
        <v>1906</v>
      </c>
      <c r="D188" s="49" t="s">
        <v>665</v>
      </c>
      <c r="E188" s="79" t="s">
        <v>1315</v>
      </c>
      <c r="F188" s="49" t="s">
        <v>541</v>
      </c>
      <c r="G188" s="49" t="s">
        <v>666</v>
      </c>
      <c r="H188" s="49" t="s">
        <v>540</v>
      </c>
      <c r="I188" s="89">
        <v>30</v>
      </c>
      <c r="J188" s="82">
        <v>4</v>
      </c>
      <c r="K188" s="82">
        <f t="shared" si="72"/>
        <v>3.9000000000000004</v>
      </c>
      <c r="L188" s="82">
        <f t="shared" si="73"/>
        <v>0.13</v>
      </c>
      <c r="M188" s="83">
        <f t="shared" si="71"/>
        <v>0.13333333333333333</v>
      </c>
      <c r="N188" s="84">
        <v>0.11343300000000001</v>
      </c>
      <c r="O188" s="85">
        <f t="shared" si="92"/>
        <v>12000</v>
      </c>
      <c r="P188" s="86">
        <v>400</v>
      </c>
      <c r="Q188" s="85">
        <f t="shared" si="93"/>
        <v>60000</v>
      </c>
      <c r="R188" s="86">
        <v>2000</v>
      </c>
      <c r="S188" s="87">
        <f t="shared" si="94"/>
        <v>1560.0000000000002</v>
      </c>
      <c r="T188" s="87">
        <f t="shared" si="95"/>
        <v>7800.0000000000009</v>
      </c>
      <c r="AA188" s="22">
        <f t="shared" si="86"/>
        <v>1361.1960000000001</v>
      </c>
      <c r="AB188" s="22">
        <f t="shared" si="87"/>
        <v>1600</v>
      </c>
      <c r="AC188" s="22">
        <f t="shared" si="88"/>
        <v>1361.1960000000001</v>
      </c>
      <c r="AE188" s="22">
        <f t="shared" si="89"/>
        <v>6805.9800000000005</v>
      </c>
      <c r="AF188" s="22">
        <f t="shared" si="90"/>
        <v>8000</v>
      </c>
      <c r="AG188" s="22">
        <f t="shared" si="91"/>
        <v>6805.9800000000005</v>
      </c>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row>
    <row r="189" spans="1:61" s="6" customFormat="1" ht="40.15" customHeight="1" x14ac:dyDescent="0.2">
      <c r="A189" s="16" t="s">
        <v>1160</v>
      </c>
      <c r="B189" s="9">
        <v>180</v>
      </c>
      <c r="C189" s="9" t="s">
        <v>1907</v>
      </c>
      <c r="D189" s="49" t="s">
        <v>792</v>
      </c>
      <c r="E189" s="79" t="s">
        <v>1316</v>
      </c>
      <c r="F189" s="49" t="s">
        <v>225</v>
      </c>
      <c r="G189" s="49" t="s">
        <v>793</v>
      </c>
      <c r="H189" s="49" t="s">
        <v>540</v>
      </c>
      <c r="I189" s="89">
        <v>10</v>
      </c>
      <c r="J189" s="82">
        <v>18.46</v>
      </c>
      <c r="K189" s="82">
        <f t="shared" si="72"/>
        <v>18.400000000000002</v>
      </c>
      <c r="L189" s="82">
        <f t="shared" si="73"/>
        <v>1.84</v>
      </c>
      <c r="M189" s="83">
        <f t="shared" si="71"/>
        <v>1.8460000000000001</v>
      </c>
      <c r="N189" s="84">
        <v>1.3267800000000001</v>
      </c>
      <c r="O189" s="85">
        <f t="shared" si="92"/>
        <v>100</v>
      </c>
      <c r="P189" s="86">
        <v>10</v>
      </c>
      <c r="Q189" s="85">
        <f t="shared" si="93"/>
        <v>2000</v>
      </c>
      <c r="R189" s="86">
        <v>200</v>
      </c>
      <c r="S189" s="87">
        <f t="shared" si="94"/>
        <v>184.00000000000003</v>
      </c>
      <c r="T189" s="87">
        <f t="shared" si="95"/>
        <v>3680.0000000000005</v>
      </c>
      <c r="AA189" s="22">
        <f t="shared" si="86"/>
        <v>132.678</v>
      </c>
      <c r="AB189" s="22">
        <f t="shared" si="87"/>
        <v>184.60000000000002</v>
      </c>
      <c r="AC189" s="22">
        <f t="shared" si="88"/>
        <v>132.678</v>
      </c>
      <c r="AE189" s="22">
        <f t="shared" si="89"/>
        <v>2653.56</v>
      </c>
      <c r="AF189" s="22">
        <f t="shared" si="90"/>
        <v>3692</v>
      </c>
      <c r="AG189" s="22">
        <f t="shared" si="91"/>
        <v>2653.56</v>
      </c>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row>
    <row r="190" spans="1:61" s="6" customFormat="1" ht="40.15" customHeight="1" x14ac:dyDescent="0.2">
      <c r="A190" s="16" t="s">
        <v>1160</v>
      </c>
      <c r="B190" s="9">
        <v>181</v>
      </c>
      <c r="C190" s="9" t="s">
        <v>1909</v>
      </c>
      <c r="D190" s="49" t="s">
        <v>792</v>
      </c>
      <c r="E190" s="79" t="s">
        <v>1317</v>
      </c>
      <c r="F190" s="49" t="s">
        <v>626</v>
      </c>
      <c r="G190" s="49" t="s">
        <v>597</v>
      </c>
      <c r="H190" s="49" t="s">
        <v>540</v>
      </c>
      <c r="I190" s="89">
        <v>15</v>
      </c>
      <c r="J190" s="82">
        <v>19.600000000000001</v>
      </c>
      <c r="K190" s="82">
        <f t="shared" si="72"/>
        <v>19.5</v>
      </c>
      <c r="L190" s="82">
        <f t="shared" si="73"/>
        <v>1.3</v>
      </c>
      <c r="M190" s="83">
        <f t="shared" si="71"/>
        <v>1.3066666666666669</v>
      </c>
      <c r="N190" s="84">
        <v>0.88451999999999997</v>
      </c>
      <c r="O190" s="85">
        <f t="shared" si="92"/>
        <v>300</v>
      </c>
      <c r="P190" s="86">
        <v>20</v>
      </c>
      <c r="Q190" s="85">
        <f t="shared" si="93"/>
        <v>24000</v>
      </c>
      <c r="R190" s="86">
        <v>1600</v>
      </c>
      <c r="S190" s="87">
        <f t="shared" si="94"/>
        <v>390</v>
      </c>
      <c r="T190" s="87">
        <f t="shared" si="95"/>
        <v>31200</v>
      </c>
      <c r="AA190" s="22">
        <f t="shared" si="86"/>
        <v>265.35599999999999</v>
      </c>
      <c r="AB190" s="22">
        <f t="shared" si="87"/>
        <v>392.00000000000006</v>
      </c>
      <c r="AC190" s="22">
        <f t="shared" si="88"/>
        <v>265.35599999999999</v>
      </c>
      <c r="AE190" s="22">
        <f t="shared" si="89"/>
        <v>21228.48</v>
      </c>
      <c r="AF190" s="22">
        <f t="shared" si="90"/>
        <v>31360.000000000004</v>
      </c>
      <c r="AG190" s="22">
        <f t="shared" si="91"/>
        <v>21228.48</v>
      </c>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row>
    <row r="191" spans="1:61" s="6" customFormat="1" ht="40.15" customHeight="1" x14ac:dyDescent="0.2">
      <c r="A191" s="16" t="s">
        <v>1160</v>
      </c>
      <c r="B191" s="9">
        <v>182</v>
      </c>
      <c r="C191" s="9" t="s">
        <v>1908</v>
      </c>
      <c r="D191" s="49" t="s">
        <v>792</v>
      </c>
      <c r="E191" s="79" t="s">
        <v>1320</v>
      </c>
      <c r="F191" s="49" t="s">
        <v>794</v>
      </c>
      <c r="G191" s="49" t="s">
        <v>1261</v>
      </c>
      <c r="H191" s="49" t="s">
        <v>537</v>
      </c>
      <c r="I191" s="89">
        <v>1</v>
      </c>
      <c r="J191" s="82">
        <v>13.28</v>
      </c>
      <c r="K191" s="82">
        <f t="shared" si="72"/>
        <v>13.28</v>
      </c>
      <c r="L191" s="82">
        <f t="shared" si="73"/>
        <v>13.28</v>
      </c>
      <c r="M191" s="83">
        <f t="shared" si="71"/>
        <v>13.28</v>
      </c>
      <c r="N191" s="84">
        <v>14.535450000000001</v>
      </c>
      <c r="O191" s="85">
        <f t="shared" si="92"/>
        <v>1</v>
      </c>
      <c r="P191" s="86">
        <v>1</v>
      </c>
      <c r="Q191" s="85">
        <f t="shared" si="93"/>
        <v>200</v>
      </c>
      <c r="R191" s="86">
        <v>200</v>
      </c>
      <c r="S191" s="87">
        <f t="shared" si="94"/>
        <v>13.28</v>
      </c>
      <c r="T191" s="87">
        <f t="shared" si="95"/>
        <v>2656</v>
      </c>
      <c r="AA191" s="22">
        <f t="shared" si="86"/>
        <v>14.535450000000001</v>
      </c>
      <c r="AB191" s="22">
        <f t="shared" si="87"/>
        <v>13.28</v>
      </c>
      <c r="AC191" s="22">
        <f t="shared" si="88"/>
        <v>13.28</v>
      </c>
      <c r="AE191" s="22">
        <f t="shared" si="89"/>
        <v>2907.09</v>
      </c>
      <c r="AF191" s="22">
        <f t="shared" si="90"/>
        <v>2656</v>
      </c>
      <c r="AG191" s="22">
        <f t="shared" si="91"/>
        <v>2656</v>
      </c>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row>
    <row r="192" spans="1:61" ht="40.15" customHeight="1" x14ac:dyDescent="0.2">
      <c r="A192" s="15" t="s">
        <v>1160</v>
      </c>
      <c r="B192" s="9">
        <v>183</v>
      </c>
      <c r="C192" s="9" t="s">
        <v>1911</v>
      </c>
      <c r="D192" s="49" t="s">
        <v>795</v>
      </c>
      <c r="E192" s="79" t="s">
        <v>1319</v>
      </c>
      <c r="F192" s="49" t="s">
        <v>794</v>
      </c>
      <c r="G192" s="49" t="s">
        <v>1321</v>
      </c>
      <c r="H192" s="49" t="s">
        <v>537</v>
      </c>
      <c r="I192" s="89">
        <v>1</v>
      </c>
      <c r="J192" s="88">
        <v>7.27</v>
      </c>
      <c r="K192" s="82">
        <f t="shared" si="72"/>
        <v>7.27</v>
      </c>
      <c r="L192" s="82">
        <f t="shared" si="73"/>
        <v>7.27</v>
      </c>
      <c r="M192" s="83">
        <f t="shared" si="71"/>
        <v>7.27</v>
      </c>
      <c r="N192" s="84">
        <v>8.8379999999999992</v>
      </c>
      <c r="O192" s="85">
        <f t="shared" si="92"/>
        <v>1</v>
      </c>
      <c r="P192" s="86">
        <v>1</v>
      </c>
      <c r="Q192" s="85">
        <f t="shared" si="93"/>
        <v>200</v>
      </c>
      <c r="R192" s="86">
        <v>200</v>
      </c>
      <c r="S192" s="87">
        <f t="shared" si="94"/>
        <v>7.27</v>
      </c>
      <c r="T192" s="87">
        <f t="shared" si="95"/>
        <v>1454</v>
      </c>
      <c r="AA192" s="22">
        <f t="shared" si="86"/>
        <v>8.8379999999999992</v>
      </c>
      <c r="AB192" s="22">
        <f t="shared" si="87"/>
        <v>7.27</v>
      </c>
      <c r="AC192" s="22">
        <f t="shared" si="88"/>
        <v>7.27</v>
      </c>
      <c r="AE192" s="22">
        <f t="shared" si="89"/>
        <v>1767.6</v>
      </c>
      <c r="AF192" s="22">
        <f t="shared" si="90"/>
        <v>1454</v>
      </c>
      <c r="AG192" s="22">
        <f t="shared" si="91"/>
        <v>1454</v>
      </c>
    </row>
    <row r="193" spans="1:201" ht="40.15" customHeight="1" x14ac:dyDescent="0.2">
      <c r="A193" s="15" t="s">
        <v>1160</v>
      </c>
      <c r="B193" s="9">
        <v>184</v>
      </c>
      <c r="C193" s="9" t="s">
        <v>1910</v>
      </c>
      <c r="D193" s="49" t="s">
        <v>795</v>
      </c>
      <c r="E193" s="79" t="s">
        <v>1318</v>
      </c>
      <c r="F193" s="49" t="s">
        <v>549</v>
      </c>
      <c r="G193" s="49" t="s">
        <v>597</v>
      </c>
      <c r="H193" s="49" t="s">
        <v>540</v>
      </c>
      <c r="I193" s="89">
        <v>12</v>
      </c>
      <c r="J193" s="88">
        <v>9.1199999999999992</v>
      </c>
      <c r="K193" s="82">
        <f t="shared" si="72"/>
        <v>9.120000000000001</v>
      </c>
      <c r="L193" s="82">
        <f t="shared" si="73"/>
        <v>0.76</v>
      </c>
      <c r="M193" s="83">
        <f t="shared" si="71"/>
        <v>0.7599999999999999</v>
      </c>
      <c r="N193" s="84">
        <v>0.84158900000000003</v>
      </c>
      <c r="O193" s="85">
        <f t="shared" si="92"/>
        <v>120</v>
      </c>
      <c r="P193" s="86">
        <v>10</v>
      </c>
      <c r="Q193" s="85">
        <f t="shared" si="93"/>
        <v>14400</v>
      </c>
      <c r="R193" s="86">
        <v>1200</v>
      </c>
      <c r="S193" s="87">
        <f t="shared" si="94"/>
        <v>91.200000000000017</v>
      </c>
      <c r="T193" s="87">
        <f t="shared" si="95"/>
        <v>10944.000000000002</v>
      </c>
      <c r="AA193" s="22">
        <f t="shared" si="86"/>
        <v>100.99068</v>
      </c>
      <c r="AB193" s="22">
        <f t="shared" si="87"/>
        <v>91.199999999999989</v>
      </c>
      <c r="AC193" s="22">
        <f t="shared" si="88"/>
        <v>91.199999999999989</v>
      </c>
      <c r="AE193" s="22">
        <f t="shared" si="89"/>
        <v>12118.881600000001</v>
      </c>
      <c r="AF193" s="22">
        <f t="shared" si="90"/>
        <v>10943.999999999998</v>
      </c>
      <c r="AG193" s="22">
        <f t="shared" si="91"/>
        <v>10943.999999999998</v>
      </c>
    </row>
    <row r="194" spans="1:201" ht="40.15" customHeight="1" x14ac:dyDescent="0.2">
      <c r="A194" s="15" t="s">
        <v>1160</v>
      </c>
      <c r="B194" s="9">
        <v>185</v>
      </c>
      <c r="C194" s="9"/>
      <c r="D194" s="49" t="s">
        <v>1197</v>
      </c>
      <c r="E194" s="79" t="s">
        <v>2232</v>
      </c>
      <c r="F194" s="49" t="s">
        <v>2230</v>
      </c>
      <c r="G194" s="49" t="s">
        <v>2231</v>
      </c>
      <c r="H194" s="49" t="s">
        <v>2233</v>
      </c>
      <c r="I194" s="89">
        <v>1</v>
      </c>
      <c r="J194" s="88">
        <v>59.02</v>
      </c>
      <c r="K194" s="82">
        <f t="shared" si="72"/>
        <v>59.02</v>
      </c>
      <c r="L194" s="82">
        <f t="shared" si="73"/>
        <v>59.02</v>
      </c>
      <c r="M194" s="83">
        <f t="shared" si="71"/>
        <v>59.02</v>
      </c>
      <c r="N194" s="84"/>
      <c r="O194" s="85">
        <f t="shared" si="92"/>
        <v>10</v>
      </c>
      <c r="P194" s="86">
        <v>10</v>
      </c>
      <c r="Q194" s="85">
        <f t="shared" si="93"/>
        <v>200</v>
      </c>
      <c r="R194" s="86">
        <v>200</v>
      </c>
      <c r="S194" s="87">
        <f t="shared" si="94"/>
        <v>590.20000000000005</v>
      </c>
      <c r="T194" s="87">
        <f t="shared" si="95"/>
        <v>11804</v>
      </c>
      <c r="AA194" s="22"/>
      <c r="AB194" s="22">
        <f t="shared" si="87"/>
        <v>590.20000000000005</v>
      </c>
      <c r="AC194" s="22"/>
      <c r="AE194" s="22"/>
      <c r="AF194" s="22">
        <f t="shared" si="90"/>
        <v>11804</v>
      </c>
      <c r="AG194" s="22"/>
    </row>
    <row r="195" spans="1:201" ht="40.15" customHeight="1" x14ac:dyDescent="0.2">
      <c r="A195" s="15" t="s">
        <v>1160</v>
      </c>
      <c r="B195" s="9">
        <v>186</v>
      </c>
      <c r="C195" s="9"/>
      <c r="D195" s="49" t="s">
        <v>1197</v>
      </c>
      <c r="E195" s="79" t="s">
        <v>1963</v>
      </c>
      <c r="F195" s="49" t="s">
        <v>580</v>
      </c>
      <c r="G195" s="49" t="s">
        <v>788</v>
      </c>
      <c r="H195" s="49" t="s">
        <v>540</v>
      </c>
      <c r="I195" s="89">
        <v>10</v>
      </c>
      <c r="J195" s="88">
        <v>27.59</v>
      </c>
      <c r="K195" s="82">
        <f t="shared" si="72"/>
        <v>27.5</v>
      </c>
      <c r="L195" s="82">
        <f t="shared" si="73"/>
        <v>2.75</v>
      </c>
      <c r="M195" s="83">
        <f t="shared" si="71"/>
        <v>2.7589999999999999</v>
      </c>
      <c r="N195" s="84">
        <v>3.2481</v>
      </c>
      <c r="O195" s="85">
        <f t="shared" si="92"/>
        <v>100</v>
      </c>
      <c r="P195" s="86">
        <v>10</v>
      </c>
      <c r="Q195" s="85">
        <f t="shared" si="93"/>
        <v>4000</v>
      </c>
      <c r="R195" s="86">
        <v>400</v>
      </c>
      <c r="S195" s="87">
        <f t="shared" si="94"/>
        <v>275</v>
      </c>
      <c r="T195" s="87">
        <f t="shared" si="95"/>
        <v>11000</v>
      </c>
      <c r="AA195" s="22">
        <f t="shared" si="86"/>
        <v>324.81</v>
      </c>
      <c r="AB195" s="22">
        <f t="shared" si="87"/>
        <v>275.89999999999998</v>
      </c>
      <c r="AC195" s="22">
        <f t="shared" si="88"/>
        <v>275.89999999999998</v>
      </c>
      <c r="AE195" s="22">
        <f t="shared" si="89"/>
        <v>12992.4</v>
      </c>
      <c r="AF195" s="22">
        <f t="shared" si="90"/>
        <v>11036</v>
      </c>
      <c r="AG195" s="22">
        <f t="shared" si="91"/>
        <v>11036</v>
      </c>
    </row>
    <row r="196" spans="1:201" ht="40.15" customHeight="1" x14ac:dyDescent="0.2">
      <c r="A196" s="15" t="s">
        <v>1160</v>
      </c>
      <c r="B196" s="9">
        <v>187</v>
      </c>
      <c r="C196" s="9"/>
      <c r="D196" s="49" t="s">
        <v>1197</v>
      </c>
      <c r="E196" s="79" t="s">
        <v>2178</v>
      </c>
      <c r="F196" s="49" t="s">
        <v>549</v>
      </c>
      <c r="G196" s="49" t="s">
        <v>426</v>
      </c>
      <c r="H196" s="49" t="s">
        <v>540</v>
      </c>
      <c r="I196" s="89">
        <v>10</v>
      </c>
      <c r="J196" s="88">
        <v>75.260000000000005</v>
      </c>
      <c r="K196" s="82">
        <f t="shared" si="72"/>
        <v>75.199999999999989</v>
      </c>
      <c r="L196" s="82">
        <f t="shared" si="73"/>
        <v>7.52</v>
      </c>
      <c r="M196" s="83">
        <f t="shared" si="71"/>
        <v>7.5260000000000007</v>
      </c>
      <c r="N196" s="84"/>
      <c r="O196" s="85">
        <f t="shared" si="92"/>
        <v>100</v>
      </c>
      <c r="P196" s="86">
        <v>10</v>
      </c>
      <c r="Q196" s="85">
        <f t="shared" si="93"/>
        <v>6000</v>
      </c>
      <c r="R196" s="86">
        <v>600</v>
      </c>
      <c r="S196" s="87">
        <f t="shared" si="94"/>
        <v>751.99999999999989</v>
      </c>
      <c r="T196" s="87">
        <f t="shared" si="95"/>
        <v>45119.999999999993</v>
      </c>
      <c r="AA196" s="22"/>
      <c r="AB196" s="22">
        <f t="shared" si="87"/>
        <v>752.6</v>
      </c>
      <c r="AC196" s="22"/>
      <c r="AE196" s="22"/>
      <c r="AF196" s="22">
        <f t="shared" si="90"/>
        <v>45156.000000000007</v>
      </c>
      <c r="AG196" s="22"/>
    </row>
    <row r="197" spans="1:201" ht="40.15" customHeight="1" x14ac:dyDescent="0.2">
      <c r="A197" s="15" t="s">
        <v>1161</v>
      </c>
      <c r="B197" s="9">
        <v>188</v>
      </c>
      <c r="C197" s="9" t="s">
        <v>1912</v>
      </c>
      <c r="D197" s="38" t="s">
        <v>143</v>
      </c>
      <c r="E197" s="98" t="s">
        <v>144</v>
      </c>
      <c r="F197" s="38" t="s">
        <v>798</v>
      </c>
      <c r="G197" s="38" t="s">
        <v>145</v>
      </c>
      <c r="H197" s="38" t="s">
        <v>537</v>
      </c>
      <c r="I197" s="99">
        <v>1</v>
      </c>
      <c r="J197" s="88">
        <v>8</v>
      </c>
      <c r="K197" s="82">
        <f t="shared" si="72"/>
        <v>8</v>
      </c>
      <c r="L197" s="82">
        <f t="shared" si="73"/>
        <v>8</v>
      </c>
      <c r="M197" s="83">
        <f t="shared" si="71"/>
        <v>8</v>
      </c>
      <c r="N197" s="84">
        <v>0</v>
      </c>
      <c r="O197" s="85">
        <f t="shared" si="92"/>
        <v>5</v>
      </c>
      <c r="P197" s="86">
        <v>5</v>
      </c>
      <c r="Q197" s="85">
        <f t="shared" si="93"/>
        <v>200</v>
      </c>
      <c r="R197" s="86">
        <v>200</v>
      </c>
      <c r="S197" s="87">
        <f t="shared" si="94"/>
        <v>40</v>
      </c>
      <c r="T197" s="87">
        <f t="shared" si="95"/>
        <v>1600</v>
      </c>
      <c r="AA197" s="22">
        <f t="shared" si="86"/>
        <v>0</v>
      </c>
      <c r="AB197" s="22">
        <f t="shared" si="87"/>
        <v>40</v>
      </c>
      <c r="AC197" s="22">
        <f t="shared" si="88"/>
        <v>0</v>
      </c>
      <c r="AE197" s="22">
        <f t="shared" si="89"/>
        <v>0</v>
      </c>
      <c r="AF197" s="22">
        <f t="shared" si="90"/>
        <v>1600</v>
      </c>
      <c r="AG197" s="22">
        <f t="shared" si="91"/>
        <v>0</v>
      </c>
    </row>
    <row r="198" spans="1:201" s="6" customFormat="1" ht="40.15" customHeight="1" x14ac:dyDescent="0.2">
      <c r="A198" s="16" t="s">
        <v>1161</v>
      </c>
      <c r="B198" s="9">
        <v>189</v>
      </c>
      <c r="C198" s="9" t="s">
        <v>1913</v>
      </c>
      <c r="D198" s="49" t="s">
        <v>796</v>
      </c>
      <c r="E198" s="97" t="s">
        <v>797</v>
      </c>
      <c r="F198" s="49" t="s">
        <v>1215</v>
      </c>
      <c r="G198" s="49" t="s">
        <v>791</v>
      </c>
      <c r="H198" s="49" t="s">
        <v>540</v>
      </c>
      <c r="I198" s="89">
        <v>10</v>
      </c>
      <c r="J198" s="82">
        <v>133.84</v>
      </c>
      <c r="K198" s="82">
        <f t="shared" si="72"/>
        <v>133.80000000000001</v>
      </c>
      <c r="L198" s="82">
        <f t="shared" si="73"/>
        <v>13.38</v>
      </c>
      <c r="M198" s="83">
        <f t="shared" si="71"/>
        <v>13.384</v>
      </c>
      <c r="N198" s="84">
        <v>0</v>
      </c>
      <c r="O198" s="85">
        <f t="shared" si="92"/>
        <v>100</v>
      </c>
      <c r="P198" s="86">
        <v>10</v>
      </c>
      <c r="Q198" s="85">
        <f t="shared" si="93"/>
        <v>2000</v>
      </c>
      <c r="R198" s="86">
        <v>200</v>
      </c>
      <c r="S198" s="87">
        <f t="shared" si="94"/>
        <v>1338</v>
      </c>
      <c r="T198" s="87">
        <f t="shared" si="95"/>
        <v>26760.000000000004</v>
      </c>
      <c r="AA198" s="22">
        <f t="shared" si="86"/>
        <v>0</v>
      </c>
      <c r="AB198" s="22">
        <f t="shared" si="87"/>
        <v>1338.4</v>
      </c>
      <c r="AC198" s="22">
        <f t="shared" si="88"/>
        <v>0</v>
      </c>
      <c r="AE198" s="22">
        <f t="shared" si="89"/>
        <v>0</v>
      </c>
      <c r="AF198" s="22">
        <f t="shared" si="90"/>
        <v>26768</v>
      </c>
      <c r="AG198" s="22">
        <f t="shared" si="91"/>
        <v>0</v>
      </c>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row>
    <row r="199" spans="1:201" ht="40.15" customHeight="1" x14ac:dyDescent="0.2">
      <c r="A199" s="15" t="s">
        <v>1161</v>
      </c>
      <c r="B199" s="9">
        <v>190</v>
      </c>
      <c r="D199" s="49" t="s">
        <v>796</v>
      </c>
      <c r="E199" s="79" t="s">
        <v>2098</v>
      </c>
      <c r="F199" s="49" t="s">
        <v>798</v>
      </c>
      <c r="G199" s="49" t="s">
        <v>801</v>
      </c>
      <c r="H199" s="49" t="s">
        <v>537</v>
      </c>
      <c r="I199" s="89">
        <v>1</v>
      </c>
      <c r="J199" s="88">
        <v>10.16</v>
      </c>
      <c r="K199" s="82">
        <f t="shared" si="72"/>
        <v>10.16</v>
      </c>
      <c r="L199" s="82">
        <f t="shared" si="73"/>
        <v>10.16</v>
      </c>
      <c r="M199" s="83">
        <f t="shared" si="71"/>
        <v>10.16</v>
      </c>
      <c r="N199" s="84">
        <v>0</v>
      </c>
      <c r="O199" s="85">
        <f t="shared" si="92"/>
        <v>1</v>
      </c>
      <c r="P199" s="86">
        <v>1</v>
      </c>
      <c r="Q199" s="85">
        <f t="shared" si="93"/>
        <v>1000</v>
      </c>
      <c r="R199" s="86">
        <v>1000</v>
      </c>
      <c r="S199" s="87">
        <f t="shared" si="94"/>
        <v>10.16</v>
      </c>
      <c r="T199" s="87">
        <f t="shared" si="95"/>
        <v>10160</v>
      </c>
      <c r="AA199" s="22">
        <f t="shared" si="86"/>
        <v>0</v>
      </c>
      <c r="AB199" s="22">
        <f t="shared" si="87"/>
        <v>10.16</v>
      </c>
      <c r="AC199" s="22">
        <f t="shared" si="88"/>
        <v>0</v>
      </c>
      <c r="AE199" s="22">
        <f t="shared" si="89"/>
        <v>0</v>
      </c>
      <c r="AF199" s="22">
        <f t="shared" si="90"/>
        <v>10160</v>
      </c>
      <c r="AG199" s="22">
        <f t="shared" si="91"/>
        <v>0</v>
      </c>
    </row>
    <row r="200" spans="1:201" ht="40.15" customHeight="1" x14ac:dyDescent="0.2">
      <c r="A200" s="15" t="s">
        <v>1160</v>
      </c>
      <c r="B200" s="9">
        <v>191</v>
      </c>
      <c r="C200" s="9" t="s">
        <v>1914</v>
      </c>
      <c r="D200" s="49" t="s">
        <v>676</v>
      </c>
      <c r="E200" s="79" t="s">
        <v>501</v>
      </c>
      <c r="F200" s="49" t="s">
        <v>794</v>
      </c>
      <c r="G200" s="49" t="s">
        <v>1262</v>
      </c>
      <c r="H200" s="49" t="s">
        <v>537</v>
      </c>
      <c r="I200" s="89">
        <v>1</v>
      </c>
      <c r="J200" s="88">
        <v>14.9</v>
      </c>
      <c r="K200" s="82">
        <f t="shared" si="72"/>
        <v>14.9</v>
      </c>
      <c r="L200" s="82">
        <f t="shared" si="73"/>
        <v>14.9</v>
      </c>
      <c r="M200" s="83">
        <f t="shared" si="71"/>
        <v>14.9</v>
      </c>
      <c r="N200" s="84">
        <v>9.6903000000000006</v>
      </c>
      <c r="O200" s="85">
        <f t="shared" si="92"/>
        <v>50</v>
      </c>
      <c r="P200" s="86">
        <v>50</v>
      </c>
      <c r="Q200" s="85">
        <f t="shared" si="93"/>
        <v>500</v>
      </c>
      <c r="R200" s="86">
        <v>500</v>
      </c>
      <c r="S200" s="87">
        <f t="shared" si="94"/>
        <v>745</v>
      </c>
      <c r="T200" s="87">
        <f t="shared" si="95"/>
        <v>7450</v>
      </c>
      <c r="AA200" s="22">
        <f t="shared" si="86"/>
        <v>484.51500000000004</v>
      </c>
      <c r="AB200" s="22">
        <f t="shared" si="87"/>
        <v>745</v>
      </c>
      <c r="AC200" s="22">
        <f t="shared" si="88"/>
        <v>484.51500000000004</v>
      </c>
      <c r="AE200" s="22">
        <f t="shared" si="89"/>
        <v>4845.1500000000005</v>
      </c>
      <c r="AF200" s="22">
        <f t="shared" si="90"/>
        <v>7450</v>
      </c>
      <c r="AG200" s="22">
        <f t="shared" si="91"/>
        <v>4845.1500000000005</v>
      </c>
    </row>
    <row r="201" spans="1:201" ht="40.15" customHeight="1" x14ac:dyDescent="0.2">
      <c r="A201" s="15" t="s">
        <v>1160</v>
      </c>
      <c r="B201" s="9">
        <v>192</v>
      </c>
      <c r="C201" s="9" t="s">
        <v>1915</v>
      </c>
      <c r="D201" s="49" t="s">
        <v>676</v>
      </c>
      <c r="E201" s="79" t="s">
        <v>1322</v>
      </c>
      <c r="F201" s="49" t="s">
        <v>549</v>
      </c>
      <c r="G201" s="49" t="s">
        <v>634</v>
      </c>
      <c r="H201" s="49" t="s">
        <v>540</v>
      </c>
      <c r="I201" s="89">
        <v>10</v>
      </c>
      <c r="J201" s="88">
        <v>12.44</v>
      </c>
      <c r="K201" s="82">
        <f t="shared" si="72"/>
        <v>12.4</v>
      </c>
      <c r="L201" s="82">
        <f t="shared" si="73"/>
        <v>1.24</v>
      </c>
      <c r="M201" s="83">
        <f t="shared" si="71"/>
        <v>1.244</v>
      </c>
      <c r="N201" s="84">
        <v>0.88451999999999997</v>
      </c>
      <c r="O201" s="85">
        <f t="shared" si="92"/>
        <v>200</v>
      </c>
      <c r="P201" s="86">
        <v>20</v>
      </c>
      <c r="Q201" s="85">
        <f t="shared" si="93"/>
        <v>20000</v>
      </c>
      <c r="R201" s="86">
        <v>2000</v>
      </c>
      <c r="S201" s="87">
        <f t="shared" si="94"/>
        <v>248</v>
      </c>
      <c r="T201" s="87">
        <f t="shared" si="95"/>
        <v>24800</v>
      </c>
      <c r="AA201" s="22">
        <f t="shared" si="86"/>
        <v>176.904</v>
      </c>
      <c r="AB201" s="22">
        <f t="shared" si="87"/>
        <v>248.8</v>
      </c>
      <c r="AC201" s="22">
        <f t="shared" si="88"/>
        <v>176.904</v>
      </c>
      <c r="AE201" s="22">
        <f t="shared" si="89"/>
        <v>17690.399999999998</v>
      </c>
      <c r="AF201" s="22">
        <f t="shared" si="90"/>
        <v>24880</v>
      </c>
      <c r="AG201" s="22">
        <f t="shared" si="91"/>
        <v>17690.399999999998</v>
      </c>
    </row>
    <row r="202" spans="1:201" ht="40.15" customHeight="1" x14ac:dyDescent="0.2">
      <c r="A202" s="15" t="s">
        <v>1160</v>
      </c>
      <c r="B202" s="9">
        <v>193</v>
      </c>
      <c r="C202" s="9" t="s">
        <v>1916</v>
      </c>
      <c r="D202" s="49" t="s">
        <v>676</v>
      </c>
      <c r="E202" s="79" t="s">
        <v>1323</v>
      </c>
      <c r="F202" s="49" t="s">
        <v>549</v>
      </c>
      <c r="G202" s="49" t="s">
        <v>597</v>
      </c>
      <c r="H202" s="49" t="s">
        <v>540</v>
      </c>
      <c r="I202" s="89">
        <v>10</v>
      </c>
      <c r="J202" s="88">
        <v>21.2</v>
      </c>
      <c r="K202" s="82">
        <f t="shared" si="72"/>
        <v>21.200000000000003</v>
      </c>
      <c r="L202" s="82">
        <f t="shared" si="73"/>
        <v>2.12</v>
      </c>
      <c r="M202" s="83">
        <f t="shared" si="71"/>
        <v>2.12</v>
      </c>
      <c r="N202" s="84">
        <v>1.7690399999999999</v>
      </c>
      <c r="O202" s="85">
        <f t="shared" si="92"/>
        <v>2000</v>
      </c>
      <c r="P202" s="86">
        <v>200</v>
      </c>
      <c r="Q202" s="85">
        <f t="shared" si="93"/>
        <v>80000</v>
      </c>
      <c r="R202" s="86">
        <v>8000</v>
      </c>
      <c r="S202" s="87">
        <f t="shared" si="94"/>
        <v>4240.0000000000009</v>
      </c>
      <c r="T202" s="87">
        <f t="shared" si="95"/>
        <v>169600.00000000003</v>
      </c>
      <c r="AA202" s="22">
        <f t="shared" si="86"/>
        <v>3538.08</v>
      </c>
      <c r="AB202" s="22">
        <f t="shared" si="87"/>
        <v>4240</v>
      </c>
      <c r="AC202" s="22">
        <f t="shared" si="88"/>
        <v>3538.08</v>
      </c>
      <c r="AE202" s="22">
        <f t="shared" si="89"/>
        <v>141523.19999999998</v>
      </c>
      <c r="AF202" s="22">
        <f t="shared" si="90"/>
        <v>169600</v>
      </c>
      <c r="AG202" s="22">
        <f t="shared" si="91"/>
        <v>141523.19999999998</v>
      </c>
    </row>
    <row r="203" spans="1:201" ht="40.15" customHeight="1" x14ac:dyDescent="0.2">
      <c r="A203" s="15" t="s">
        <v>1161</v>
      </c>
      <c r="B203" s="9">
        <v>194</v>
      </c>
      <c r="C203" s="9"/>
      <c r="D203" s="49" t="s">
        <v>676</v>
      </c>
      <c r="E203" s="79" t="s">
        <v>2099</v>
      </c>
      <c r="F203" s="49" t="s">
        <v>2100</v>
      </c>
      <c r="G203" s="49" t="s">
        <v>2101</v>
      </c>
      <c r="H203" s="49" t="s">
        <v>2083</v>
      </c>
      <c r="I203" s="89">
        <v>10</v>
      </c>
      <c r="J203" s="88">
        <v>64.89</v>
      </c>
      <c r="K203" s="82">
        <f t="shared" si="72"/>
        <v>64.800000000000011</v>
      </c>
      <c r="L203" s="82">
        <f t="shared" si="73"/>
        <v>6.48</v>
      </c>
      <c r="M203" s="83">
        <f t="shared" si="71"/>
        <v>6.4889999999999999</v>
      </c>
      <c r="N203" s="84"/>
      <c r="O203" s="85">
        <f t="shared" si="92"/>
        <v>50</v>
      </c>
      <c r="P203" s="86">
        <v>5</v>
      </c>
      <c r="Q203" s="85">
        <f t="shared" si="93"/>
        <v>400</v>
      </c>
      <c r="R203" s="86">
        <v>40</v>
      </c>
      <c r="S203" s="87">
        <f t="shared" si="94"/>
        <v>324.00000000000006</v>
      </c>
      <c r="T203" s="87">
        <f t="shared" si="95"/>
        <v>2592.0000000000005</v>
      </c>
      <c r="AA203" s="22"/>
      <c r="AB203" s="22">
        <f t="shared" si="87"/>
        <v>324.45</v>
      </c>
      <c r="AC203" s="22"/>
      <c r="AE203" s="22"/>
      <c r="AF203" s="22">
        <f t="shared" si="90"/>
        <v>2595.6</v>
      </c>
      <c r="AG203" s="22"/>
    </row>
    <row r="204" spans="1:201" ht="40.15" customHeight="1" x14ac:dyDescent="0.2">
      <c r="A204" s="16" t="s">
        <v>1160</v>
      </c>
      <c r="B204" s="9">
        <v>195</v>
      </c>
      <c r="C204" s="9" t="s">
        <v>1917</v>
      </c>
      <c r="D204" s="49" t="s">
        <v>799</v>
      </c>
      <c r="E204" s="79" t="s">
        <v>1324</v>
      </c>
      <c r="F204" s="49" t="s">
        <v>580</v>
      </c>
      <c r="G204" s="49" t="s">
        <v>564</v>
      </c>
      <c r="H204" s="49" t="s">
        <v>540</v>
      </c>
      <c r="I204" s="89">
        <v>30</v>
      </c>
      <c r="J204" s="82">
        <v>41.59</v>
      </c>
      <c r="K204" s="82">
        <f t="shared" si="72"/>
        <v>41.4</v>
      </c>
      <c r="L204" s="82">
        <f t="shared" si="73"/>
        <v>1.38</v>
      </c>
      <c r="M204" s="83">
        <f t="shared" si="71"/>
        <v>1.3863333333333334</v>
      </c>
      <c r="N204" s="84">
        <v>0.58658299999999997</v>
      </c>
      <c r="O204" s="85">
        <f t="shared" si="92"/>
        <v>1500</v>
      </c>
      <c r="P204" s="86">
        <v>50</v>
      </c>
      <c r="Q204" s="85">
        <f t="shared" si="93"/>
        <v>36000</v>
      </c>
      <c r="R204" s="86">
        <v>1200</v>
      </c>
      <c r="S204" s="87">
        <f t="shared" si="94"/>
        <v>2070</v>
      </c>
      <c r="T204" s="87">
        <f t="shared" si="95"/>
        <v>49680</v>
      </c>
      <c r="U204" s="6"/>
      <c r="V204" s="6"/>
      <c r="W204" s="6"/>
      <c r="X204" s="6"/>
      <c r="Y204" s="6"/>
      <c r="Z204" s="6"/>
      <c r="AA204" s="22">
        <f>N204*O204</f>
        <v>879.8744999999999</v>
      </c>
      <c r="AB204" s="22">
        <f>M204*O204</f>
        <v>2079.5</v>
      </c>
      <c r="AC204" s="22">
        <f>IF(AA204&lt;AB204,AA204,AB204)</f>
        <v>879.8744999999999</v>
      </c>
      <c r="AD204" s="6"/>
      <c r="AE204" s="22">
        <f>Q204*N204</f>
        <v>21116.987999999998</v>
      </c>
      <c r="AF204" s="22">
        <f>M204*Q204</f>
        <v>49908</v>
      </c>
      <c r="AG204" s="22">
        <f>IF(AE204&lt;AF204,AE204,AF204)</f>
        <v>21116.987999999998</v>
      </c>
      <c r="AH204" s="6"/>
      <c r="AI204" s="6"/>
      <c r="AJ204" s="6"/>
      <c r="AK204" s="6"/>
      <c r="AL204" s="6"/>
      <c r="AM204" s="6"/>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row>
    <row r="205" spans="1:201" s="6" customFormat="1" ht="40.15" customHeight="1" x14ac:dyDescent="0.2">
      <c r="A205" s="15" t="s">
        <v>1160</v>
      </c>
      <c r="B205" s="9">
        <v>196</v>
      </c>
      <c r="C205" s="9"/>
      <c r="D205" s="49" t="s">
        <v>799</v>
      </c>
      <c r="E205" s="79" t="s">
        <v>2125</v>
      </c>
      <c r="F205" s="49" t="s">
        <v>580</v>
      </c>
      <c r="G205" s="49" t="s">
        <v>348</v>
      </c>
      <c r="H205" s="49" t="s">
        <v>540</v>
      </c>
      <c r="I205" s="89">
        <v>30</v>
      </c>
      <c r="J205" s="88">
        <v>12.96</v>
      </c>
      <c r="K205" s="82">
        <f t="shared" si="72"/>
        <v>12.9</v>
      </c>
      <c r="L205" s="82">
        <f t="shared" si="73"/>
        <v>0.43</v>
      </c>
      <c r="M205" s="83">
        <f t="shared" si="71"/>
        <v>0.43200000000000005</v>
      </c>
      <c r="N205" s="84"/>
      <c r="O205" s="85">
        <f t="shared" si="92"/>
        <v>1500</v>
      </c>
      <c r="P205" s="86">
        <v>50</v>
      </c>
      <c r="Q205" s="85">
        <f t="shared" si="93"/>
        <v>24000</v>
      </c>
      <c r="R205" s="86">
        <v>800</v>
      </c>
      <c r="S205" s="87">
        <f t="shared" si="94"/>
        <v>645</v>
      </c>
      <c r="T205" s="87">
        <f t="shared" si="95"/>
        <v>10320</v>
      </c>
      <c r="U205" s="1"/>
      <c r="V205" s="1"/>
      <c r="W205" s="1"/>
      <c r="X205" s="1"/>
      <c r="Y205" s="1"/>
      <c r="Z205" s="1"/>
      <c r="AA205" s="22"/>
      <c r="AB205" s="22">
        <f>M205*O205</f>
        <v>648.00000000000011</v>
      </c>
      <c r="AC205" s="22"/>
      <c r="AD205" s="1"/>
      <c r="AE205" s="22"/>
      <c r="AF205" s="22">
        <f>M205*Q205</f>
        <v>10368.000000000002</v>
      </c>
      <c r="AG205" s="22"/>
      <c r="AH205" s="1"/>
      <c r="AI205" s="1"/>
      <c r="AJ205" s="1"/>
      <c r="AK205" s="1"/>
      <c r="AL205" s="1"/>
      <c r="AM205" s="1"/>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row>
    <row r="206" spans="1:201" s="6" customFormat="1" ht="40.15" customHeight="1" x14ac:dyDescent="0.2">
      <c r="A206" s="16" t="s">
        <v>1161</v>
      </c>
      <c r="B206" s="9">
        <v>197</v>
      </c>
      <c r="C206" s="9" t="s">
        <v>1918</v>
      </c>
      <c r="D206" s="49" t="s">
        <v>587</v>
      </c>
      <c r="E206" s="79" t="s">
        <v>588</v>
      </c>
      <c r="F206" s="49" t="s">
        <v>549</v>
      </c>
      <c r="G206" s="49" t="s">
        <v>589</v>
      </c>
      <c r="H206" s="49" t="s">
        <v>540</v>
      </c>
      <c r="I206" s="89">
        <v>10</v>
      </c>
      <c r="J206" s="82">
        <v>12.5</v>
      </c>
      <c r="K206" s="82">
        <f t="shared" si="72"/>
        <v>12.5</v>
      </c>
      <c r="L206" s="82">
        <f t="shared" si="73"/>
        <v>1.25</v>
      </c>
      <c r="M206" s="83">
        <f t="shared" si="71"/>
        <v>1.25</v>
      </c>
      <c r="N206" s="84">
        <v>0</v>
      </c>
      <c r="O206" s="85">
        <f t="shared" si="92"/>
        <v>500</v>
      </c>
      <c r="P206" s="86">
        <v>50</v>
      </c>
      <c r="Q206" s="85">
        <f t="shared" si="93"/>
        <v>2000</v>
      </c>
      <c r="R206" s="86">
        <v>200</v>
      </c>
      <c r="S206" s="87">
        <f t="shared" si="94"/>
        <v>625</v>
      </c>
      <c r="T206" s="87">
        <f t="shared" si="95"/>
        <v>2500</v>
      </c>
      <c r="AA206" s="22">
        <f t="shared" ref="AA206:AA241" si="96">N206*O206</f>
        <v>0</v>
      </c>
      <c r="AB206" s="22">
        <f t="shared" ref="AB206:AB242" si="97">M206*O206</f>
        <v>625</v>
      </c>
      <c r="AC206" s="22">
        <f t="shared" ref="AC206:AC241" si="98">IF(AA206&lt;AB206,AA206,AB206)</f>
        <v>0</v>
      </c>
      <c r="AE206" s="22">
        <f t="shared" ref="AE206:AE241" si="99">Q206*N206</f>
        <v>0</v>
      </c>
      <c r="AF206" s="22">
        <f t="shared" ref="AF206:AF242" si="100">M206*Q206</f>
        <v>2500</v>
      </c>
      <c r="AG206" s="22">
        <f t="shared" ref="AG206:AG241" si="101">IF(AE206&lt;AF206,AE206,AF206)</f>
        <v>0</v>
      </c>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row>
    <row r="207" spans="1:201" ht="40.15" customHeight="1" x14ac:dyDescent="0.2">
      <c r="A207" s="15" t="s">
        <v>1160</v>
      </c>
      <c r="B207" s="9">
        <v>198</v>
      </c>
      <c r="C207" s="9" t="s">
        <v>1919</v>
      </c>
      <c r="D207" s="49" t="s">
        <v>587</v>
      </c>
      <c r="E207" s="79" t="s">
        <v>1325</v>
      </c>
      <c r="F207" s="49" t="s">
        <v>1326</v>
      </c>
      <c r="G207" s="49" t="s">
        <v>1327</v>
      </c>
      <c r="H207" s="49" t="s">
        <v>537</v>
      </c>
      <c r="I207" s="53">
        <v>1</v>
      </c>
      <c r="J207" s="88">
        <v>9.74</v>
      </c>
      <c r="K207" s="82">
        <f t="shared" si="72"/>
        <v>9.74</v>
      </c>
      <c r="L207" s="82">
        <f t="shared" si="73"/>
        <v>9.74</v>
      </c>
      <c r="M207" s="83">
        <f t="shared" si="71"/>
        <v>9.74</v>
      </c>
      <c r="N207" s="84">
        <v>9.0882000000000005</v>
      </c>
      <c r="O207" s="85">
        <f t="shared" si="92"/>
        <v>40</v>
      </c>
      <c r="P207" s="86">
        <v>40</v>
      </c>
      <c r="Q207" s="85">
        <f t="shared" si="93"/>
        <v>200</v>
      </c>
      <c r="R207" s="86">
        <v>200</v>
      </c>
      <c r="S207" s="87">
        <f t="shared" si="94"/>
        <v>389.6</v>
      </c>
      <c r="T207" s="87">
        <f t="shared" si="95"/>
        <v>1948</v>
      </c>
      <c r="AA207" s="22">
        <f t="shared" si="96"/>
        <v>363.52800000000002</v>
      </c>
      <c r="AB207" s="22">
        <f t="shared" si="97"/>
        <v>389.6</v>
      </c>
      <c r="AC207" s="22">
        <f t="shared" si="98"/>
        <v>363.52800000000002</v>
      </c>
      <c r="AE207" s="22">
        <f t="shared" si="99"/>
        <v>1817.64</v>
      </c>
      <c r="AF207" s="22">
        <f t="shared" si="100"/>
        <v>1948</v>
      </c>
      <c r="AG207" s="22">
        <f t="shared" si="101"/>
        <v>1817.64</v>
      </c>
    </row>
    <row r="208" spans="1:201" ht="40.15" customHeight="1" x14ac:dyDescent="0.2">
      <c r="A208" s="15" t="s">
        <v>1161</v>
      </c>
      <c r="B208" s="9">
        <v>199</v>
      </c>
      <c r="C208" s="9" t="s">
        <v>1920</v>
      </c>
      <c r="D208" s="49" t="s">
        <v>285</v>
      </c>
      <c r="E208" s="79" t="s">
        <v>286</v>
      </c>
      <c r="F208" s="49" t="s">
        <v>726</v>
      </c>
      <c r="G208" s="49" t="s">
        <v>602</v>
      </c>
      <c r="H208" s="49" t="s">
        <v>540</v>
      </c>
      <c r="I208" s="89">
        <v>10</v>
      </c>
      <c r="J208" s="88">
        <v>9</v>
      </c>
      <c r="K208" s="82">
        <f t="shared" si="72"/>
        <v>9</v>
      </c>
      <c r="L208" s="82">
        <f t="shared" si="73"/>
        <v>0.9</v>
      </c>
      <c r="M208" s="83">
        <f t="shared" si="71"/>
        <v>0.9</v>
      </c>
      <c r="N208" s="84">
        <v>0</v>
      </c>
      <c r="O208" s="85">
        <f t="shared" si="92"/>
        <v>500</v>
      </c>
      <c r="P208" s="86">
        <v>50</v>
      </c>
      <c r="Q208" s="85">
        <f t="shared" si="93"/>
        <v>4000</v>
      </c>
      <c r="R208" s="86">
        <v>400</v>
      </c>
      <c r="S208" s="87">
        <f t="shared" si="94"/>
        <v>450</v>
      </c>
      <c r="T208" s="87">
        <f t="shared" si="95"/>
        <v>3600</v>
      </c>
      <c r="AA208" s="22">
        <f t="shared" si="96"/>
        <v>0</v>
      </c>
      <c r="AB208" s="22">
        <f t="shared" si="97"/>
        <v>450</v>
      </c>
      <c r="AC208" s="22">
        <f t="shared" si="98"/>
        <v>0</v>
      </c>
      <c r="AE208" s="22">
        <f t="shared" si="99"/>
        <v>0</v>
      </c>
      <c r="AF208" s="22">
        <f t="shared" si="100"/>
        <v>3600</v>
      </c>
      <c r="AG208" s="22">
        <f t="shared" si="101"/>
        <v>0</v>
      </c>
    </row>
    <row r="209" spans="1:201" ht="40.15" customHeight="1" x14ac:dyDescent="0.2">
      <c r="A209" s="15" t="s">
        <v>1161</v>
      </c>
      <c r="B209" s="9">
        <v>200</v>
      </c>
      <c r="C209" s="9"/>
      <c r="D209" s="49" t="s">
        <v>1981</v>
      </c>
      <c r="E209" s="79" t="s">
        <v>1982</v>
      </c>
      <c r="F209" s="49" t="s">
        <v>538</v>
      </c>
      <c r="G209" s="51" t="s">
        <v>1983</v>
      </c>
      <c r="H209" s="49" t="s">
        <v>540</v>
      </c>
      <c r="I209" s="89">
        <v>30</v>
      </c>
      <c r="J209" s="88">
        <v>4.74</v>
      </c>
      <c r="K209" s="82">
        <f t="shared" si="72"/>
        <v>4.5</v>
      </c>
      <c r="L209" s="82">
        <f t="shared" si="73"/>
        <v>0.15</v>
      </c>
      <c r="M209" s="83">
        <f t="shared" ref="M209:M271" si="102">J209/I209</f>
        <v>0.158</v>
      </c>
      <c r="N209" s="84">
        <v>0</v>
      </c>
      <c r="O209" s="85">
        <f t="shared" si="92"/>
        <v>1500</v>
      </c>
      <c r="P209" s="86">
        <v>50</v>
      </c>
      <c r="Q209" s="85">
        <f t="shared" si="93"/>
        <v>24000</v>
      </c>
      <c r="R209" s="86">
        <v>800</v>
      </c>
      <c r="S209" s="87">
        <f t="shared" si="94"/>
        <v>225</v>
      </c>
      <c r="T209" s="87">
        <f t="shared" si="95"/>
        <v>3600</v>
      </c>
      <c r="AA209" s="22">
        <f t="shared" si="96"/>
        <v>0</v>
      </c>
      <c r="AB209" s="22">
        <f t="shared" si="97"/>
        <v>237</v>
      </c>
      <c r="AC209" s="22">
        <f t="shared" si="98"/>
        <v>0</v>
      </c>
      <c r="AE209" s="22">
        <f t="shared" si="99"/>
        <v>0</v>
      </c>
      <c r="AF209" s="22">
        <f t="shared" si="100"/>
        <v>3792</v>
      </c>
      <c r="AG209" s="22">
        <f t="shared" si="101"/>
        <v>0</v>
      </c>
    </row>
    <row r="210" spans="1:201" ht="40.15" customHeight="1" x14ac:dyDescent="0.2">
      <c r="A210" s="15" t="s">
        <v>1160</v>
      </c>
      <c r="B210" s="9">
        <v>201</v>
      </c>
      <c r="C210" s="9" t="s">
        <v>1921</v>
      </c>
      <c r="D210" s="49" t="s">
        <v>1181</v>
      </c>
      <c r="E210" s="79" t="s">
        <v>1182</v>
      </c>
      <c r="F210" s="49" t="s">
        <v>1328</v>
      </c>
      <c r="G210" s="49" t="s">
        <v>1264</v>
      </c>
      <c r="H210" s="49" t="s">
        <v>540</v>
      </c>
      <c r="I210" s="89">
        <v>1</v>
      </c>
      <c r="J210" s="88">
        <v>68.069999999999993</v>
      </c>
      <c r="K210" s="82">
        <f t="shared" ref="K210:K271" si="103">L210*I210</f>
        <v>68.069999999999993</v>
      </c>
      <c r="L210" s="82">
        <f t="shared" si="73"/>
        <v>68.069999999999993</v>
      </c>
      <c r="M210" s="83">
        <f t="shared" si="102"/>
        <v>68.069999999999993</v>
      </c>
      <c r="N210" s="84">
        <v>44.664999999999999</v>
      </c>
      <c r="O210" s="85">
        <f t="shared" si="92"/>
        <v>1</v>
      </c>
      <c r="P210" s="86">
        <v>1</v>
      </c>
      <c r="Q210" s="85">
        <f t="shared" si="93"/>
        <v>400</v>
      </c>
      <c r="R210" s="86">
        <v>400</v>
      </c>
      <c r="S210" s="87">
        <f t="shared" si="94"/>
        <v>68.069999999999993</v>
      </c>
      <c r="T210" s="87">
        <f t="shared" si="95"/>
        <v>27227.999999999996</v>
      </c>
      <c r="AA210" s="22">
        <f t="shared" si="96"/>
        <v>44.664999999999999</v>
      </c>
      <c r="AB210" s="22">
        <f t="shared" si="97"/>
        <v>68.069999999999993</v>
      </c>
      <c r="AC210" s="22">
        <f t="shared" si="98"/>
        <v>44.664999999999999</v>
      </c>
      <c r="AE210" s="22">
        <f t="shared" si="99"/>
        <v>17866</v>
      </c>
      <c r="AF210" s="22">
        <f t="shared" si="100"/>
        <v>27227.999999999996</v>
      </c>
      <c r="AG210" s="22">
        <f t="shared" si="101"/>
        <v>17866</v>
      </c>
    </row>
    <row r="211" spans="1:201" ht="40.15" customHeight="1" x14ac:dyDescent="0.2">
      <c r="A211" s="15" t="s">
        <v>1161</v>
      </c>
      <c r="B211" s="9">
        <v>202</v>
      </c>
      <c r="C211" s="9" t="s">
        <v>1922</v>
      </c>
      <c r="D211" s="38" t="s">
        <v>1164</v>
      </c>
      <c r="E211" s="97" t="s">
        <v>1165</v>
      </c>
      <c r="F211" s="38" t="s">
        <v>1613</v>
      </c>
      <c r="G211" s="52" t="s">
        <v>1614</v>
      </c>
      <c r="H211" s="38" t="s">
        <v>344</v>
      </c>
      <c r="I211" s="99">
        <v>1</v>
      </c>
      <c r="J211" s="88">
        <v>51.91</v>
      </c>
      <c r="K211" s="82">
        <f t="shared" si="103"/>
        <v>51.91</v>
      </c>
      <c r="L211" s="82">
        <f t="shared" ref="L211:L272" si="104">ROUNDDOWN(M211,2)</f>
        <v>51.91</v>
      </c>
      <c r="M211" s="83">
        <f t="shared" si="102"/>
        <v>51.91</v>
      </c>
      <c r="N211" s="84">
        <v>0</v>
      </c>
      <c r="O211" s="85">
        <f t="shared" si="92"/>
        <v>200</v>
      </c>
      <c r="P211" s="86">
        <v>200</v>
      </c>
      <c r="Q211" s="85">
        <f t="shared" si="93"/>
        <v>2000</v>
      </c>
      <c r="R211" s="86">
        <v>2000</v>
      </c>
      <c r="S211" s="87">
        <f t="shared" si="94"/>
        <v>10382</v>
      </c>
      <c r="T211" s="87">
        <f t="shared" si="95"/>
        <v>103820</v>
      </c>
      <c r="AA211" s="22">
        <f t="shared" si="96"/>
        <v>0</v>
      </c>
      <c r="AB211" s="22">
        <f t="shared" si="97"/>
        <v>10382</v>
      </c>
      <c r="AC211" s="22">
        <f t="shared" si="98"/>
        <v>0</v>
      </c>
      <c r="AE211" s="22">
        <f t="shared" si="99"/>
        <v>0</v>
      </c>
      <c r="AF211" s="22">
        <f t="shared" si="100"/>
        <v>103820</v>
      </c>
      <c r="AG211" s="22">
        <f t="shared" si="101"/>
        <v>0</v>
      </c>
    </row>
    <row r="212" spans="1:201" s="6" customFormat="1" ht="40.15" customHeight="1" x14ac:dyDescent="0.2">
      <c r="A212" s="15" t="s">
        <v>1161</v>
      </c>
      <c r="B212" s="9">
        <v>203</v>
      </c>
      <c r="C212" s="9" t="s">
        <v>1925</v>
      </c>
      <c r="D212" s="49" t="s">
        <v>805</v>
      </c>
      <c r="E212" s="79" t="s">
        <v>367</v>
      </c>
      <c r="F212" s="49" t="s">
        <v>538</v>
      </c>
      <c r="G212" s="49" t="s">
        <v>618</v>
      </c>
      <c r="H212" s="49" t="s">
        <v>540</v>
      </c>
      <c r="I212" s="89">
        <v>40</v>
      </c>
      <c r="J212" s="88">
        <v>5.4</v>
      </c>
      <c r="K212" s="82">
        <f t="shared" si="103"/>
        <v>5.2</v>
      </c>
      <c r="L212" s="82">
        <f t="shared" si="104"/>
        <v>0.13</v>
      </c>
      <c r="M212" s="83">
        <f t="shared" si="102"/>
        <v>0.13500000000000001</v>
      </c>
      <c r="N212" s="84">
        <v>0</v>
      </c>
      <c r="O212" s="85">
        <f t="shared" si="92"/>
        <v>1600</v>
      </c>
      <c r="P212" s="86">
        <v>40</v>
      </c>
      <c r="Q212" s="85">
        <f t="shared" si="93"/>
        <v>12000</v>
      </c>
      <c r="R212" s="86">
        <v>300</v>
      </c>
      <c r="S212" s="87">
        <f t="shared" si="94"/>
        <v>208</v>
      </c>
      <c r="T212" s="87">
        <f t="shared" si="95"/>
        <v>1560</v>
      </c>
      <c r="U212" s="1"/>
      <c r="V212" s="1"/>
      <c r="W212" s="1"/>
      <c r="X212" s="1"/>
      <c r="Y212" s="1"/>
      <c r="Z212" s="1"/>
      <c r="AA212" s="22">
        <f t="shared" si="96"/>
        <v>0</v>
      </c>
      <c r="AB212" s="22">
        <f t="shared" si="97"/>
        <v>216</v>
      </c>
      <c r="AC212" s="22">
        <f t="shared" si="98"/>
        <v>0</v>
      </c>
      <c r="AD212" s="1"/>
      <c r="AE212" s="22">
        <f t="shared" si="99"/>
        <v>0</v>
      </c>
      <c r="AF212" s="22">
        <f t="shared" si="100"/>
        <v>1620</v>
      </c>
      <c r="AG212" s="22">
        <f t="shared" si="101"/>
        <v>0</v>
      </c>
      <c r="AH212" s="1"/>
      <c r="AI212" s="1"/>
      <c r="AJ212" s="1"/>
      <c r="AK212" s="1"/>
      <c r="AL212" s="1"/>
      <c r="AM212" s="1"/>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row>
    <row r="213" spans="1:201" ht="40.15" customHeight="1" x14ac:dyDescent="0.2">
      <c r="A213" s="16" t="s">
        <v>1161</v>
      </c>
      <c r="B213" s="9">
        <v>204</v>
      </c>
      <c r="C213" s="9" t="s">
        <v>1924</v>
      </c>
      <c r="D213" s="49" t="s">
        <v>805</v>
      </c>
      <c r="E213" s="79" t="s">
        <v>1923</v>
      </c>
      <c r="F213" s="49" t="s">
        <v>538</v>
      </c>
      <c r="G213" s="49" t="s">
        <v>806</v>
      </c>
      <c r="H213" s="49" t="s">
        <v>540</v>
      </c>
      <c r="I213" s="89">
        <v>60</v>
      </c>
      <c r="J213" s="82">
        <v>3.46</v>
      </c>
      <c r="K213" s="82">
        <f t="shared" si="103"/>
        <v>3</v>
      </c>
      <c r="L213" s="82">
        <f t="shared" si="104"/>
        <v>0.05</v>
      </c>
      <c r="M213" s="83">
        <f t="shared" si="102"/>
        <v>5.7666666666666665E-2</v>
      </c>
      <c r="N213" s="84">
        <v>0</v>
      </c>
      <c r="O213" s="85">
        <f t="shared" si="92"/>
        <v>60</v>
      </c>
      <c r="P213" s="86">
        <v>1</v>
      </c>
      <c r="Q213" s="85">
        <f t="shared" si="93"/>
        <v>1200</v>
      </c>
      <c r="R213" s="86">
        <v>20</v>
      </c>
      <c r="S213" s="87">
        <f t="shared" si="94"/>
        <v>3</v>
      </c>
      <c r="T213" s="87">
        <f t="shared" si="95"/>
        <v>60</v>
      </c>
      <c r="U213" s="6"/>
      <c r="V213" s="6"/>
      <c r="W213" s="6"/>
      <c r="X213" s="6"/>
      <c r="Y213" s="6"/>
      <c r="Z213" s="6"/>
      <c r="AA213" s="22">
        <f t="shared" si="96"/>
        <v>0</v>
      </c>
      <c r="AB213" s="22">
        <f t="shared" si="97"/>
        <v>3.46</v>
      </c>
      <c r="AC213" s="22">
        <f t="shared" si="98"/>
        <v>0</v>
      </c>
      <c r="AD213" s="6"/>
      <c r="AE213" s="22">
        <f t="shared" si="99"/>
        <v>0</v>
      </c>
      <c r="AF213" s="22">
        <f t="shared" si="100"/>
        <v>69.2</v>
      </c>
      <c r="AG213" s="22">
        <f t="shared" si="101"/>
        <v>0</v>
      </c>
      <c r="AH213" s="6"/>
      <c r="AI213" s="6"/>
      <c r="AJ213" s="6"/>
      <c r="AK213" s="6"/>
      <c r="AL213" s="6"/>
      <c r="AM213" s="6"/>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row>
    <row r="214" spans="1:201" ht="40.15" customHeight="1" x14ac:dyDescent="0.2">
      <c r="A214" s="15" t="s">
        <v>1161</v>
      </c>
      <c r="B214" s="9">
        <v>205</v>
      </c>
      <c r="C214" s="9" t="s">
        <v>1926</v>
      </c>
      <c r="D214" s="38" t="s">
        <v>1041</v>
      </c>
      <c r="E214" s="98" t="s">
        <v>1042</v>
      </c>
      <c r="F214" s="38" t="s">
        <v>538</v>
      </c>
      <c r="G214" s="38" t="s">
        <v>1043</v>
      </c>
      <c r="H214" s="38" t="s">
        <v>540</v>
      </c>
      <c r="I214" s="99">
        <v>30</v>
      </c>
      <c r="J214" s="88">
        <v>17.100000000000001</v>
      </c>
      <c r="K214" s="82">
        <f t="shared" si="103"/>
        <v>17.099999999999998</v>
      </c>
      <c r="L214" s="82">
        <f t="shared" si="104"/>
        <v>0.56999999999999995</v>
      </c>
      <c r="M214" s="83">
        <f t="shared" si="102"/>
        <v>0.57000000000000006</v>
      </c>
      <c r="N214" s="84">
        <v>0</v>
      </c>
      <c r="O214" s="85">
        <f t="shared" si="92"/>
        <v>300</v>
      </c>
      <c r="P214" s="86">
        <v>10</v>
      </c>
      <c r="Q214" s="85">
        <f t="shared" si="93"/>
        <v>36000</v>
      </c>
      <c r="R214" s="86">
        <v>1200</v>
      </c>
      <c r="S214" s="87">
        <f t="shared" si="94"/>
        <v>170.99999999999997</v>
      </c>
      <c r="T214" s="87">
        <f t="shared" si="95"/>
        <v>20519.999999999996</v>
      </c>
      <c r="AA214" s="22">
        <f t="shared" si="96"/>
        <v>0</v>
      </c>
      <c r="AB214" s="22">
        <f t="shared" si="97"/>
        <v>171.00000000000003</v>
      </c>
      <c r="AC214" s="22">
        <f t="shared" si="98"/>
        <v>0</v>
      </c>
      <c r="AE214" s="22">
        <f t="shared" si="99"/>
        <v>0</v>
      </c>
      <c r="AF214" s="22">
        <f t="shared" si="100"/>
        <v>20520.000000000004</v>
      </c>
      <c r="AG214" s="22">
        <f t="shared" si="101"/>
        <v>0</v>
      </c>
    </row>
    <row r="215" spans="1:201" s="6" customFormat="1" ht="40.15" customHeight="1" x14ac:dyDescent="0.2">
      <c r="A215" s="16" t="s">
        <v>1160</v>
      </c>
      <c r="B215" s="9">
        <v>206</v>
      </c>
      <c r="C215" s="9" t="s">
        <v>1935</v>
      </c>
      <c r="D215" s="49" t="s">
        <v>802</v>
      </c>
      <c r="E215" s="79" t="s">
        <v>1334</v>
      </c>
      <c r="F215" s="49" t="s">
        <v>549</v>
      </c>
      <c r="G215" s="49" t="s">
        <v>634</v>
      </c>
      <c r="H215" s="38" t="s">
        <v>540</v>
      </c>
      <c r="I215" s="53">
        <v>10</v>
      </c>
      <c r="J215" s="94">
        <v>5.25</v>
      </c>
      <c r="K215" s="82">
        <f t="shared" si="103"/>
        <v>5.2</v>
      </c>
      <c r="L215" s="82">
        <f t="shared" si="104"/>
        <v>0.52</v>
      </c>
      <c r="M215" s="83">
        <f t="shared" si="102"/>
        <v>0.52500000000000002</v>
      </c>
      <c r="N215" s="84">
        <v>0.54759999999999998</v>
      </c>
      <c r="O215" s="85">
        <f t="shared" si="92"/>
        <v>100</v>
      </c>
      <c r="P215" s="86">
        <v>10</v>
      </c>
      <c r="Q215" s="85">
        <f t="shared" si="93"/>
        <v>2000</v>
      </c>
      <c r="R215" s="86">
        <v>200</v>
      </c>
      <c r="S215" s="87">
        <f t="shared" si="94"/>
        <v>52</v>
      </c>
      <c r="T215" s="87">
        <f t="shared" si="95"/>
        <v>1040</v>
      </c>
      <c r="AA215" s="22">
        <f t="shared" si="96"/>
        <v>54.76</v>
      </c>
      <c r="AB215" s="22">
        <f t="shared" si="97"/>
        <v>52.5</v>
      </c>
      <c r="AC215" s="22">
        <f t="shared" si="98"/>
        <v>52.5</v>
      </c>
      <c r="AE215" s="22">
        <f t="shared" si="99"/>
        <v>1095.2</v>
      </c>
      <c r="AF215" s="22">
        <f t="shared" si="100"/>
        <v>1050</v>
      </c>
      <c r="AG215" s="22">
        <f t="shared" si="101"/>
        <v>1050</v>
      </c>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row>
    <row r="216" spans="1:201" s="6" customFormat="1" ht="40.15" customHeight="1" x14ac:dyDescent="0.2">
      <c r="A216" s="16" t="s">
        <v>1160</v>
      </c>
      <c r="B216" s="9">
        <v>207</v>
      </c>
      <c r="C216" s="9" t="s">
        <v>1936</v>
      </c>
      <c r="D216" s="49" t="s">
        <v>802</v>
      </c>
      <c r="E216" s="79" t="s">
        <v>1335</v>
      </c>
      <c r="F216" s="49" t="s">
        <v>549</v>
      </c>
      <c r="G216" s="49" t="s">
        <v>597</v>
      </c>
      <c r="H216" s="38" t="s">
        <v>540</v>
      </c>
      <c r="I216" s="53">
        <v>10</v>
      </c>
      <c r="J216" s="94">
        <v>10.14</v>
      </c>
      <c r="K216" s="82">
        <f t="shared" si="103"/>
        <v>10.1</v>
      </c>
      <c r="L216" s="82">
        <f t="shared" si="104"/>
        <v>1.01</v>
      </c>
      <c r="M216" s="83">
        <f t="shared" si="102"/>
        <v>1.014</v>
      </c>
      <c r="N216" s="84">
        <v>1.0951200000000001</v>
      </c>
      <c r="O216" s="85">
        <f t="shared" si="92"/>
        <v>1000</v>
      </c>
      <c r="P216" s="86">
        <v>100</v>
      </c>
      <c r="Q216" s="85">
        <f t="shared" si="93"/>
        <v>40000</v>
      </c>
      <c r="R216" s="86">
        <v>4000</v>
      </c>
      <c r="S216" s="87">
        <f t="shared" si="94"/>
        <v>1010</v>
      </c>
      <c r="T216" s="87">
        <f t="shared" si="95"/>
        <v>40400</v>
      </c>
      <c r="AA216" s="22">
        <f t="shared" si="96"/>
        <v>1095.1200000000001</v>
      </c>
      <c r="AB216" s="22">
        <f t="shared" si="97"/>
        <v>1014</v>
      </c>
      <c r="AC216" s="22">
        <f t="shared" si="98"/>
        <v>1014</v>
      </c>
      <c r="AE216" s="22">
        <f t="shared" si="99"/>
        <v>43804.800000000003</v>
      </c>
      <c r="AF216" s="22">
        <f t="shared" si="100"/>
        <v>40560</v>
      </c>
      <c r="AG216" s="22">
        <f t="shared" si="101"/>
        <v>40560</v>
      </c>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row>
    <row r="217" spans="1:201" s="6" customFormat="1" ht="40.15" customHeight="1" x14ac:dyDescent="0.2">
      <c r="A217" s="16" t="s">
        <v>1160</v>
      </c>
      <c r="B217" s="9">
        <v>208</v>
      </c>
      <c r="C217" s="9" t="s">
        <v>1931</v>
      </c>
      <c r="D217" s="49" t="s">
        <v>802</v>
      </c>
      <c r="E217" s="79" t="s">
        <v>1331</v>
      </c>
      <c r="F217" s="49" t="s">
        <v>549</v>
      </c>
      <c r="G217" s="49" t="s">
        <v>634</v>
      </c>
      <c r="H217" s="49" t="s">
        <v>540</v>
      </c>
      <c r="I217" s="89">
        <v>10</v>
      </c>
      <c r="J217" s="82">
        <v>5.23</v>
      </c>
      <c r="K217" s="82">
        <f t="shared" si="103"/>
        <v>5.2</v>
      </c>
      <c r="L217" s="82">
        <f t="shared" si="104"/>
        <v>0.52</v>
      </c>
      <c r="M217" s="83">
        <f t="shared" si="102"/>
        <v>0.52300000000000002</v>
      </c>
      <c r="N217" s="84">
        <v>0.54756000000000005</v>
      </c>
      <c r="O217" s="85">
        <f t="shared" si="92"/>
        <v>200</v>
      </c>
      <c r="P217" s="86">
        <v>20</v>
      </c>
      <c r="Q217" s="85">
        <f t="shared" si="93"/>
        <v>2000</v>
      </c>
      <c r="R217" s="86">
        <v>200</v>
      </c>
      <c r="S217" s="87">
        <f t="shared" si="94"/>
        <v>104</v>
      </c>
      <c r="T217" s="87">
        <f t="shared" si="95"/>
        <v>1040</v>
      </c>
      <c r="AA217" s="22">
        <f t="shared" si="96"/>
        <v>109.51200000000001</v>
      </c>
      <c r="AB217" s="22">
        <f t="shared" si="97"/>
        <v>104.60000000000001</v>
      </c>
      <c r="AC217" s="22">
        <f t="shared" si="98"/>
        <v>104.60000000000001</v>
      </c>
      <c r="AE217" s="22">
        <f t="shared" si="99"/>
        <v>1095.1200000000001</v>
      </c>
      <c r="AF217" s="22">
        <f t="shared" si="100"/>
        <v>1046</v>
      </c>
      <c r="AG217" s="22">
        <f t="shared" si="101"/>
        <v>1046</v>
      </c>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row>
    <row r="218" spans="1:201" s="6" customFormat="1" ht="40.15" customHeight="1" x14ac:dyDescent="0.2">
      <c r="A218" s="16" t="s">
        <v>1160</v>
      </c>
      <c r="B218" s="9">
        <v>209</v>
      </c>
      <c r="C218" s="9" t="s">
        <v>1932</v>
      </c>
      <c r="D218" s="49" t="s">
        <v>802</v>
      </c>
      <c r="E218" s="79" t="s">
        <v>1332</v>
      </c>
      <c r="F218" s="49" t="s">
        <v>549</v>
      </c>
      <c r="G218" s="49" t="s">
        <v>597</v>
      </c>
      <c r="H218" s="49" t="s">
        <v>540</v>
      </c>
      <c r="I218" s="89">
        <v>10</v>
      </c>
      <c r="J218" s="82">
        <v>8.75</v>
      </c>
      <c r="K218" s="82">
        <f t="shared" si="103"/>
        <v>8.6999999999999993</v>
      </c>
      <c r="L218" s="82">
        <f t="shared" si="104"/>
        <v>0.87</v>
      </c>
      <c r="M218" s="83">
        <f t="shared" si="102"/>
        <v>0.875</v>
      </c>
      <c r="N218" s="84">
        <v>1.0647</v>
      </c>
      <c r="O218" s="85">
        <f t="shared" si="92"/>
        <v>3000</v>
      </c>
      <c r="P218" s="86">
        <v>300</v>
      </c>
      <c r="Q218" s="85">
        <f t="shared" si="93"/>
        <v>60000</v>
      </c>
      <c r="R218" s="86">
        <v>6000</v>
      </c>
      <c r="S218" s="87">
        <f t="shared" si="94"/>
        <v>2610</v>
      </c>
      <c r="T218" s="87">
        <f t="shared" si="95"/>
        <v>52199.999999999993</v>
      </c>
      <c r="AA218" s="22">
        <f t="shared" si="96"/>
        <v>3194.1</v>
      </c>
      <c r="AB218" s="22">
        <f t="shared" si="97"/>
        <v>2625</v>
      </c>
      <c r="AC218" s="22">
        <f t="shared" si="98"/>
        <v>2625</v>
      </c>
      <c r="AE218" s="22">
        <f t="shared" si="99"/>
        <v>63882</v>
      </c>
      <c r="AF218" s="22">
        <f t="shared" si="100"/>
        <v>52500</v>
      </c>
      <c r="AG218" s="22">
        <f t="shared" si="101"/>
        <v>52500</v>
      </c>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row>
    <row r="219" spans="1:201" s="6" customFormat="1" ht="40.15" customHeight="1" x14ac:dyDescent="0.2">
      <c r="A219" s="16" t="s">
        <v>1160</v>
      </c>
      <c r="B219" s="9">
        <v>210</v>
      </c>
      <c r="C219" s="9" t="s">
        <v>1930</v>
      </c>
      <c r="D219" s="49" t="s">
        <v>802</v>
      </c>
      <c r="E219" s="79" t="s">
        <v>1330</v>
      </c>
      <c r="F219" s="49" t="s">
        <v>549</v>
      </c>
      <c r="G219" s="49" t="s">
        <v>793</v>
      </c>
      <c r="H219" s="38" t="s">
        <v>540</v>
      </c>
      <c r="I219" s="53">
        <v>10</v>
      </c>
      <c r="J219" s="94">
        <v>7.63</v>
      </c>
      <c r="K219" s="82">
        <f t="shared" si="103"/>
        <v>7.6</v>
      </c>
      <c r="L219" s="82">
        <f t="shared" si="104"/>
        <v>0.76</v>
      </c>
      <c r="M219" s="83">
        <f t="shared" si="102"/>
        <v>0.76300000000000001</v>
      </c>
      <c r="N219" s="84">
        <v>0.92789999999999995</v>
      </c>
      <c r="O219" s="85">
        <f t="shared" si="92"/>
        <v>800</v>
      </c>
      <c r="P219" s="86">
        <v>80</v>
      </c>
      <c r="Q219" s="85">
        <f t="shared" si="93"/>
        <v>6000</v>
      </c>
      <c r="R219" s="86">
        <v>600</v>
      </c>
      <c r="S219" s="87">
        <f t="shared" si="94"/>
        <v>608</v>
      </c>
      <c r="T219" s="87">
        <f t="shared" si="95"/>
        <v>4560</v>
      </c>
      <c r="AA219" s="22">
        <f>N219*O219</f>
        <v>742.31999999999994</v>
      </c>
      <c r="AB219" s="22">
        <f>M219*O219</f>
        <v>610.4</v>
      </c>
      <c r="AC219" s="22">
        <f>IF(AA219&lt;AB219,AA219,AB219)</f>
        <v>610.4</v>
      </c>
      <c r="AE219" s="22">
        <f>Q219*N219</f>
        <v>5567.4</v>
      </c>
      <c r="AF219" s="22">
        <f>M219*Q219</f>
        <v>4578</v>
      </c>
      <c r="AG219" s="22">
        <f>IF(AE219&lt;AF219,AE219,AF219)</f>
        <v>4578</v>
      </c>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row>
    <row r="220" spans="1:201" s="6" customFormat="1" ht="40.15" customHeight="1" x14ac:dyDescent="0.2">
      <c r="A220" s="16" t="s">
        <v>1160</v>
      </c>
      <c r="B220" s="9">
        <v>211</v>
      </c>
      <c r="C220" s="9" t="s">
        <v>1927</v>
      </c>
      <c r="D220" s="49" t="s">
        <v>802</v>
      </c>
      <c r="E220" s="79" t="s">
        <v>803</v>
      </c>
      <c r="F220" s="49" t="s">
        <v>549</v>
      </c>
      <c r="G220" s="49" t="s">
        <v>597</v>
      </c>
      <c r="H220" s="49" t="s">
        <v>540</v>
      </c>
      <c r="I220" s="89">
        <v>10</v>
      </c>
      <c r="J220" s="82">
        <v>6.74</v>
      </c>
      <c r="K220" s="82">
        <f t="shared" si="103"/>
        <v>6.7</v>
      </c>
      <c r="L220" s="82">
        <f t="shared" si="104"/>
        <v>0.67</v>
      </c>
      <c r="M220" s="83">
        <f t="shared" si="102"/>
        <v>0.67400000000000004</v>
      </c>
      <c r="N220" s="84">
        <v>0.81989999999999996</v>
      </c>
      <c r="O220" s="85">
        <f t="shared" si="92"/>
        <v>1000</v>
      </c>
      <c r="P220" s="86">
        <v>100</v>
      </c>
      <c r="Q220" s="85">
        <f t="shared" si="93"/>
        <v>40000</v>
      </c>
      <c r="R220" s="86">
        <v>4000</v>
      </c>
      <c r="S220" s="87">
        <f t="shared" si="94"/>
        <v>670</v>
      </c>
      <c r="T220" s="87">
        <f t="shared" si="95"/>
        <v>26800</v>
      </c>
      <c r="AA220" s="22">
        <f t="shared" si="96"/>
        <v>819.9</v>
      </c>
      <c r="AB220" s="22">
        <f t="shared" si="97"/>
        <v>674</v>
      </c>
      <c r="AC220" s="22">
        <f t="shared" si="98"/>
        <v>674</v>
      </c>
      <c r="AE220" s="22">
        <f t="shared" si="99"/>
        <v>32796</v>
      </c>
      <c r="AF220" s="22">
        <f t="shared" si="100"/>
        <v>26960</v>
      </c>
      <c r="AG220" s="22">
        <f t="shared" si="101"/>
        <v>26960</v>
      </c>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row>
    <row r="221" spans="1:201" s="6" customFormat="1" ht="40.15" customHeight="1" x14ac:dyDescent="0.2">
      <c r="A221" s="16" t="s">
        <v>1160</v>
      </c>
      <c r="B221" s="9">
        <v>212</v>
      </c>
      <c r="C221" s="9" t="s">
        <v>1933</v>
      </c>
      <c r="D221" s="49" t="s">
        <v>802</v>
      </c>
      <c r="E221" s="79" t="s">
        <v>1333</v>
      </c>
      <c r="F221" s="49" t="s">
        <v>549</v>
      </c>
      <c r="G221" s="49" t="s">
        <v>597</v>
      </c>
      <c r="H221" s="49" t="s">
        <v>540</v>
      </c>
      <c r="I221" s="101">
        <v>10</v>
      </c>
      <c r="J221" s="96">
        <v>6.81</v>
      </c>
      <c r="K221" s="82">
        <f t="shared" si="103"/>
        <v>6.8000000000000007</v>
      </c>
      <c r="L221" s="82">
        <f t="shared" si="104"/>
        <v>0.68</v>
      </c>
      <c r="M221" s="83">
        <f t="shared" si="102"/>
        <v>0.68099999999999994</v>
      </c>
      <c r="N221" s="84">
        <v>0.82799999999999996</v>
      </c>
      <c r="O221" s="85">
        <f t="shared" si="92"/>
        <v>500</v>
      </c>
      <c r="P221" s="86">
        <v>50</v>
      </c>
      <c r="Q221" s="85">
        <f t="shared" si="93"/>
        <v>40000</v>
      </c>
      <c r="R221" s="86">
        <v>4000</v>
      </c>
      <c r="S221" s="87">
        <f t="shared" si="94"/>
        <v>340.00000000000006</v>
      </c>
      <c r="T221" s="87">
        <f t="shared" si="95"/>
        <v>27200.000000000004</v>
      </c>
      <c r="AA221" s="22">
        <f t="shared" si="96"/>
        <v>414</v>
      </c>
      <c r="AB221" s="22">
        <f t="shared" si="97"/>
        <v>340.49999999999994</v>
      </c>
      <c r="AC221" s="22">
        <f t="shared" si="98"/>
        <v>340.49999999999994</v>
      </c>
      <c r="AE221" s="22">
        <f t="shared" si="99"/>
        <v>33120</v>
      </c>
      <c r="AF221" s="22">
        <f t="shared" si="100"/>
        <v>27239.999999999996</v>
      </c>
      <c r="AG221" s="22">
        <f t="shared" si="101"/>
        <v>27239.999999999996</v>
      </c>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row>
    <row r="222" spans="1:201" s="6" customFormat="1" ht="40.15" customHeight="1" x14ac:dyDescent="0.2">
      <c r="A222" s="16" t="s">
        <v>1161</v>
      </c>
      <c r="B222" s="9">
        <v>213</v>
      </c>
      <c r="C222" s="9" t="s">
        <v>1929</v>
      </c>
      <c r="D222" s="49" t="s">
        <v>802</v>
      </c>
      <c r="E222" s="79" t="s">
        <v>1265</v>
      </c>
      <c r="F222" s="49" t="s">
        <v>1615</v>
      </c>
      <c r="G222" s="49" t="s">
        <v>1266</v>
      </c>
      <c r="H222" s="49" t="s">
        <v>537</v>
      </c>
      <c r="I222" s="53">
        <v>1</v>
      </c>
      <c r="J222" s="94">
        <v>3.66</v>
      </c>
      <c r="K222" s="82">
        <f t="shared" si="103"/>
        <v>3.66</v>
      </c>
      <c r="L222" s="82">
        <f t="shared" si="104"/>
        <v>3.66</v>
      </c>
      <c r="M222" s="83">
        <f t="shared" si="102"/>
        <v>3.66</v>
      </c>
      <c r="N222" s="84">
        <v>0</v>
      </c>
      <c r="O222" s="85">
        <f t="shared" si="92"/>
        <v>10</v>
      </c>
      <c r="P222" s="86">
        <v>10</v>
      </c>
      <c r="Q222" s="85">
        <f t="shared" si="93"/>
        <v>1000</v>
      </c>
      <c r="R222" s="86">
        <v>1000</v>
      </c>
      <c r="S222" s="87">
        <f t="shared" si="94"/>
        <v>36.6</v>
      </c>
      <c r="T222" s="87">
        <f t="shared" si="95"/>
        <v>3660</v>
      </c>
      <c r="AA222" s="22">
        <f t="shared" si="96"/>
        <v>0</v>
      </c>
      <c r="AB222" s="22">
        <f t="shared" si="97"/>
        <v>36.6</v>
      </c>
      <c r="AC222" s="22">
        <f t="shared" si="98"/>
        <v>0</v>
      </c>
      <c r="AE222" s="22">
        <f t="shared" si="99"/>
        <v>0</v>
      </c>
      <c r="AF222" s="22">
        <f t="shared" si="100"/>
        <v>3660</v>
      </c>
      <c r="AG222" s="22">
        <f t="shared" si="101"/>
        <v>0</v>
      </c>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row>
    <row r="223" spans="1:201" s="6" customFormat="1" ht="40.15" customHeight="1" x14ac:dyDescent="0.2">
      <c r="A223" s="16" t="s">
        <v>1161</v>
      </c>
      <c r="B223" s="9">
        <v>214</v>
      </c>
      <c r="C223" s="9" t="s">
        <v>1934</v>
      </c>
      <c r="D223" s="49" t="s">
        <v>802</v>
      </c>
      <c r="E223" s="79" t="s">
        <v>1109</v>
      </c>
      <c r="F223" s="49" t="s">
        <v>1615</v>
      </c>
      <c r="G223" s="49" t="s">
        <v>1501</v>
      </c>
      <c r="H223" s="49" t="s">
        <v>537</v>
      </c>
      <c r="I223" s="53">
        <v>1</v>
      </c>
      <c r="J223" s="94">
        <v>3.51</v>
      </c>
      <c r="K223" s="82">
        <f t="shared" si="103"/>
        <v>3.51</v>
      </c>
      <c r="L223" s="82">
        <f t="shared" si="104"/>
        <v>3.51</v>
      </c>
      <c r="M223" s="83">
        <f t="shared" si="102"/>
        <v>3.51</v>
      </c>
      <c r="N223" s="84">
        <v>0</v>
      </c>
      <c r="O223" s="85">
        <f t="shared" si="92"/>
        <v>60</v>
      </c>
      <c r="P223" s="86">
        <v>60</v>
      </c>
      <c r="Q223" s="85">
        <f t="shared" si="93"/>
        <v>1200</v>
      </c>
      <c r="R223" s="86">
        <v>1200</v>
      </c>
      <c r="S223" s="87">
        <f t="shared" si="94"/>
        <v>210.6</v>
      </c>
      <c r="T223" s="87">
        <f t="shared" si="95"/>
        <v>4212</v>
      </c>
      <c r="AA223" s="22">
        <f t="shared" si="96"/>
        <v>0</v>
      </c>
      <c r="AB223" s="22">
        <f t="shared" si="97"/>
        <v>210.6</v>
      </c>
      <c r="AC223" s="22">
        <f t="shared" si="98"/>
        <v>0</v>
      </c>
      <c r="AE223" s="22">
        <f t="shared" si="99"/>
        <v>0</v>
      </c>
      <c r="AF223" s="22">
        <f t="shared" si="100"/>
        <v>4212</v>
      </c>
      <c r="AG223" s="22">
        <f t="shared" si="101"/>
        <v>0</v>
      </c>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row>
    <row r="224" spans="1:201" s="6" customFormat="1" ht="40.15" customHeight="1" x14ac:dyDescent="0.2">
      <c r="A224" s="16" t="s">
        <v>1160</v>
      </c>
      <c r="B224" s="9">
        <v>215</v>
      </c>
      <c r="C224" s="9" t="s">
        <v>1928</v>
      </c>
      <c r="D224" s="49" t="s">
        <v>802</v>
      </c>
      <c r="E224" s="79" t="s">
        <v>1329</v>
      </c>
      <c r="F224" s="49" t="s">
        <v>1075</v>
      </c>
      <c r="G224" s="49" t="s">
        <v>81</v>
      </c>
      <c r="H224" s="49" t="s">
        <v>540</v>
      </c>
      <c r="I224" s="89">
        <v>7</v>
      </c>
      <c r="J224" s="82">
        <v>69.5</v>
      </c>
      <c r="K224" s="82">
        <f t="shared" si="103"/>
        <v>69.44</v>
      </c>
      <c r="L224" s="82">
        <f t="shared" si="104"/>
        <v>9.92</v>
      </c>
      <c r="M224" s="83">
        <f t="shared" si="102"/>
        <v>9.9285714285714288</v>
      </c>
      <c r="N224" s="84">
        <v>2.1902400000000002</v>
      </c>
      <c r="O224" s="85">
        <f t="shared" si="92"/>
        <v>70</v>
      </c>
      <c r="P224" s="86">
        <v>10</v>
      </c>
      <c r="Q224" s="85">
        <f t="shared" si="93"/>
        <v>8400</v>
      </c>
      <c r="R224" s="86">
        <v>1200</v>
      </c>
      <c r="S224" s="87">
        <f t="shared" si="94"/>
        <v>694.4</v>
      </c>
      <c r="T224" s="87">
        <f t="shared" si="95"/>
        <v>83328</v>
      </c>
      <c r="AA224" s="22">
        <f t="shared" si="96"/>
        <v>153.3168</v>
      </c>
      <c r="AB224" s="22">
        <f t="shared" si="97"/>
        <v>695</v>
      </c>
      <c r="AC224" s="22">
        <f t="shared" si="98"/>
        <v>153.3168</v>
      </c>
      <c r="AE224" s="22">
        <f t="shared" si="99"/>
        <v>18398.016000000003</v>
      </c>
      <c r="AF224" s="22">
        <f t="shared" si="100"/>
        <v>83400</v>
      </c>
      <c r="AG224" s="22">
        <f t="shared" si="101"/>
        <v>18398.016000000003</v>
      </c>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row>
    <row r="225" spans="1:61" ht="40.15" customHeight="1" x14ac:dyDescent="0.2">
      <c r="A225" s="15" t="s">
        <v>1160</v>
      </c>
      <c r="B225" s="9">
        <v>216</v>
      </c>
      <c r="C225" s="9" t="s">
        <v>1942</v>
      </c>
      <c r="D225" s="49" t="s">
        <v>809</v>
      </c>
      <c r="E225" s="79" t="s">
        <v>24</v>
      </c>
      <c r="F225" s="49" t="s">
        <v>549</v>
      </c>
      <c r="G225" s="49" t="s">
        <v>634</v>
      </c>
      <c r="H225" s="49" t="s">
        <v>540</v>
      </c>
      <c r="I225" s="89">
        <v>14</v>
      </c>
      <c r="J225" s="88">
        <v>20.170000000000002</v>
      </c>
      <c r="K225" s="82">
        <f t="shared" si="103"/>
        <v>20.16</v>
      </c>
      <c r="L225" s="82">
        <f t="shared" si="104"/>
        <v>1.44</v>
      </c>
      <c r="M225" s="83">
        <f t="shared" si="102"/>
        <v>1.4407142857142858</v>
      </c>
      <c r="N225" s="84">
        <v>0.86105699999999996</v>
      </c>
      <c r="O225" s="85">
        <f t="shared" si="92"/>
        <v>140</v>
      </c>
      <c r="P225" s="86">
        <v>10</v>
      </c>
      <c r="Q225" s="85">
        <f t="shared" si="93"/>
        <v>5600</v>
      </c>
      <c r="R225" s="86">
        <v>400</v>
      </c>
      <c r="S225" s="87">
        <f t="shared" si="94"/>
        <v>201.6</v>
      </c>
      <c r="T225" s="87">
        <f t="shared" si="95"/>
        <v>8064</v>
      </c>
      <c r="AA225" s="22">
        <f t="shared" si="96"/>
        <v>120.54798</v>
      </c>
      <c r="AB225" s="22">
        <f t="shared" si="97"/>
        <v>201.70000000000002</v>
      </c>
      <c r="AC225" s="22">
        <f t="shared" si="98"/>
        <v>120.54798</v>
      </c>
      <c r="AE225" s="22">
        <f t="shared" si="99"/>
        <v>4821.9191999999994</v>
      </c>
      <c r="AF225" s="22">
        <f t="shared" si="100"/>
        <v>8068.0000000000009</v>
      </c>
      <c r="AG225" s="22">
        <f t="shared" si="101"/>
        <v>4821.9191999999994</v>
      </c>
    </row>
    <row r="226" spans="1:61" ht="40.15" customHeight="1" x14ac:dyDescent="0.2">
      <c r="A226" s="15" t="s">
        <v>1160</v>
      </c>
      <c r="B226" s="9">
        <v>217</v>
      </c>
      <c r="C226" s="9" t="s">
        <v>1941</v>
      </c>
      <c r="D226" s="49" t="s">
        <v>809</v>
      </c>
      <c r="E226" s="79" t="s">
        <v>24</v>
      </c>
      <c r="F226" s="49" t="s">
        <v>23</v>
      </c>
      <c r="G226" s="49" t="s">
        <v>1078</v>
      </c>
      <c r="H226" s="49" t="s">
        <v>537</v>
      </c>
      <c r="I226" s="89">
        <v>1</v>
      </c>
      <c r="J226" s="88">
        <v>14.59</v>
      </c>
      <c r="K226" s="82">
        <f t="shared" si="103"/>
        <v>14.59</v>
      </c>
      <c r="L226" s="82">
        <f t="shared" si="104"/>
        <v>14.59</v>
      </c>
      <c r="M226" s="83">
        <f t="shared" si="102"/>
        <v>14.59</v>
      </c>
      <c r="N226" s="84">
        <v>12.88143</v>
      </c>
      <c r="O226" s="85">
        <f t="shared" si="92"/>
        <v>50</v>
      </c>
      <c r="P226" s="86">
        <v>50</v>
      </c>
      <c r="Q226" s="85">
        <f t="shared" si="93"/>
        <v>600</v>
      </c>
      <c r="R226" s="86">
        <v>600</v>
      </c>
      <c r="S226" s="87">
        <f t="shared" si="94"/>
        <v>729.5</v>
      </c>
      <c r="T226" s="87">
        <f t="shared" si="95"/>
        <v>8754</v>
      </c>
      <c r="AA226" s="22">
        <f t="shared" si="96"/>
        <v>644.07150000000001</v>
      </c>
      <c r="AB226" s="22">
        <f t="shared" si="97"/>
        <v>729.5</v>
      </c>
      <c r="AC226" s="22">
        <f t="shared" si="98"/>
        <v>644.07150000000001</v>
      </c>
      <c r="AE226" s="22">
        <f t="shared" si="99"/>
        <v>7728.8580000000002</v>
      </c>
      <c r="AF226" s="22">
        <f t="shared" si="100"/>
        <v>8754</v>
      </c>
      <c r="AG226" s="22">
        <f t="shared" si="101"/>
        <v>7728.8580000000002</v>
      </c>
    </row>
    <row r="227" spans="1:61" ht="40.15" customHeight="1" x14ac:dyDescent="0.2">
      <c r="A227" s="15" t="s">
        <v>1160</v>
      </c>
      <c r="B227" s="9">
        <v>218</v>
      </c>
      <c r="C227" s="9" t="s">
        <v>1943</v>
      </c>
      <c r="D227" s="49" t="s">
        <v>809</v>
      </c>
      <c r="E227" s="79" t="s">
        <v>25</v>
      </c>
      <c r="F227" s="49" t="s">
        <v>641</v>
      </c>
      <c r="G227" s="49" t="s">
        <v>597</v>
      </c>
      <c r="H227" s="49" t="s">
        <v>540</v>
      </c>
      <c r="I227" s="101">
        <v>5</v>
      </c>
      <c r="J227" s="88">
        <v>13.87</v>
      </c>
      <c r="K227" s="82">
        <f t="shared" si="103"/>
        <v>13.85</v>
      </c>
      <c r="L227" s="82">
        <f t="shared" si="104"/>
        <v>2.77</v>
      </c>
      <c r="M227" s="83">
        <f t="shared" si="102"/>
        <v>2.774</v>
      </c>
      <c r="N227" s="84">
        <v>1.75</v>
      </c>
      <c r="O227" s="85">
        <f t="shared" si="92"/>
        <v>1500</v>
      </c>
      <c r="P227" s="86">
        <v>300</v>
      </c>
      <c r="Q227" s="85">
        <f t="shared" si="93"/>
        <v>45000</v>
      </c>
      <c r="R227" s="86">
        <v>9000</v>
      </c>
      <c r="S227" s="87">
        <f t="shared" si="94"/>
        <v>4155</v>
      </c>
      <c r="T227" s="87">
        <f t="shared" si="95"/>
        <v>124650</v>
      </c>
      <c r="AA227" s="22">
        <f t="shared" si="96"/>
        <v>2625</v>
      </c>
      <c r="AB227" s="22">
        <f t="shared" si="97"/>
        <v>4161</v>
      </c>
      <c r="AC227" s="22">
        <f t="shared" si="98"/>
        <v>2625</v>
      </c>
      <c r="AE227" s="22">
        <f t="shared" si="99"/>
        <v>78750</v>
      </c>
      <c r="AF227" s="22">
        <f t="shared" si="100"/>
        <v>124830</v>
      </c>
      <c r="AG227" s="22">
        <f t="shared" si="101"/>
        <v>78750</v>
      </c>
    </row>
    <row r="228" spans="1:61" ht="40.15" customHeight="1" x14ac:dyDescent="0.2">
      <c r="A228" s="15" t="s">
        <v>1160</v>
      </c>
      <c r="B228" s="9">
        <v>219</v>
      </c>
      <c r="C228" s="9" t="s">
        <v>1944</v>
      </c>
      <c r="D228" s="49" t="s">
        <v>809</v>
      </c>
      <c r="E228" s="79" t="s">
        <v>1339</v>
      </c>
      <c r="F228" s="49" t="s">
        <v>549</v>
      </c>
      <c r="G228" s="49" t="s">
        <v>634</v>
      </c>
      <c r="H228" s="49" t="s">
        <v>540</v>
      </c>
      <c r="I228" s="101">
        <v>14</v>
      </c>
      <c r="J228" s="88">
        <v>12.14</v>
      </c>
      <c r="K228" s="82">
        <f t="shared" si="103"/>
        <v>12.04</v>
      </c>
      <c r="L228" s="82">
        <f t="shared" si="104"/>
        <v>0.86</v>
      </c>
      <c r="M228" s="83">
        <f t="shared" si="102"/>
        <v>0.86714285714285722</v>
      </c>
      <c r="N228" s="84">
        <v>0.86105699999999996</v>
      </c>
      <c r="O228" s="85">
        <f t="shared" si="92"/>
        <v>14</v>
      </c>
      <c r="P228" s="86">
        <v>1</v>
      </c>
      <c r="Q228" s="85">
        <f t="shared" si="93"/>
        <v>280</v>
      </c>
      <c r="R228" s="86">
        <v>20</v>
      </c>
      <c r="S228" s="87">
        <f t="shared" si="94"/>
        <v>12.04</v>
      </c>
      <c r="T228" s="87">
        <f t="shared" si="95"/>
        <v>240.79999999999998</v>
      </c>
      <c r="AA228" s="22">
        <f t="shared" si="96"/>
        <v>12.054798</v>
      </c>
      <c r="AB228" s="22">
        <f t="shared" si="97"/>
        <v>12.14</v>
      </c>
      <c r="AC228" s="22">
        <f t="shared" si="98"/>
        <v>12.054798</v>
      </c>
      <c r="AE228" s="22">
        <f t="shared" si="99"/>
        <v>241.09595999999999</v>
      </c>
      <c r="AF228" s="22">
        <f t="shared" si="100"/>
        <v>242.8</v>
      </c>
      <c r="AG228" s="22">
        <f t="shared" si="101"/>
        <v>241.09595999999999</v>
      </c>
    </row>
    <row r="229" spans="1:61" ht="40.15" customHeight="1" x14ac:dyDescent="0.2">
      <c r="A229" s="15" t="s">
        <v>1160</v>
      </c>
      <c r="B229" s="9">
        <v>220</v>
      </c>
      <c r="C229" s="9" t="s">
        <v>1945</v>
      </c>
      <c r="D229" s="49" t="s">
        <v>809</v>
      </c>
      <c r="E229" s="79" t="s">
        <v>26</v>
      </c>
      <c r="F229" s="49" t="s">
        <v>549</v>
      </c>
      <c r="G229" s="49" t="s">
        <v>597</v>
      </c>
      <c r="H229" s="49" t="s">
        <v>540</v>
      </c>
      <c r="I229" s="101">
        <v>14</v>
      </c>
      <c r="J229" s="88">
        <v>19.8</v>
      </c>
      <c r="K229" s="82">
        <f t="shared" si="103"/>
        <v>19.739999999999998</v>
      </c>
      <c r="L229" s="82">
        <f t="shared" si="104"/>
        <v>1.41</v>
      </c>
      <c r="M229" s="83">
        <f t="shared" si="102"/>
        <v>1.4142857142857144</v>
      </c>
      <c r="N229" s="84">
        <v>1.7202850000000001</v>
      </c>
      <c r="O229" s="85">
        <f t="shared" si="92"/>
        <v>14</v>
      </c>
      <c r="P229" s="86">
        <v>1</v>
      </c>
      <c r="Q229" s="85">
        <f t="shared" si="93"/>
        <v>280</v>
      </c>
      <c r="R229" s="86">
        <v>20</v>
      </c>
      <c r="S229" s="87">
        <f t="shared" si="94"/>
        <v>19.739999999999998</v>
      </c>
      <c r="T229" s="87">
        <f t="shared" si="95"/>
        <v>394.79999999999995</v>
      </c>
      <c r="AA229" s="22">
        <f t="shared" si="96"/>
        <v>24.08399</v>
      </c>
      <c r="AB229" s="22">
        <f t="shared" si="97"/>
        <v>19.8</v>
      </c>
      <c r="AC229" s="22">
        <f t="shared" si="98"/>
        <v>19.8</v>
      </c>
      <c r="AE229" s="22">
        <f t="shared" si="99"/>
        <v>481.6798</v>
      </c>
      <c r="AF229" s="22">
        <f t="shared" si="100"/>
        <v>396</v>
      </c>
      <c r="AG229" s="22">
        <f t="shared" si="101"/>
        <v>396</v>
      </c>
    </row>
    <row r="230" spans="1:61" ht="40.15" customHeight="1" x14ac:dyDescent="0.2">
      <c r="A230" s="15" t="s">
        <v>1160</v>
      </c>
      <c r="B230" s="9">
        <v>221</v>
      </c>
      <c r="C230" s="9" t="s">
        <v>1937</v>
      </c>
      <c r="D230" s="49" t="s">
        <v>809</v>
      </c>
      <c r="E230" s="79" t="s">
        <v>1022</v>
      </c>
      <c r="F230" s="49" t="s">
        <v>1023</v>
      </c>
      <c r="G230" s="49" t="s">
        <v>1024</v>
      </c>
      <c r="H230" s="38" t="s">
        <v>540</v>
      </c>
      <c r="I230" s="89">
        <v>7</v>
      </c>
      <c r="J230" s="88">
        <v>12.61</v>
      </c>
      <c r="K230" s="82">
        <f t="shared" si="103"/>
        <v>12.6</v>
      </c>
      <c r="L230" s="82">
        <f t="shared" si="104"/>
        <v>1.8</v>
      </c>
      <c r="M230" s="83">
        <f t="shared" si="102"/>
        <v>1.8014285714285714</v>
      </c>
      <c r="N230" s="84">
        <v>1.75</v>
      </c>
      <c r="O230" s="85">
        <f t="shared" si="92"/>
        <v>350</v>
      </c>
      <c r="P230" s="86">
        <v>50</v>
      </c>
      <c r="Q230" s="85">
        <f t="shared" si="93"/>
        <v>56000</v>
      </c>
      <c r="R230" s="86">
        <v>8000</v>
      </c>
      <c r="S230" s="87">
        <f t="shared" si="94"/>
        <v>630</v>
      </c>
      <c r="T230" s="87">
        <f t="shared" si="95"/>
        <v>100800</v>
      </c>
      <c r="AA230" s="22">
        <f t="shared" si="96"/>
        <v>612.5</v>
      </c>
      <c r="AB230" s="22">
        <f t="shared" si="97"/>
        <v>630.5</v>
      </c>
      <c r="AC230" s="22">
        <f t="shared" si="98"/>
        <v>612.5</v>
      </c>
      <c r="AE230" s="22">
        <f t="shared" si="99"/>
        <v>98000</v>
      </c>
      <c r="AF230" s="22">
        <f t="shared" si="100"/>
        <v>100880</v>
      </c>
      <c r="AG230" s="22">
        <f t="shared" si="101"/>
        <v>98000</v>
      </c>
    </row>
    <row r="231" spans="1:61" ht="40.15" customHeight="1" x14ac:dyDescent="0.2">
      <c r="A231" s="15" t="s">
        <v>1160</v>
      </c>
      <c r="B231" s="9">
        <v>222</v>
      </c>
      <c r="C231" s="9" t="s">
        <v>1939</v>
      </c>
      <c r="D231" s="49" t="s">
        <v>809</v>
      </c>
      <c r="E231" s="79" t="s">
        <v>1337</v>
      </c>
      <c r="F231" s="49" t="s">
        <v>681</v>
      </c>
      <c r="G231" s="49" t="s">
        <v>1024</v>
      </c>
      <c r="H231" s="38" t="s">
        <v>540</v>
      </c>
      <c r="I231" s="89">
        <v>14</v>
      </c>
      <c r="J231" s="88">
        <v>21.12</v>
      </c>
      <c r="K231" s="82">
        <f t="shared" si="103"/>
        <v>21</v>
      </c>
      <c r="L231" s="82">
        <f t="shared" si="104"/>
        <v>1.5</v>
      </c>
      <c r="M231" s="83">
        <f t="shared" si="102"/>
        <v>1.5085714285714287</v>
      </c>
      <c r="N231" s="84">
        <v>1.722116</v>
      </c>
      <c r="O231" s="85">
        <f t="shared" si="92"/>
        <v>14</v>
      </c>
      <c r="P231" s="86">
        <v>1</v>
      </c>
      <c r="Q231" s="85">
        <f t="shared" si="93"/>
        <v>1120</v>
      </c>
      <c r="R231" s="86">
        <v>80</v>
      </c>
      <c r="S231" s="87">
        <f t="shared" si="94"/>
        <v>21</v>
      </c>
      <c r="T231" s="87">
        <f t="shared" si="95"/>
        <v>1680</v>
      </c>
      <c r="AA231" s="22">
        <f t="shared" si="96"/>
        <v>24.109624</v>
      </c>
      <c r="AB231" s="22">
        <f t="shared" si="97"/>
        <v>21.12</v>
      </c>
      <c r="AC231" s="22">
        <f t="shared" si="98"/>
        <v>21.12</v>
      </c>
      <c r="AE231" s="22">
        <f t="shared" si="99"/>
        <v>1928.76992</v>
      </c>
      <c r="AF231" s="22">
        <f t="shared" si="100"/>
        <v>1689.6000000000001</v>
      </c>
      <c r="AG231" s="22">
        <f t="shared" si="101"/>
        <v>1689.6000000000001</v>
      </c>
    </row>
    <row r="232" spans="1:61" ht="40.15" customHeight="1" x14ac:dyDescent="0.2">
      <c r="A232" s="15" t="s">
        <v>1160</v>
      </c>
      <c r="B232" s="9">
        <v>223</v>
      </c>
      <c r="C232" s="9" t="s">
        <v>1940</v>
      </c>
      <c r="D232" s="49" t="s">
        <v>809</v>
      </c>
      <c r="E232" s="79" t="s">
        <v>1338</v>
      </c>
      <c r="F232" s="49" t="s">
        <v>23</v>
      </c>
      <c r="G232" s="49" t="s">
        <v>1077</v>
      </c>
      <c r="H232" s="49" t="s">
        <v>537</v>
      </c>
      <c r="I232" s="89">
        <v>1</v>
      </c>
      <c r="J232" s="88">
        <v>9.49</v>
      </c>
      <c r="K232" s="82">
        <f t="shared" si="103"/>
        <v>9.49</v>
      </c>
      <c r="L232" s="82">
        <f t="shared" si="104"/>
        <v>9.49</v>
      </c>
      <c r="M232" s="83">
        <f t="shared" si="102"/>
        <v>9.49</v>
      </c>
      <c r="N232" s="84">
        <v>11.538</v>
      </c>
      <c r="O232" s="85">
        <f t="shared" si="92"/>
        <v>1</v>
      </c>
      <c r="P232" s="86">
        <v>1</v>
      </c>
      <c r="Q232" s="85">
        <f t="shared" si="93"/>
        <v>80</v>
      </c>
      <c r="R232" s="86">
        <v>80</v>
      </c>
      <c r="S232" s="87">
        <f t="shared" si="94"/>
        <v>9.49</v>
      </c>
      <c r="T232" s="87">
        <f t="shared" si="95"/>
        <v>759.2</v>
      </c>
      <c r="AA232" s="22">
        <f t="shared" si="96"/>
        <v>11.538</v>
      </c>
      <c r="AB232" s="22">
        <f t="shared" si="97"/>
        <v>9.49</v>
      </c>
      <c r="AC232" s="22">
        <f t="shared" si="98"/>
        <v>9.49</v>
      </c>
      <c r="AE232" s="22">
        <f t="shared" si="99"/>
        <v>923.04</v>
      </c>
      <c r="AF232" s="22">
        <f t="shared" si="100"/>
        <v>759.2</v>
      </c>
      <c r="AG232" s="22">
        <f t="shared" si="101"/>
        <v>759.2</v>
      </c>
    </row>
    <row r="233" spans="1:61" ht="40.15" customHeight="1" x14ac:dyDescent="0.2">
      <c r="A233" s="15" t="s">
        <v>1160</v>
      </c>
      <c r="B233" s="9">
        <v>224</v>
      </c>
      <c r="C233" s="9" t="s">
        <v>1938</v>
      </c>
      <c r="D233" s="49" t="s">
        <v>809</v>
      </c>
      <c r="E233" s="79" t="s">
        <v>1336</v>
      </c>
      <c r="F233" s="49" t="s">
        <v>549</v>
      </c>
      <c r="G233" s="49" t="s">
        <v>634</v>
      </c>
      <c r="H233" s="38" t="s">
        <v>540</v>
      </c>
      <c r="I233" s="89">
        <v>14</v>
      </c>
      <c r="J233" s="88">
        <v>11.26</v>
      </c>
      <c r="K233" s="82">
        <f t="shared" si="103"/>
        <v>11.200000000000001</v>
      </c>
      <c r="L233" s="82">
        <f t="shared" si="104"/>
        <v>0.8</v>
      </c>
      <c r="M233" s="83">
        <f t="shared" si="102"/>
        <v>0.80428571428571427</v>
      </c>
      <c r="N233" s="84">
        <v>0.86105699999999996</v>
      </c>
      <c r="O233" s="85">
        <f t="shared" si="92"/>
        <v>14</v>
      </c>
      <c r="P233" s="86">
        <v>1</v>
      </c>
      <c r="Q233" s="85">
        <f t="shared" si="93"/>
        <v>1120</v>
      </c>
      <c r="R233" s="86">
        <v>80</v>
      </c>
      <c r="S233" s="87">
        <f t="shared" si="94"/>
        <v>11.200000000000001</v>
      </c>
      <c r="T233" s="87">
        <f t="shared" si="95"/>
        <v>896.00000000000011</v>
      </c>
      <c r="AA233" s="22">
        <f t="shared" si="96"/>
        <v>12.054798</v>
      </c>
      <c r="AB233" s="22">
        <f t="shared" si="97"/>
        <v>11.26</v>
      </c>
      <c r="AC233" s="22">
        <f t="shared" si="98"/>
        <v>11.26</v>
      </c>
      <c r="AE233" s="22">
        <f t="shared" si="99"/>
        <v>964.38383999999996</v>
      </c>
      <c r="AF233" s="22">
        <f t="shared" si="100"/>
        <v>900.8</v>
      </c>
      <c r="AG233" s="22">
        <f t="shared" si="101"/>
        <v>900.8</v>
      </c>
    </row>
    <row r="234" spans="1:61" ht="40.15" customHeight="1" x14ac:dyDescent="0.2">
      <c r="A234" s="15" t="s">
        <v>1160</v>
      </c>
      <c r="B234" s="9">
        <v>225</v>
      </c>
      <c r="C234" s="9" t="s">
        <v>1946</v>
      </c>
      <c r="D234" s="49" t="s">
        <v>809</v>
      </c>
      <c r="E234" s="79" t="s">
        <v>1340</v>
      </c>
      <c r="F234" s="49" t="s">
        <v>549</v>
      </c>
      <c r="G234" s="49" t="s">
        <v>634</v>
      </c>
      <c r="H234" s="49" t="s">
        <v>540</v>
      </c>
      <c r="I234" s="89">
        <v>14</v>
      </c>
      <c r="J234" s="88">
        <v>8.7200000000000006</v>
      </c>
      <c r="K234" s="82">
        <f t="shared" si="103"/>
        <v>8.68</v>
      </c>
      <c r="L234" s="82">
        <f t="shared" si="104"/>
        <v>0.62</v>
      </c>
      <c r="M234" s="83">
        <f t="shared" si="102"/>
        <v>0.62285714285714289</v>
      </c>
      <c r="N234" s="84">
        <v>0.75792700000000002</v>
      </c>
      <c r="O234" s="85">
        <f t="shared" si="92"/>
        <v>14</v>
      </c>
      <c r="P234" s="86">
        <v>1</v>
      </c>
      <c r="Q234" s="85">
        <f t="shared" si="93"/>
        <v>5600</v>
      </c>
      <c r="R234" s="86">
        <v>400</v>
      </c>
      <c r="S234" s="87">
        <f t="shared" si="94"/>
        <v>8.68</v>
      </c>
      <c r="T234" s="87">
        <f t="shared" si="95"/>
        <v>3472</v>
      </c>
      <c r="AA234" s="22">
        <f t="shared" si="96"/>
        <v>10.610977999999999</v>
      </c>
      <c r="AB234" s="22">
        <f t="shared" si="97"/>
        <v>8.7200000000000006</v>
      </c>
      <c r="AC234" s="22">
        <f t="shared" si="98"/>
        <v>8.7200000000000006</v>
      </c>
      <c r="AE234" s="22">
        <f t="shared" si="99"/>
        <v>4244.3912</v>
      </c>
      <c r="AF234" s="22">
        <f t="shared" si="100"/>
        <v>3488</v>
      </c>
      <c r="AG234" s="22">
        <f t="shared" si="101"/>
        <v>3488</v>
      </c>
    </row>
    <row r="235" spans="1:61" ht="40.15" customHeight="1" x14ac:dyDescent="0.2">
      <c r="A235" s="15" t="s">
        <v>1160</v>
      </c>
      <c r="B235" s="9">
        <v>226</v>
      </c>
      <c r="C235" s="9" t="s">
        <v>1947</v>
      </c>
      <c r="D235" s="49" t="s">
        <v>809</v>
      </c>
      <c r="E235" s="79" t="s">
        <v>1341</v>
      </c>
      <c r="F235" s="49" t="s">
        <v>681</v>
      </c>
      <c r="G235" s="49" t="s">
        <v>597</v>
      </c>
      <c r="H235" s="49" t="s">
        <v>540</v>
      </c>
      <c r="I235" s="101">
        <v>14</v>
      </c>
      <c r="J235" s="88">
        <v>19.8</v>
      </c>
      <c r="K235" s="82">
        <f t="shared" si="103"/>
        <v>19.739999999999998</v>
      </c>
      <c r="L235" s="82">
        <f t="shared" si="104"/>
        <v>1.41</v>
      </c>
      <c r="M235" s="83">
        <f t="shared" si="102"/>
        <v>1.4142857142857144</v>
      </c>
      <c r="N235" s="84">
        <v>1.7202850000000001</v>
      </c>
      <c r="O235" s="85">
        <f t="shared" si="92"/>
        <v>14</v>
      </c>
      <c r="P235" s="86">
        <v>1</v>
      </c>
      <c r="Q235" s="85">
        <f t="shared" si="93"/>
        <v>2800</v>
      </c>
      <c r="R235" s="86">
        <v>200</v>
      </c>
      <c r="S235" s="87">
        <f t="shared" si="94"/>
        <v>19.739999999999998</v>
      </c>
      <c r="T235" s="87">
        <f t="shared" si="95"/>
        <v>3947.9999999999995</v>
      </c>
      <c r="AA235" s="22">
        <f t="shared" si="96"/>
        <v>24.08399</v>
      </c>
      <c r="AB235" s="22">
        <f t="shared" si="97"/>
        <v>19.8</v>
      </c>
      <c r="AC235" s="22">
        <f t="shared" si="98"/>
        <v>19.8</v>
      </c>
      <c r="AE235" s="22">
        <f t="shared" si="99"/>
        <v>4816.7979999999998</v>
      </c>
      <c r="AF235" s="22">
        <f t="shared" si="100"/>
        <v>3960.0000000000005</v>
      </c>
      <c r="AG235" s="22">
        <f t="shared" si="101"/>
        <v>3960.0000000000005</v>
      </c>
    </row>
    <row r="236" spans="1:61" s="6" customFormat="1" ht="40.15" customHeight="1" x14ac:dyDescent="0.2">
      <c r="A236" s="16" t="s">
        <v>1160</v>
      </c>
      <c r="B236" s="9">
        <v>227</v>
      </c>
      <c r="C236" s="9" t="s">
        <v>1948</v>
      </c>
      <c r="D236" s="49" t="s">
        <v>853</v>
      </c>
      <c r="E236" s="79" t="s">
        <v>1342</v>
      </c>
      <c r="F236" s="49" t="s">
        <v>580</v>
      </c>
      <c r="G236" s="49" t="s">
        <v>843</v>
      </c>
      <c r="H236" s="49" t="s">
        <v>540</v>
      </c>
      <c r="I236" s="89">
        <v>16</v>
      </c>
      <c r="J236" s="82">
        <v>16.100000000000001</v>
      </c>
      <c r="K236" s="82">
        <f t="shared" si="103"/>
        <v>16</v>
      </c>
      <c r="L236" s="82">
        <f t="shared" si="104"/>
        <v>1</v>
      </c>
      <c r="M236" s="83">
        <f t="shared" si="102"/>
        <v>1.0062500000000001</v>
      </c>
      <c r="N236" s="84">
        <v>0.49704599999999999</v>
      </c>
      <c r="O236" s="85">
        <f t="shared" si="92"/>
        <v>16</v>
      </c>
      <c r="P236" s="86">
        <v>1</v>
      </c>
      <c r="Q236" s="85">
        <f t="shared" si="93"/>
        <v>3200</v>
      </c>
      <c r="R236" s="86">
        <v>200</v>
      </c>
      <c r="S236" s="87">
        <f t="shared" si="94"/>
        <v>16</v>
      </c>
      <c r="T236" s="87">
        <f t="shared" si="95"/>
        <v>3200</v>
      </c>
      <c r="AA236" s="22">
        <f t="shared" si="96"/>
        <v>7.9527359999999998</v>
      </c>
      <c r="AB236" s="22">
        <f t="shared" si="97"/>
        <v>16.100000000000001</v>
      </c>
      <c r="AC236" s="22">
        <f t="shared" si="98"/>
        <v>7.9527359999999998</v>
      </c>
      <c r="AE236" s="22">
        <f t="shared" si="99"/>
        <v>1590.5472</v>
      </c>
      <c r="AF236" s="22">
        <f t="shared" si="100"/>
        <v>3220.0000000000005</v>
      </c>
      <c r="AG236" s="22">
        <f t="shared" si="101"/>
        <v>1590.5472</v>
      </c>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row>
    <row r="237" spans="1:61" s="6" customFormat="1" ht="40.15" customHeight="1" x14ac:dyDescent="0.2">
      <c r="A237" s="16" t="s">
        <v>1160</v>
      </c>
      <c r="B237" s="9">
        <v>228</v>
      </c>
      <c r="C237" s="9" t="s">
        <v>1950</v>
      </c>
      <c r="D237" s="49" t="s">
        <v>864</v>
      </c>
      <c r="E237" s="79" t="s">
        <v>865</v>
      </c>
      <c r="F237" s="49" t="s">
        <v>691</v>
      </c>
      <c r="G237" s="49" t="s">
        <v>1344</v>
      </c>
      <c r="H237" s="49" t="s">
        <v>537</v>
      </c>
      <c r="I237" s="89">
        <v>1</v>
      </c>
      <c r="J237" s="82">
        <v>4</v>
      </c>
      <c r="K237" s="82">
        <f t="shared" si="103"/>
        <v>4</v>
      </c>
      <c r="L237" s="82">
        <f t="shared" si="104"/>
        <v>4</v>
      </c>
      <c r="M237" s="83">
        <f t="shared" si="102"/>
        <v>4</v>
      </c>
      <c r="N237" s="84">
        <v>2.7050000000000001</v>
      </c>
      <c r="O237" s="85">
        <f t="shared" si="92"/>
        <v>1</v>
      </c>
      <c r="P237" s="86">
        <v>1</v>
      </c>
      <c r="Q237" s="85">
        <f t="shared" si="93"/>
        <v>100</v>
      </c>
      <c r="R237" s="86">
        <v>100</v>
      </c>
      <c r="S237" s="87">
        <f t="shared" si="94"/>
        <v>4</v>
      </c>
      <c r="T237" s="87">
        <f t="shared" si="95"/>
        <v>400</v>
      </c>
      <c r="AA237" s="22">
        <f t="shared" si="96"/>
        <v>2.7050000000000001</v>
      </c>
      <c r="AB237" s="22">
        <f t="shared" si="97"/>
        <v>4</v>
      </c>
      <c r="AC237" s="22">
        <f t="shared" si="98"/>
        <v>2.7050000000000001</v>
      </c>
      <c r="AE237" s="22">
        <f t="shared" si="99"/>
        <v>270.5</v>
      </c>
      <c r="AF237" s="22">
        <f t="shared" si="100"/>
        <v>400</v>
      </c>
      <c r="AG237" s="22">
        <f t="shared" si="101"/>
        <v>270.5</v>
      </c>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row>
    <row r="238" spans="1:61" s="6" customFormat="1" ht="40.15" customHeight="1" x14ac:dyDescent="0.2">
      <c r="A238" s="16" t="s">
        <v>1160</v>
      </c>
      <c r="B238" s="9">
        <v>229</v>
      </c>
      <c r="C238" s="9" t="s">
        <v>1949</v>
      </c>
      <c r="D238" s="49" t="s">
        <v>864</v>
      </c>
      <c r="E238" s="79" t="s">
        <v>1343</v>
      </c>
      <c r="F238" s="49" t="s">
        <v>554</v>
      </c>
      <c r="G238" s="49" t="s">
        <v>1267</v>
      </c>
      <c r="H238" s="49" t="s">
        <v>555</v>
      </c>
      <c r="I238" s="89">
        <v>1</v>
      </c>
      <c r="J238" s="82">
        <v>9.23</v>
      </c>
      <c r="K238" s="82">
        <f t="shared" si="103"/>
        <v>9.23</v>
      </c>
      <c r="L238" s="82">
        <f t="shared" si="104"/>
        <v>9.23</v>
      </c>
      <c r="M238" s="83">
        <f t="shared" si="102"/>
        <v>9.23</v>
      </c>
      <c r="N238" s="84">
        <v>3.296249</v>
      </c>
      <c r="O238" s="85">
        <f t="shared" si="92"/>
        <v>40</v>
      </c>
      <c r="P238" s="86">
        <v>40</v>
      </c>
      <c r="Q238" s="85">
        <f t="shared" si="93"/>
        <v>600</v>
      </c>
      <c r="R238" s="86">
        <v>600</v>
      </c>
      <c r="S238" s="87">
        <f t="shared" si="94"/>
        <v>369.20000000000005</v>
      </c>
      <c r="T238" s="87">
        <f t="shared" si="95"/>
        <v>5538</v>
      </c>
      <c r="AA238" s="22">
        <f t="shared" si="96"/>
        <v>131.84996000000001</v>
      </c>
      <c r="AB238" s="22">
        <f t="shared" si="97"/>
        <v>369.20000000000005</v>
      </c>
      <c r="AC238" s="22">
        <f t="shared" si="98"/>
        <v>131.84996000000001</v>
      </c>
      <c r="AE238" s="22">
        <f t="shared" si="99"/>
        <v>1977.7493999999999</v>
      </c>
      <c r="AF238" s="22">
        <f t="shared" si="100"/>
        <v>5538</v>
      </c>
      <c r="AG238" s="22">
        <f t="shared" si="101"/>
        <v>1977.7493999999999</v>
      </c>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row>
    <row r="239" spans="1:61" s="6" customFormat="1" ht="40.15" customHeight="1" x14ac:dyDescent="0.2">
      <c r="A239" s="16" t="s">
        <v>1160</v>
      </c>
      <c r="B239" s="9">
        <v>230</v>
      </c>
      <c r="C239" s="9" t="s">
        <v>1951</v>
      </c>
      <c r="D239" s="49" t="s">
        <v>864</v>
      </c>
      <c r="E239" s="79" t="s">
        <v>1345</v>
      </c>
      <c r="F239" s="49" t="s">
        <v>566</v>
      </c>
      <c r="G239" s="49" t="s">
        <v>1267</v>
      </c>
      <c r="H239" s="49" t="s">
        <v>555</v>
      </c>
      <c r="I239" s="89">
        <v>1</v>
      </c>
      <c r="J239" s="82">
        <v>6.84</v>
      </c>
      <c r="K239" s="82">
        <f t="shared" si="103"/>
        <v>6.84</v>
      </c>
      <c r="L239" s="82">
        <f t="shared" si="104"/>
        <v>6.84</v>
      </c>
      <c r="M239" s="83">
        <f t="shared" si="102"/>
        <v>6.84</v>
      </c>
      <c r="N239" s="84">
        <v>3.296249</v>
      </c>
      <c r="O239" s="85">
        <f t="shared" si="92"/>
        <v>40</v>
      </c>
      <c r="P239" s="86">
        <v>40</v>
      </c>
      <c r="Q239" s="85">
        <f t="shared" si="93"/>
        <v>600</v>
      </c>
      <c r="R239" s="86">
        <v>600</v>
      </c>
      <c r="S239" s="87">
        <f t="shared" si="94"/>
        <v>273.60000000000002</v>
      </c>
      <c r="T239" s="87">
        <f t="shared" si="95"/>
        <v>4104</v>
      </c>
      <c r="AA239" s="22">
        <f t="shared" si="96"/>
        <v>131.84996000000001</v>
      </c>
      <c r="AB239" s="22">
        <f t="shared" si="97"/>
        <v>273.60000000000002</v>
      </c>
      <c r="AC239" s="22">
        <f t="shared" si="98"/>
        <v>131.84996000000001</v>
      </c>
      <c r="AE239" s="22">
        <f t="shared" si="99"/>
        <v>1977.7493999999999</v>
      </c>
      <c r="AF239" s="22">
        <f t="shared" si="100"/>
        <v>4104</v>
      </c>
      <c r="AG239" s="22">
        <f t="shared" si="101"/>
        <v>1977.7493999999999</v>
      </c>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row>
    <row r="240" spans="1:61" ht="40.15" customHeight="1" x14ac:dyDescent="0.2">
      <c r="A240" s="15" t="s">
        <v>1160</v>
      </c>
      <c r="B240" s="9">
        <v>231</v>
      </c>
      <c r="C240" s="9" t="s">
        <v>1953</v>
      </c>
      <c r="D240" s="49" t="s">
        <v>266</v>
      </c>
      <c r="E240" s="79" t="s">
        <v>267</v>
      </c>
      <c r="F240" s="49" t="s">
        <v>538</v>
      </c>
      <c r="G240" s="49" t="s">
        <v>268</v>
      </c>
      <c r="H240" s="49" t="s">
        <v>540</v>
      </c>
      <c r="I240" s="89">
        <v>50</v>
      </c>
      <c r="J240" s="88">
        <v>5.25</v>
      </c>
      <c r="K240" s="82">
        <f t="shared" si="103"/>
        <v>5</v>
      </c>
      <c r="L240" s="82">
        <f t="shared" si="104"/>
        <v>0.1</v>
      </c>
      <c r="M240" s="83">
        <f t="shared" si="102"/>
        <v>0.105</v>
      </c>
      <c r="N240" s="84">
        <v>1.3974E-2</v>
      </c>
      <c r="O240" s="85">
        <f t="shared" si="92"/>
        <v>1500</v>
      </c>
      <c r="P240" s="86">
        <v>30</v>
      </c>
      <c r="Q240" s="85">
        <f t="shared" si="93"/>
        <v>30000</v>
      </c>
      <c r="R240" s="86">
        <v>600</v>
      </c>
      <c r="S240" s="87">
        <f t="shared" si="94"/>
        <v>150</v>
      </c>
      <c r="T240" s="87">
        <f t="shared" si="95"/>
        <v>3000</v>
      </c>
      <c r="AA240" s="22">
        <f t="shared" si="96"/>
        <v>20.961000000000002</v>
      </c>
      <c r="AB240" s="22">
        <f t="shared" si="97"/>
        <v>157.5</v>
      </c>
      <c r="AC240" s="22">
        <f t="shared" si="98"/>
        <v>20.961000000000002</v>
      </c>
      <c r="AE240" s="22">
        <f t="shared" si="99"/>
        <v>419.22</v>
      </c>
      <c r="AF240" s="22">
        <f t="shared" si="100"/>
        <v>3150</v>
      </c>
      <c r="AG240" s="22">
        <f t="shared" si="101"/>
        <v>419.22</v>
      </c>
    </row>
    <row r="241" spans="1:61" ht="40.15" customHeight="1" x14ac:dyDescent="0.2">
      <c r="A241" s="15" t="s">
        <v>1160</v>
      </c>
      <c r="B241" s="9">
        <v>232</v>
      </c>
      <c r="C241" s="9" t="s">
        <v>1952</v>
      </c>
      <c r="D241" s="49" t="s">
        <v>266</v>
      </c>
      <c r="E241" s="79" t="s">
        <v>1346</v>
      </c>
      <c r="F241" s="49" t="s">
        <v>538</v>
      </c>
      <c r="G241" s="49" t="s">
        <v>868</v>
      </c>
      <c r="H241" s="49" t="s">
        <v>540</v>
      </c>
      <c r="I241" s="89">
        <v>30</v>
      </c>
      <c r="J241" s="88">
        <v>4.99</v>
      </c>
      <c r="K241" s="82">
        <f t="shared" si="103"/>
        <v>4.8</v>
      </c>
      <c r="L241" s="82">
        <f t="shared" si="104"/>
        <v>0.16</v>
      </c>
      <c r="M241" s="83">
        <f t="shared" si="102"/>
        <v>0.16633333333333333</v>
      </c>
      <c r="N241" s="84">
        <v>4.4999999999999998E-2</v>
      </c>
      <c r="O241" s="85">
        <f t="shared" si="92"/>
        <v>900</v>
      </c>
      <c r="P241" s="86">
        <v>30</v>
      </c>
      <c r="Q241" s="85">
        <f t="shared" si="93"/>
        <v>18000</v>
      </c>
      <c r="R241" s="86">
        <v>600</v>
      </c>
      <c r="S241" s="87">
        <f t="shared" si="94"/>
        <v>144</v>
      </c>
      <c r="T241" s="87">
        <f t="shared" si="95"/>
        <v>2880</v>
      </c>
      <c r="AA241" s="22">
        <f t="shared" si="96"/>
        <v>40.5</v>
      </c>
      <c r="AB241" s="22">
        <f t="shared" si="97"/>
        <v>149.69999999999999</v>
      </c>
      <c r="AC241" s="22">
        <f t="shared" si="98"/>
        <v>40.5</v>
      </c>
      <c r="AE241" s="22">
        <f t="shared" si="99"/>
        <v>810</v>
      </c>
      <c r="AF241" s="22">
        <f t="shared" si="100"/>
        <v>2994</v>
      </c>
      <c r="AG241" s="22">
        <f t="shared" si="101"/>
        <v>810</v>
      </c>
    </row>
    <row r="242" spans="1:61" ht="40.15" customHeight="1" x14ac:dyDescent="0.2">
      <c r="A242" s="15" t="s">
        <v>1160</v>
      </c>
      <c r="B242" s="9">
        <v>233</v>
      </c>
      <c r="C242" s="9"/>
      <c r="D242" s="49" t="s">
        <v>2145</v>
      </c>
      <c r="E242" s="79" t="s">
        <v>2146</v>
      </c>
      <c r="F242" s="49" t="s">
        <v>596</v>
      </c>
      <c r="G242" s="49" t="s">
        <v>2147</v>
      </c>
      <c r="H242" s="49" t="s">
        <v>540</v>
      </c>
      <c r="I242" s="89">
        <v>50</v>
      </c>
      <c r="J242" s="88">
        <v>9.4600000000000009</v>
      </c>
      <c r="K242" s="82">
        <f t="shared" si="103"/>
        <v>9</v>
      </c>
      <c r="L242" s="82">
        <f t="shared" si="104"/>
        <v>0.18</v>
      </c>
      <c r="M242" s="83">
        <f t="shared" si="102"/>
        <v>0.18920000000000001</v>
      </c>
      <c r="N242" s="84"/>
      <c r="O242" s="85">
        <f t="shared" si="92"/>
        <v>50</v>
      </c>
      <c r="P242" s="86">
        <v>1</v>
      </c>
      <c r="Q242" s="85">
        <f t="shared" si="93"/>
        <v>5000</v>
      </c>
      <c r="R242" s="86">
        <v>100</v>
      </c>
      <c r="S242" s="87">
        <f t="shared" si="94"/>
        <v>9</v>
      </c>
      <c r="T242" s="87">
        <f t="shared" si="95"/>
        <v>900</v>
      </c>
      <c r="AA242" s="22"/>
      <c r="AB242" s="22">
        <f t="shared" si="97"/>
        <v>9.4600000000000009</v>
      </c>
      <c r="AC242" s="22"/>
      <c r="AE242" s="22"/>
      <c r="AF242" s="22">
        <f t="shared" si="100"/>
        <v>946</v>
      </c>
      <c r="AG242" s="22"/>
    </row>
    <row r="243" spans="1:61" ht="40.15" customHeight="1" x14ac:dyDescent="0.2">
      <c r="A243" s="15" t="s">
        <v>1160</v>
      </c>
      <c r="B243" s="9">
        <v>234</v>
      </c>
      <c r="C243" s="9" t="s">
        <v>1954</v>
      </c>
      <c r="D243" s="49" t="s">
        <v>216</v>
      </c>
      <c r="E243" s="79" t="s">
        <v>1347</v>
      </c>
      <c r="F243" s="49" t="s">
        <v>549</v>
      </c>
      <c r="G243" s="49" t="s">
        <v>660</v>
      </c>
      <c r="H243" s="49" t="s">
        <v>540</v>
      </c>
      <c r="I243" s="89">
        <v>28</v>
      </c>
      <c r="J243" s="88">
        <v>35.28</v>
      </c>
      <c r="K243" s="82">
        <f t="shared" si="103"/>
        <v>35.28</v>
      </c>
      <c r="L243" s="82">
        <f t="shared" si="104"/>
        <v>1.26</v>
      </c>
      <c r="M243" s="83">
        <f t="shared" si="102"/>
        <v>1.26</v>
      </c>
      <c r="N243" s="84">
        <v>0.54578499999999996</v>
      </c>
      <c r="O243" s="85">
        <f t="shared" si="92"/>
        <v>11200</v>
      </c>
      <c r="P243" s="86">
        <v>400</v>
      </c>
      <c r="Q243" s="85">
        <f t="shared" si="93"/>
        <v>280000</v>
      </c>
      <c r="R243" s="86">
        <v>10000</v>
      </c>
      <c r="S243" s="87">
        <f t="shared" si="94"/>
        <v>14112</v>
      </c>
      <c r="T243" s="87">
        <f t="shared" si="95"/>
        <v>352800</v>
      </c>
      <c r="AA243" s="22">
        <f t="shared" ref="AA243:AA251" si="105">N243*O243</f>
        <v>6112.7919999999995</v>
      </c>
      <c r="AB243" s="22">
        <f t="shared" ref="AB243:AB251" si="106">M243*O243</f>
        <v>14112</v>
      </c>
      <c r="AC243" s="22">
        <f t="shared" ref="AC243:AC251" si="107">IF(AA243&lt;AB243,AA243,AB243)</f>
        <v>6112.7919999999995</v>
      </c>
      <c r="AE243" s="22">
        <f t="shared" ref="AE243:AE251" si="108">Q243*N243</f>
        <v>152819.79999999999</v>
      </c>
      <c r="AF243" s="22">
        <f t="shared" ref="AF243:AF251" si="109">M243*Q243</f>
        <v>352800</v>
      </c>
      <c r="AG243" s="22">
        <f t="shared" ref="AG243:AG251" si="110">IF(AE243&lt;AF243,AE243,AF243)</f>
        <v>152819.79999999999</v>
      </c>
    </row>
    <row r="244" spans="1:61" ht="40.15" customHeight="1" x14ac:dyDescent="0.2">
      <c r="A244" s="15" t="s">
        <v>1160</v>
      </c>
      <c r="B244" s="9">
        <v>235</v>
      </c>
      <c r="C244" s="9" t="s">
        <v>1955</v>
      </c>
      <c r="D244" s="38" t="s">
        <v>216</v>
      </c>
      <c r="E244" s="97" t="s">
        <v>668</v>
      </c>
      <c r="F244" s="38" t="s">
        <v>506</v>
      </c>
      <c r="G244" s="38" t="s">
        <v>515</v>
      </c>
      <c r="H244" s="38" t="s">
        <v>540</v>
      </c>
      <c r="I244" s="99">
        <v>30</v>
      </c>
      <c r="J244" s="88">
        <v>12.9</v>
      </c>
      <c r="K244" s="82">
        <f t="shared" si="103"/>
        <v>12.9</v>
      </c>
      <c r="L244" s="82">
        <f t="shared" si="104"/>
        <v>0.43</v>
      </c>
      <c r="M244" s="83">
        <f t="shared" si="102"/>
        <v>0.43</v>
      </c>
      <c r="N244" s="84">
        <v>0.29049999999999998</v>
      </c>
      <c r="O244" s="85">
        <f t="shared" si="92"/>
        <v>1500</v>
      </c>
      <c r="P244" s="86">
        <v>50</v>
      </c>
      <c r="Q244" s="85">
        <f t="shared" si="93"/>
        <v>180000</v>
      </c>
      <c r="R244" s="86">
        <v>6000</v>
      </c>
      <c r="S244" s="87">
        <f t="shared" si="94"/>
        <v>645</v>
      </c>
      <c r="T244" s="87">
        <f t="shared" si="95"/>
        <v>77400</v>
      </c>
      <c r="AA244" s="22">
        <f t="shared" si="105"/>
        <v>435.74999999999994</v>
      </c>
      <c r="AB244" s="22">
        <f t="shared" si="106"/>
        <v>645</v>
      </c>
      <c r="AC244" s="22">
        <f t="shared" si="107"/>
        <v>435.74999999999994</v>
      </c>
      <c r="AE244" s="22">
        <f t="shared" si="108"/>
        <v>52290</v>
      </c>
      <c r="AF244" s="22">
        <f t="shared" si="109"/>
        <v>77400</v>
      </c>
      <c r="AG244" s="22">
        <f t="shared" si="110"/>
        <v>52290</v>
      </c>
    </row>
    <row r="245" spans="1:61" ht="40.15" customHeight="1" x14ac:dyDescent="0.2">
      <c r="A245" s="15" t="s">
        <v>1160</v>
      </c>
      <c r="B245" s="9">
        <v>236</v>
      </c>
      <c r="C245" s="9" t="s">
        <v>1956</v>
      </c>
      <c r="D245" s="38" t="s">
        <v>216</v>
      </c>
      <c r="E245" s="97" t="s">
        <v>516</v>
      </c>
      <c r="F245" s="38" t="s">
        <v>506</v>
      </c>
      <c r="G245" s="38" t="s">
        <v>515</v>
      </c>
      <c r="H245" s="38" t="s">
        <v>540</v>
      </c>
      <c r="I245" s="99">
        <v>28</v>
      </c>
      <c r="J245" s="88">
        <v>8.75</v>
      </c>
      <c r="K245" s="82">
        <f t="shared" si="103"/>
        <v>8.68</v>
      </c>
      <c r="L245" s="82">
        <f t="shared" si="104"/>
        <v>0.31</v>
      </c>
      <c r="M245" s="83">
        <f t="shared" si="102"/>
        <v>0.3125</v>
      </c>
      <c r="N245" s="84">
        <v>0.21107100000000001</v>
      </c>
      <c r="O245" s="85">
        <f t="shared" si="92"/>
        <v>28</v>
      </c>
      <c r="P245" s="86">
        <v>1</v>
      </c>
      <c r="Q245" s="85">
        <f t="shared" si="93"/>
        <v>33600</v>
      </c>
      <c r="R245" s="86">
        <v>1200</v>
      </c>
      <c r="S245" s="87">
        <f t="shared" si="94"/>
        <v>8.68</v>
      </c>
      <c r="T245" s="87">
        <f t="shared" si="95"/>
        <v>10416</v>
      </c>
      <c r="AA245" s="22">
        <f t="shared" si="105"/>
        <v>5.9099880000000002</v>
      </c>
      <c r="AB245" s="22">
        <f t="shared" si="106"/>
        <v>8.75</v>
      </c>
      <c r="AC245" s="22">
        <f t="shared" si="107"/>
        <v>5.9099880000000002</v>
      </c>
      <c r="AE245" s="22">
        <f t="shared" si="108"/>
        <v>7091.9856</v>
      </c>
      <c r="AF245" s="22">
        <f t="shared" si="109"/>
        <v>10500</v>
      </c>
      <c r="AG245" s="22">
        <f t="shared" si="110"/>
        <v>7091.9856</v>
      </c>
    </row>
    <row r="246" spans="1:61" ht="40.15" customHeight="1" x14ac:dyDescent="0.2">
      <c r="A246" s="15" t="s">
        <v>1160</v>
      </c>
      <c r="B246" s="9">
        <v>237</v>
      </c>
      <c r="C246" s="9"/>
      <c r="D246" s="38" t="s">
        <v>216</v>
      </c>
      <c r="E246" s="97" t="s">
        <v>931</v>
      </c>
      <c r="F246" s="38" t="s">
        <v>506</v>
      </c>
      <c r="G246" s="38" t="s">
        <v>515</v>
      </c>
      <c r="H246" s="38" t="s">
        <v>540</v>
      </c>
      <c r="I246" s="99">
        <v>30</v>
      </c>
      <c r="J246" s="88">
        <v>15.29</v>
      </c>
      <c r="K246" s="82">
        <f t="shared" si="103"/>
        <v>15</v>
      </c>
      <c r="L246" s="82">
        <f t="shared" si="104"/>
        <v>0.5</v>
      </c>
      <c r="M246" s="83">
        <f t="shared" si="102"/>
        <v>0.5096666666666666</v>
      </c>
      <c r="N246" s="84">
        <v>0.344333</v>
      </c>
      <c r="O246" s="85">
        <f t="shared" si="92"/>
        <v>30</v>
      </c>
      <c r="P246" s="86">
        <v>1</v>
      </c>
      <c r="Q246" s="85">
        <f t="shared" si="93"/>
        <v>6000</v>
      </c>
      <c r="R246" s="86">
        <v>200</v>
      </c>
      <c r="S246" s="87">
        <f t="shared" si="94"/>
        <v>15</v>
      </c>
      <c r="T246" s="87">
        <f t="shared" si="95"/>
        <v>3000</v>
      </c>
      <c r="AA246" s="22">
        <f t="shared" si="105"/>
        <v>10.32999</v>
      </c>
      <c r="AB246" s="22">
        <f t="shared" si="106"/>
        <v>15.289999999999997</v>
      </c>
      <c r="AC246" s="22">
        <f t="shared" si="107"/>
        <v>10.32999</v>
      </c>
      <c r="AE246" s="22">
        <f t="shared" si="108"/>
        <v>2065.998</v>
      </c>
      <c r="AF246" s="22">
        <f t="shared" si="109"/>
        <v>3057.9999999999995</v>
      </c>
      <c r="AG246" s="22">
        <f t="shared" si="110"/>
        <v>2065.998</v>
      </c>
    </row>
    <row r="247" spans="1:61" ht="40.15" customHeight="1" x14ac:dyDescent="0.2">
      <c r="A247" s="15" t="s">
        <v>1160</v>
      </c>
      <c r="B247" s="9">
        <v>238</v>
      </c>
      <c r="C247" s="9"/>
      <c r="D247" s="38" t="s">
        <v>216</v>
      </c>
      <c r="E247" s="97" t="s">
        <v>932</v>
      </c>
      <c r="F247" s="38" t="s">
        <v>506</v>
      </c>
      <c r="G247" s="38" t="s">
        <v>515</v>
      </c>
      <c r="H247" s="38" t="s">
        <v>540</v>
      </c>
      <c r="I247" s="99">
        <v>28</v>
      </c>
      <c r="J247" s="88">
        <v>9.5399999999999991</v>
      </c>
      <c r="K247" s="82">
        <f t="shared" si="103"/>
        <v>9.5200000000000014</v>
      </c>
      <c r="L247" s="82">
        <f t="shared" si="104"/>
        <v>0.34</v>
      </c>
      <c r="M247" s="83">
        <f t="shared" si="102"/>
        <v>0.34071428571428569</v>
      </c>
      <c r="N247" s="84">
        <v>0.23035700000000001</v>
      </c>
      <c r="O247" s="85">
        <f t="shared" si="92"/>
        <v>28</v>
      </c>
      <c r="P247" s="86">
        <v>1</v>
      </c>
      <c r="Q247" s="85">
        <f t="shared" si="93"/>
        <v>5600</v>
      </c>
      <c r="R247" s="86">
        <v>200</v>
      </c>
      <c r="S247" s="87">
        <f t="shared" si="94"/>
        <v>9.5200000000000014</v>
      </c>
      <c r="T247" s="87">
        <f t="shared" si="95"/>
        <v>1904.0000000000002</v>
      </c>
      <c r="AA247" s="22">
        <f t="shared" si="105"/>
        <v>6.4499960000000005</v>
      </c>
      <c r="AB247" s="22">
        <f t="shared" si="106"/>
        <v>9.5399999999999991</v>
      </c>
      <c r="AC247" s="22">
        <f t="shared" si="107"/>
        <v>6.4499960000000005</v>
      </c>
      <c r="AE247" s="22">
        <f t="shared" si="108"/>
        <v>1289.9992</v>
      </c>
      <c r="AF247" s="22">
        <f t="shared" si="109"/>
        <v>1907.9999999999998</v>
      </c>
      <c r="AG247" s="22">
        <f t="shared" si="110"/>
        <v>1289.9992</v>
      </c>
    </row>
    <row r="248" spans="1:61" ht="40.15" customHeight="1" x14ac:dyDescent="0.2">
      <c r="A248" s="15" t="s">
        <v>1160</v>
      </c>
      <c r="B248" s="9">
        <v>239</v>
      </c>
      <c r="C248" s="9"/>
      <c r="D248" s="38" t="s">
        <v>216</v>
      </c>
      <c r="E248" s="97" t="s">
        <v>2250</v>
      </c>
      <c r="F248" s="38" t="s">
        <v>506</v>
      </c>
      <c r="G248" s="38" t="s">
        <v>515</v>
      </c>
      <c r="H248" s="38" t="s">
        <v>540</v>
      </c>
      <c r="I248" s="99">
        <v>28</v>
      </c>
      <c r="J248" s="88">
        <v>12.02</v>
      </c>
      <c r="K248" s="82">
        <f t="shared" si="103"/>
        <v>11.76</v>
      </c>
      <c r="L248" s="82">
        <f t="shared" si="104"/>
        <v>0.42</v>
      </c>
      <c r="M248" s="83">
        <f t="shared" si="102"/>
        <v>0.42928571428571427</v>
      </c>
      <c r="N248" s="84"/>
      <c r="O248" s="85">
        <f t="shared" si="92"/>
        <v>28</v>
      </c>
      <c r="P248" s="86">
        <v>1</v>
      </c>
      <c r="Q248" s="85">
        <f t="shared" si="93"/>
        <v>5600</v>
      </c>
      <c r="R248" s="86">
        <v>200</v>
      </c>
      <c r="S248" s="87">
        <f t="shared" si="94"/>
        <v>11.76</v>
      </c>
      <c r="T248" s="87">
        <f t="shared" si="95"/>
        <v>2352</v>
      </c>
      <c r="AA248" s="22"/>
      <c r="AB248" s="22">
        <f t="shared" si="106"/>
        <v>12.02</v>
      </c>
      <c r="AC248" s="22"/>
      <c r="AE248" s="22"/>
      <c r="AF248" s="22">
        <f t="shared" si="109"/>
        <v>2404</v>
      </c>
      <c r="AG248" s="22"/>
    </row>
    <row r="249" spans="1:61" ht="40.15" customHeight="1" x14ac:dyDescent="0.2">
      <c r="A249" s="15" t="s">
        <v>1160</v>
      </c>
      <c r="B249" s="9">
        <v>240</v>
      </c>
      <c r="C249" s="9"/>
      <c r="D249" s="38" t="s">
        <v>216</v>
      </c>
      <c r="E249" s="97" t="s">
        <v>2251</v>
      </c>
      <c r="F249" s="38" t="s">
        <v>506</v>
      </c>
      <c r="G249" s="38" t="s">
        <v>515</v>
      </c>
      <c r="H249" s="38" t="s">
        <v>540</v>
      </c>
      <c r="I249" s="99">
        <v>30</v>
      </c>
      <c r="J249" s="88">
        <v>20.41</v>
      </c>
      <c r="K249" s="82">
        <f t="shared" si="103"/>
        <v>20.400000000000002</v>
      </c>
      <c r="L249" s="82">
        <f t="shared" si="104"/>
        <v>0.68</v>
      </c>
      <c r="M249" s="83">
        <f t="shared" si="102"/>
        <v>0.68033333333333335</v>
      </c>
      <c r="N249" s="84"/>
      <c r="O249" s="85">
        <f t="shared" si="92"/>
        <v>30</v>
      </c>
      <c r="P249" s="86">
        <v>1</v>
      </c>
      <c r="Q249" s="85">
        <f t="shared" si="93"/>
        <v>6000</v>
      </c>
      <c r="R249" s="86">
        <v>200</v>
      </c>
      <c r="S249" s="87">
        <f t="shared" si="94"/>
        <v>20.400000000000002</v>
      </c>
      <c r="T249" s="87">
        <f t="shared" si="95"/>
        <v>4080.0000000000005</v>
      </c>
      <c r="AA249" s="22"/>
      <c r="AB249" s="22">
        <f t="shared" si="106"/>
        <v>20.41</v>
      </c>
      <c r="AC249" s="22"/>
      <c r="AE249" s="22"/>
      <c r="AF249" s="22">
        <f t="shared" si="109"/>
        <v>4082</v>
      </c>
      <c r="AG249" s="22"/>
    </row>
    <row r="250" spans="1:61" ht="40.15" customHeight="1" x14ac:dyDescent="0.2">
      <c r="A250" s="15" t="s">
        <v>1160</v>
      </c>
      <c r="B250" s="9">
        <v>241</v>
      </c>
      <c r="C250" s="9"/>
      <c r="D250" s="38" t="s">
        <v>216</v>
      </c>
      <c r="E250" s="97" t="s">
        <v>308</v>
      </c>
      <c r="F250" s="38" t="s">
        <v>506</v>
      </c>
      <c r="G250" s="38" t="s">
        <v>660</v>
      </c>
      <c r="H250" s="38" t="s">
        <v>540</v>
      </c>
      <c r="I250" s="99">
        <v>28</v>
      </c>
      <c r="J250" s="88">
        <v>22.93</v>
      </c>
      <c r="K250" s="82">
        <f t="shared" si="103"/>
        <v>22.68</v>
      </c>
      <c r="L250" s="82">
        <f t="shared" si="104"/>
        <v>0.81</v>
      </c>
      <c r="M250" s="83">
        <f t="shared" si="102"/>
        <v>0.81892857142857145</v>
      </c>
      <c r="N250" s="84">
        <v>0.54578499999999996</v>
      </c>
      <c r="O250" s="85">
        <f t="shared" si="92"/>
        <v>28</v>
      </c>
      <c r="P250" s="86">
        <v>1</v>
      </c>
      <c r="Q250" s="85">
        <f t="shared" si="93"/>
        <v>5600</v>
      </c>
      <c r="R250" s="86">
        <v>200</v>
      </c>
      <c r="S250" s="87">
        <f t="shared" si="94"/>
        <v>22.68</v>
      </c>
      <c r="T250" s="87">
        <f t="shared" si="95"/>
        <v>4536</v>
      </c>
      <c r="AA250" s="22">
        <f t="shared" si="105"/>
        <v>15.281979999999999</v>
      </c>
      <c r="AB250" s="22">
        <f t="shared" si="106"/>
        <v>22.93</v>
      </c>
      <c r="AC250" s="22">
        <f t="shared" si="107"/>
        <v>15.281979999999999</v>
      </c>
      <c r="AE250" s="22">
        <f t="shared" si="108"/>
        <v>3056.3959999999997</v>
      </c>
      <c r="AF250" s="22">
        <f t="shared" si="109"/>
        <v>4586</v>
      </c>
      <c r="AG250" s="22">
        <f t="shared" si="110"/>
        <v>3056.3959999999997</v>
      </c>
    </row>
    <row r="251" spans="1:61" s="6" customFormat="1" ht="40.15" customHeight="1" x14ac:dyDescent="0.2">
      <c r="A251" s="16" t="s">
        <v>1161</v>
      </c>
      <c r="B251" s="9">
        <v>242</v>
      </c>
      <c r="C251" s="9"/>
      <c r="D251" s="49" t="s">
        <v>743</v>
      </c>
      <c r="E251" s="79" t="s">
        <v>744</v>
      </c>
      <c r="F251" s="49" t="s">
        <v>745</v>
      </c>
      <c r="G251" s="49" t="s">
        <v>564</v>
      </c>
      <c r="H251" s="38" t="s">
        <v>540</v>
      </c>
      <c r="I251" s="89">
        <v>3</v>
      </c>
      <c r="J251" s="82">
        <v>26</v>
      </c>
      <c r="K251" s="82">
        <f t="shared" si="103"/>
        <v>25.98</v>
      </c>
      <c r="L251" s="82">
        <f t="shared" si="104"/>
        <v>8.66</v>
      </c>
      <c r="M251" s="83">
        <f t="shared" si="102"/>
        <v>8.6666666666666661</v>
      </c>
      <c r="N251" s="84">
        <v>0</v>
      </c>
      <c r="O251" s="85">
        <f t="shared" si="92"/>
        <v>60</v>
      </c>
      <c r="P251" s="86">
        <v>20</v>
      </c>
      <c r="Q251" s="85">
        <f t="shared" si="93"/>
        <v>1500</v>
      </c>
      <c r="R251" s="86">
        <v>500</v>
      </c>
      <c r="S251" s="87">
        <f t="shared" si="94"/>
        <v>519.6</v>
      </c>
      <c r="T251" s="87">
        <f t="shared" si="95"/>
        <v>12990</v>
      </c>
      <c r="AA251" s="22">
        <f t="shared" si="105"/>
        <v>0</v>
      </c>
      <c r="AB251" s="22">
        <f t="shared" si="106"/>
        <v>520</v>
      </c>
      <c r="AC251" s="22">
        <f t="shared" si="107"/>
        <v>0</v>
      </c>
      <c r="AE251" s="22">
        <f t="shared" si="108"/>
        <v>0</v>
      </c>
      <c r="AF251" s="22">
        <f t="shared" si="109"/>
        <v>13000</v>
      </c>
      <c r="AG251" s="22">
        <f t="shared" si="110"/>
        <v>0</v>
      </c>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row>
    <row r="252" spans="1:61" s="6" customFormat="1" ht="40.15" customHeight="1" x14ac:dyDescent="0.2">
      <c r="A252" s="16" t="s">
        <v>1161</v>
      </c>
      <c r="B252" s="9">
        <v>243</v>
      </c>
      <c r="C252" s="9"/>
      <c r="D252" s="49" t="s">
        <v>743</v>
      </c>
      <c r="E252" s="79" t="s">
        <v>816</v>
      </c>
      <c r="F252" s="49" t="s">
        <v>2072</v>
      </c>
      <c r="G252" s="49" t="s">
        <v>2073</v>
      </c>
      <c r="H252" s="49" t="s">
        <v>2123</v>
      </c>
      <c r="I252" s="89">
        <v>1</v>
      </c>
      <c r="J252" s="82">
        <v>7</v>
      </c>
      <c r="K252" s="82">
        <f t="shared" si="103"/>
        <v>7</v>
      </c>
      <c r="L252" s="82">
        <f t="shared" si="104"/>
        <v>7</v>
      </c>
      <c r="M252" s="83">
        <f t="shared" si="102"/>
        <v>7</v>
      </c>
      <c r="N252" s="84"/>
      <c r="O252" s="85">
        <f t="shared" ref="O252:O312" si="111">P252*I252</f>
        <v>10</v>
      </c>
      <c r="P252" s="86">
        <v>10</v>
      </c>
      <c r="Q252" s="85">
        <f t="shared" ref="Q252:Q312" si="112">R252*I252</f>
        <v>200</v>
      </c>
      <c r="R252" s="86">
        <v>200</v>
      </c>
      <c r="S252" s="87">
        <f t="shared" ref="S252:S312" si="113">P252*K252</f>
        <v>70</v>
      </c>
      <c r="T252" s="87">
        <f t="shared" ref="T252:T312" si="114">R252*K252</f>
        <v>1400</v>
      </c>
      <c r="AA252" s="22"/>
      <c r="AB252" s="22"/>
      <c r="AC252" s="22"/>
      <c r="AE252" s="22"/>
      <c r="AF252" s="22"/>
      <c r="AG252" s="22"/>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row>
    <row r="253" spans="1:61" s="6" customFormat="1" ht="40.15" customHeight="1" x14ac:dyDescent="0.2">
      <c r="A253" s="16" t="s">
        <v>1161</v>
      </c>
      <c r="B253" s="9">
        <v>244</v>
      </c>
      <c r="C253" s="9"/>
      <c r="D253" s="49" t="s">
        <v>743</v>
      </c>
      <c r="E253" s="79" t="s">
        <v>816</v>
      </c>
      <c r="F253" s="49" t="s">
        <v>691</v>
      </c>
      <c r="G253" s="49" t="s">
        <v>817</v>
      </c>
      <c r="H253" s="49" t="s">
        <v>537</v>
      </c>
      <c r="I253" s="89">
        <v>1</v>
      </c>
      <c r="J253" s="82">
        <v>11</v>
      </c>
      <c r="K253" s="82">
        <f t="shared" si="103"/>
        <v>11</v>
      </c>
      <c r="L253" s="82">
        <f t="shared" si="104"/>
        <v>11</v>
      </c>
      <c r="M253" s="83">
        <f t="shared" si="102"/>
        <v>11</v>
      </c>
      <c r="N253" s="84">
        <v>0</v>
      </c>
      <c r="O253" s="85">
        <f t="shared" si="111"/>
        <v>10</v>
      </c>
      <c r="P253" s="86">
        <v>10</v>
      </c>
      <c r="Q253" s="85">
        <f t="shared" si="112"/>
        <v>300</v>
      </c>
      <c r="R253" s="86">
        <v>300</v>
      </c>
      <c r="S253" s="87">
        <f t="shared" si="113"/>
        <v>110</v>
      </c>
      <c r="T253" s="87">
        <f t="shared" si="114"/>
        <v>3300</v>
      </c>
      <c r="AA253" s="22">
        <f>N253*O253</f>
        <v>0</v>
      </c>
      <c r="AB253" s="22">
        <f>M253*O253</f>
        <v>110</v>
      </c>
      <c r="AC253" s="22">
        <f>IF(AA253&lt;AB253,AA253,AB253)</f>
        <v>0</v>
      </c>
      <c r="AE253" s="22">
        <f>Q253*N253</f>
        <v>0</v>
      </c>
      <c r="AF253" s="22">
        <f>M253*Q253</f>
        <v>3300</v>
      </c>
      <c r="AG253" s="22">
        <f>IF(AE253&lt;AF253,AE253,AF253)</f>
        <v>0</v>
      </c>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row>
    <row r="254" spans="1:61" ht="40.15" customHeight="1" x14ac:dyDescent="0.2">
      <c r="A254" s="15" t="s">
        <v>1160</v>
      </c>
      <c r="B254" s="9">
        <v>245</v>
      </c>
      <c r="C254" s="9"/>
      <c r="D254" s="49" t="s">
        <v>463</v>
      </c>
      <c r="E254" s="79" t="s">
        <v>464</v>
      </c>
      <c r="F254" s="49" t="s">
        <v>1326</v>
      </c>
      <c r="G254" s="49" t="s">
        <v>1348</v>
      </c>
      <c r="H254" s="49" t="s">
        <v>537</v>
      </c>
      <c r="I254" s="89">
        <v>1</v>
      </c>
      <c r="J254" s="88">
        <v>4.45</v>
      </c>
      <c r="K254" s="82">
        <f t="shared" si="103"/>
        <v>4.45</v>
      </c>
      <c r="L254" s="82">
        <f t="shared" si="104"/>
        <v>4.45</v>
      </c>
      <c r="M254" s="83">
        <f t="shared" si="102"/>
        <v>4.45</v>
      </c>
      <c r="N254" s="84">
        <v>6.01</v>
      </c>
      <c r="O254" s="85">
        <f t="shared" si="111"/>
        <v>1</v>
      </c>
      <c r="P254" s="86">
        <v>1</v>
      </c>
      <c r="Q254" s="85">
        <f t="shared" si="112"/>
        <v>200</v>
      </c>
      <c r="R254" s="86">
        <v>200</v>
      </c>
      <c r="S254" s="87">
        <f t="shared" si="113"/>
        <v>4.45</v>
      </c>
      <c r="T254" s="87">
        <f t="shared" si="114"/>
        <v>890</v>
      </c>
      <c r="AA254" s="22">
        <f t="shared" ref="AA254:AA261" si="115">N254*O254</f>
        <v>6.01</v>
      </c>
      <c r="AB254" s="22">
        <f t="shared" ref="AB254:AB261" si="116">M254*O254</f>
        <v>4.45</v>
      </c>
      <c r="AC254" s="22">
        <f t="shared" ref="AC254:AC261" si="117">IF(AA254&lt;AB254,AA254,AB254)</f>
        <v>4.45</v>
      </c>
      <c r="AE254" s="22">
        <f t="shared" ref="AE254:AE261" si="118">Q254*N254</f>
        <v>1202</v>
      </c>
      <c r="AF254" s="22">
        <f t="shared" ref="AF254:AF261" si="119">M254*Q254</f>
        <v>890</v>
      </c>
      <c r="AG254" s="22">
        <f t="shared" ref="AG254:AG261" si="120">IF(AE254&lt;AF254,AE254,AF254)</f>
        <v>890</v>
      </c>
    </row>
    <row r="255" spans="1:61" ht="40.15" customHeight="1" x14ac:dyDescent="0.2">
      <c r="A255" s="15" t="s">
        <v>1161</v>
      </c>
      <c r="B255" s="9">
        <v>246</v>
      </c>
      <c r="C255" s="9"/>
      <c r="D255" s="49" t="s">
        <v>463</v>
      </c>
      <c r="E255" s="79" t="s">
        <v>465</v>
      </c>
      <c r="F255" s="49" t="s">
        <v>538</v>
      </c>
      <c r="G255" s="49" t="s">
        <v>466</v>
      </c>
      <c r="H255" s="38" t="s">
        <v>540</v>
      </c>
      <c r="I255" s="89">
        <v>30</v>
      </c>
      <c r="J255" s="88">
        <v>6.35</v>
      </c>
      <c r="K255" s="82">
        <f t="shared" si="103"/>
        <v>6.3</v>
      </c>
      <c r="L255" s="82">
        <f t="shared" si="104"/>
        <v>0.21</v>
      </c>
      <c r="M255" s="83">
        <f t="shared" si="102"/>
        <v>0.21166666666666664</v>
      </c>
      <c r="N255" s="84">
        <v>0</v>
      </c>
      <c r="O255" s="85">
        <f t="shared" si="111"/>
        <v>30000</v>
      </c>
      <c r="P255" s="86">
        <v>1000</v>
      </c>
      <c r="Q255" s="85">
        <f t="shared" si="112"/>
        <v>960000</v>
      </c>
      <c r="R255" s="86">
        <v>32000</v>
      </c>
      <c r="S255" s="87">
        <f t="shared" si="113"/>
        <v>6300</v>
      </c>
      <c r="T255" s="87">
        <f t="shared" si="114"/>
        <v>201600</v>
      </c>
      <c r="AA255" s="22">
        <f t="shared" si="115"/>
        <v>0</v>
      </c>
      <c r="AB255" s="22">
        <f t="shared" si="116"/>
        <v>6349.9999999999991</v>
      </c>
      <c r="AC255" s="22">
        <f t="shared" si="117"/>
        <v>0</v>
      </c>
      <c r="AE255" s="22">
        <f t="shared" si="118"/>
        <v>0</v>
      </c>
      <c r="AF255" s="22">
        <f t="shared" si="119"/>
        <v>203199.99999999997</v>
      </c>
      <c r="AG255" s="22">
        <f t="shared" si="120"/>
        <v>0</v>
      </c>
    </row>
    <row r="256" spans="1:61" ht="40.15" customHeight="1" x14ac:dyDescent="0.2">
      <c r="A256" s="15" t="s">
        <v>1161</v>
      </c>
      <c r="B256" s="9">
        <v>247</v>
      </c>
      <c r="C256" s="9"/>
      <c r="D256" s="49" t="s">
        <v>463</v>
      </c>
      <c r="E256" s="79" t="s">
        <v>467</v>
      </c>
      <c r="F256" s="49" t="s">
        <v>538</v>
      </c>
      <c r="G256" s="49" t="s">
        <v>468</v>
      </c>
      <c r="H256" s="49" t="s">
        <v>540</v>
      </c>
      <c r="I256" s="89">
        <v>30</v>
      </c>
      <c r="J256" s="88">
        <v>5.14</v>
      </c>
      <c r="K256" s="82">
        <f t="shared" si="103"/>
        <v>5.1000000000000005</v>
      </c>
      <c r="L256" s="82">
        <f t="shared" si="104"/>
        <v>0.17</v>
      </c>
      <c r="M256" s="83">
        <f t="shared" si="102"/>
        <v>0.17133333333333331</v>
      </c>
      <c r="N256" s="84">
        <v>0</v>
      </c>
      <c r="O256" s="85">
        <f t="shared" si="111"/>
        <v>30000</v>
      </c>
      <c r="P256" s="86">
        <v>1000</v>
      </c>
      <c r="Q256" s="85">
        <f t="shared" si="112"/>
        <v>420000</v>
      </c>
      <c r="R256" s="86">
        <v>14000</v>
      </c>
      <c r="S256" s="87">
        <f t="shared" si="113"/>
        <v>5100.0000000000009</v>
      </c>
      <c r="T256" s="87">
        <f t="shared" si="114"/>
        <v>71400.000000000015</v>
      </c>
      <c r="AA256" s="22">
        <f t="shared" si="115"/>
        <v>0</v>
      </c>
      <c r="AB256" s="22">
        <f t="shared" si="116"/>
        <v>5139.9999999999991</v>
      </c>
      <c r="AC256" s="22">
        <f t="shared" si="117"/>
        <v>0</v>
      </c>
      <c r="AE256" s="22">
        <f t="shared" si="118"/>
        <v>0</v>
      </c>
      <c r="AF256" s="22">
        <f t="shared" si="119"/>
        <v>71959.999999999985</v>
      </c>
      <c r="AG256" s="22">
        <f t="shared" si="120"/>
        <v>0</v>
      </c>
    </row>
    <row r="257" spans="1:201" s="6" customFormat="1" ht="40.15" customHeight="1" x14ac:dyDescent="0.2">
      <c r="A257" s="15" t="s">
        <v>1161</v>
      </c>
      <c r="B257" s="9">
        <v>248</v>
      </c>
      <c r="C257" s="9"/>
      <c r="D257" s="38" t="s">
        <v>560</v>
      </c>
      <c r="E257" s="98" t="s">
        <v>1192</v>
      </c>
      <c r="F257" s="38" t="s">
        <v>933</v>
      </c>
      <c r="G257" s="38" t="s">
        <v>1367</v>
      </c>
      <c r="H257" s="38" t="s">
        <v>540</v>
      </c>
      <c r="I257" s="99">
        <v>6</v>
      </c>
      <c r="J257" s="88">
        <v>4.5999999999999996</v>
      </c>
      <c r="K257" s="82">
        <f t="shared" si="103"/>
        <v>4.5600000000000005</v>
      </c>
      <c r="L257" s="82">
        <f t="shared" si="104"/>
        <v>0.76</v>
      </c>
      <c r="M257" s="83">
        <f t="shared" si="102"/>
        <v>0.76666666666666661</v>
      </c>
      <c r="N257" s="84">
        <v>0</v>
      </c>
      <c r="O257" s="85">
        <f t="shared" si="111"/>
        <v>60</v>
      </c>
      <c r="P257" s="86">
        <v>10</v>
      </c>
      <c r="Q257" s="85">
        <f t="shared" si="112"/>
        <v>6000</v>
      </c>
      <c r="R257" s="86">
        <v>1000</v>
      </c>
      <c r="S257" s="87">
        <f t="shared" si="113"/>
        <v>45.600000000000009</v>
      </c>
      <c r="T257" s="87">
        <f t="shared" si="114"/>
        <v>4560.0000000000009</v>
      </c>
      <c r="U257" s="1"/>
      <c r="V257" s="1"/>
      <c r="W257" s="1"/>
      <c r="X257" s="1"/>
      <c r="Y257" s="1"/>
      <c r="Z257" s="1"/>
      <c r="AA257" s="22">
        <f t="shared" si="115"/>
        <v>0</v>
      </c>
      <c r="AB257" s="22">
        <f t="shared" si="116"/>
        <v>46</v>
      </c>
      <c r="AC257" s="22">
        <f t="shared" si="117"/>
        <v>0</v>
      </c>
      <c r="AD257" s="1"/>
      <c r="AE257" s="22">
        <f t="shared" si="118"/>
        <v>0</v>
      </c>
      <c r="AF257" s="22">
        <f t="shared" si="119"/>
        <v>4600</v>
      </c>
      <c r="AG257" s="22">
        <f t="shared" si="120"/>
        <v>0</v>
      </c>
      <c r="AH257" s="1"/>
      <c r="AI257" s="1"/>
      <c r="AJ257" s="1"/>
      <c r="AK257" s="1"/>
      <c r="AL257" s="1"/>
      <c r="AM257" s="1"/>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row>
    <row r="258" spans="1:201" s="6" customFormat="1" ht="40.15" customHeight="1" x14ac:dyDescent="0.2">
      <c r="A258" s="16" t="s">
        <v>1161</v>
      </c>
      <c r="B258" s="9">
        <v>249</v>
      </c>
      <c r="C258" s="9"/>
      <c r="D258" s="103" t="s">
        <v>1123</v>
      </c>
      <c r="E258" s="79" t="s">
        <v>1119</v>
      </c>
      <c r="F258" s="49" t="s">
        <v>1120</v>
      </c>
      <c r="G258" s="49" t="s">
        <v>1617</v>
      </c>
      <c r="H258" s="49" t="s">
        <v>344</v>
      </c>
      <c r="I258" s="89">
        <v>10</v>
      </c>
      <c r="J258" s="82">
        <v>16.12</v>
      </c>
      <c r="K258" s="82">
        <f t="shared" si="103"/>
        <v>16.100000000000001</v>
      </c>
      <c r="L258" s="82">
        <f t="shared" si="104"/>
        <v>1.61</v>
      </c>
      <c r="M258" s="83">
        <f t="shared" si="102"/>
        <v>1.6120000000000001</v>
      </c>
      <c r="N258" s="84">
        <v>0</v>
      </c>
      <c r="O258" s="85">
        <f t="shared" si="111"/>
        <v>1000</v>
      </c>
      <c r="P258" s="86">
        <v>100</v>
      </c>
      <c r="Q258" s="85">
        <f t="shared" si="112"/>
        <v>20000</v>
      </c>
      <c r="R258" s="86">
        <v>2000</v>
      </c>
      <c r="S258" s="87">
        <f t="shared" si="113"/>
        <v>1610.0000000000002</v>
      </c>
      <c r="T258" s="87">
        <f t="shared" si="114"/>
        <v>32200.000000000004</v>
      </c>
      <c r="AA258" s="22">
        <f t="shared" si="115"/>
        <v>0</v>
      </c>
      <c r="AB258" s="22">
        <f t="shared" si="116"/>
        <v>1612</v>
      </c>
      <c r="AC258" s="22">
        <f t="shared" si="117"/>
        <v>0</v>
      </c>
      <c r="AE258" s="22">
        <f t="shared" si="118"/>
        <v>0</v>
      </c>
      <c r="AF258" s="22">
        <f t="shared" si="119"/>
        <v>32240.000000000004</v>
      </c>
      <c r="AG258" s="22">
        <f t="shared" si="120"/>
        <v>0</v>
      </c>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row>
    <row r="259" spans="1:201" ht="40.15" customHeight="1" x14ac:dyDescent="0.2">
      <c r="A259" s="16" t="s">
        <v>1161</v>
      </c>
      <c r="B259" s="9">
        <v>250</v>
      </c>
      <c r="C259" s="9"/>
      <c r="D259" s="49" t="s">
        <v>560</v>
      </c>
      <c r="E259" s="79" t="s">
        <v>592</v>
      </c>
      <c r="F259" s="49" t="s">
        <v>1208</v>
      </c>
      <c r="G259" s="49" t="s">
        <v>1367</v>
      </c>
      <c r="H259" s="49" t="s">
        <v>540</v>
      </c>
      <c r="I259" s="89">
        <v>5</v>
      </c>
      <c r="J259" s="82">
        <v>9.4</v>
      </c>
      <c r="K259" s="82">
        <f t="shared" si="103"/>
        <v>9.3999999999999986</v>
      </c>
      <c r="L259" s="82">
        <f t="shared" si="104"/>
        <v>1.88</v>
      </c>
      <c r="M259" s="83">
        <f t="shared" si="102"/>
        <v>1.8800000000000001</v>
      </c>
      <c r="N259" s="84">
        <v>0</v>
      </c>
      <c r="O259" s="85">
        <f t="shared" si="111"/>
        <v>50</v>
      </c>
      <c r="P259" s="86">
        <v>10</v>
      </c>
      <c r="Q259" s="85">
        <f t="shared" si="112"/>
        <v>1000</v>
      </c>
      <c r="R259" s="86">
        <v>200</v>
      </c>
      <c r="S259" s="87">
        <f t="shared" si="113"/>
        <v>93.999999999999986</v>
      </c>
      <c r="T259" s="87">
        <f t="shared" si="114"/>
        <v>1879.9999999999998</v>
      </c>
      <c r="U259" s="6"/>
      <c r="V259" s="6"/>
      <c r="W259" s="6"/>
      <c r="X259" s="6"/>
      <c r="Y259" s="6"/>
      <c r="Z259" s="6"/>
      <c r="AA259" s="22">
        <f t="shared" si="115"/>
        <v>0</v>
      </c>
      <c r="AB259" s="22">
        <f t="shared" si="116"/>
        <v>94</v>
      </c>
      <c r="AC259" s="22">
        <f t="shared" si="117"/>
        <v>0</v>
      </c>
      <c r="AD259" s="6"/>
      <c r="AE259" s="22">
        <f t="shared" si="118"/>
        <v>0</v>
      </c>
      <c r="AF259" s="22">
        <f t="shared" si="119"/>
        <v>1880.0000000000002</v>
      </c>
      <c r="AG259" s="22">
        <f t="shared" si="120"/>
        <v>0</v>
      </c>
      <c r="AH259" s="6"/>
      <c r="AI259" s="6"/>
      <c r="AJ259" s="6"/>
      <c r="AK259" s="6"/>
      <c r="AL259" s="6"/>
      <c r="AM259" s="6"/>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c r="FC259" s="6"/>
      <c r="FD259" s="6"/>
      <c r="FE259" s="6"/>
      <c r="FF259" s="6"/>
      <c r="FG259" s="6"/>
      <c r="FH259" s="6"/>
      <c r="FI259" s="6"/>
      <c r="FJ259" s="6"/>
      <c r="FK259" s="6"/>
      <c r="FL259" s="6"/>
      <c r="FM259" s="6"/>
      <c r="FN259" s="6"/>
      <c r="FO259" s="6"/>
      <c r="FP259" s="6"/>
      <c r="FQ259" s="6"/>
      <c r="FR259" s="6"/>
      <c r="FS259" s="6"/>
      <c r="FT259" s="6"/>
      <c r="FU259" s="6"/>
      <c r="FV259" s="6"/>
      <c r="FW259" s="6"/>
      <c r="FX259" s="6"/>
      <c r="FY259" s="6"/>
      <c r="FZ259" s="6"/>
      <c r="GA259" s="6"/>
      <c r="GB259" s="6"/>
      <c r="GC259" s="6"/>
      <c r="GD259" s="6"/>
      <c r="GE259" s="6"/>
      <c r="GF259" s="6"/>
      <c r="GG259" s="6"/>
      <c r="GH259" s="6"/>
      <c r="GI259" s="6"/>
      <c r="GJ259" s="6"/>
      <c r="GK259" s="6"/>
      <c r="GL259" s="6"/>
      <c r="GM259" s="6"/>
      <c r="GN259" s="6"/>
      <c r="GO259" s="6"/>
      <c r="GP259" s="6"/>
      <c r="GQ259" s="6"/>
      <c r="GR259" s="6"/>
      <c r="GS259" s="6"/>
    </row>
    <row r="260" spans="1:201" ht="40.15" customHeight="1" x14ac:dyDescent="0.2">
      <c r="A260" s="15" t="s">
        <v>1161</v>
      </c>
      <c r="B260" s="9">
        <v>251</v>
      </c>
      <c r="C260" s="9"/>
      <c r="D260" s="38" t="s">
        <v>560</v>
      </c>
      <c r="E260" s="98" t="s">
        <v>1129</v>
      </c>
      <c r="F260" s="38" t="s">
        <v>876</v>
      </c>
      <c r="G260" s="38" t="s">
        <v>1677</v>
      </c>
      <c r="H260" s="38" t="s">
        <v>555</v>
      </c>
      <c r="I260" s="99">
        <v>1</v>
      </c>
      <c r="J260" s="88">
        <v>20</v>
      </c>
      <c r="K260" s="82">
        <f t="shared" si="103"/>
        <v>20</v>
      </c>
      <c r="L260" s="82">
        <f t="shared" si="104"/>
        <v>20</v>
      </c>
      <c r="M260" s="83">
        <f t="shared" si="102"/>
        <v>20</v>
      </c>
      <c r="N260" s="84">
        <v>0</v>
      </c>
      <c r="O260" s="85">
        <f t="shared" si="111"/>
        <v>800</v>
      </c>
      <c r="P260" s="86">
        <v>800</v>
      </c>
      <c r="Q260" s="85">
        <f t="shared" si="112"/>
        <v>6000</v>
      </c>
      <c r="R260" s="86">
        <v>6000</v>
      </c>
      <c r="S260" s="87">
        <f t="shared" si="113"/>
        <v>16000</v>
      </c>
      <c r="T260" s="87">
        <f t="shared" si="114"/>
        <v>120000</v>
      </c>
      <c r="AA260" s="22">
        <f t="shared" si="115"/>
        <v>0</v>
      </c>
      <c r="AB260" s="22">
        <f t="shared" si="116"/>
        <v>16000</v>
      </c>
      <c r="AC260" s="22">
        <f t="shared" si="117"/>
        <v>0</v>
      </c>
      <c r="AE260" s="22">
        <f t="shared" si="118"/>
        <v>0</v>
      </c>
      <c r="AF260" s="22">
        <f t="shared" si="119"/>
        <v>120000</v>
      </c>
      <c r="AG260" s="22">
        <f t="shared" si="120"/>
        <v>0</v>
      </c>
    </row>
    <row r="261" spans="1:201" ht="40.15" customHeight="1" x14ac:dyDescent="0.2">
      <c r="A261" s="15" t="s">
        <v>1161</v>
      </c>
      <c r="B261" s="9">
        <v>252</v>
      </c>
      <c r="C261" s="9"/>
      <c r="D261" s="38" t="s">
        <v>560</v>
      </c>
      <c r="E261" s="98" t="s">
        <v>1129</v>
      </c>
      <c r="F261" s="38" t="s">
        <v>1678</v>
      </c>
      <c r="G261" s="38" t="s">
        <v>2035</v>
      </c>
      <c r="H261" s="38" t="s">
        <v>555</v>
      </c>
      <c r="I261" s="99">
        <v>1</v>
      </c>
      <c r="J261" s="88">
        <v>17</v>
      </c>
      <c r="K261" s="82">
        <f t="shared" si="103"/>
        <v>17</v>
      </c>
      <c r="L261" s="82">
        <f t="shared" si="104"/>
        <v>17</v>
      </c>
      <c r="M261" s="83">
        <f t="shared" si="102"/>
        <v>17</v>
      </c>
      <c r="N261" s="84">
        <v>0</v>
      </c>
      <c r="O261" s="85">
        <f t="shared" si="111"/>
        <v>50</v>
      </c>
      <c r="P261" s="86">
        <v>50</v>
      </c>
      <c r="Q261" s="85">
        <f t="shared" si="112"/>
        <v>3000</v>
      </c>
      <c r="R261" s="86">
        <v>3000</v>
      </c>
      <c r="S261" s="87">
        <f t="shared" si="113"/>
        <v>850</v>
      </c>
      <c r="T261" s="87">
        <f t="shared" si="114"/>
        <v>51000</v>
      </c>
      <c r="AA261" s="22">
        <f t="shared" si="115"/>
        <v>0</v>
      </c>
      <c r="AB261" s="22">
        <f t="shared" si="116"/>
        <v>850</v>
      </c>
      <c r="AC261" s="22">
        <f t="shared" si="117"/>
        <v>0</v>
      </c>
      <c r="AE261" s="22">
        <f t="shared" si="118"/>
        <v>0</v>
      </c>
      <c r="AF261" s="22">
        <f t="shared" si="119"/>
        <v>51000</v>
      </c>
      <c r="AG261" s="22">
        <f t="shared" si="120"/>
        <v>0</v>
      </c>
    </row>
    <row r="262" spans="1:201" s="6" customFormat="1" ht="40.15" customHeight="1" x14ac:dyDescent="0.2">
      <c r="A262" s="15" t="s">
        <v>1160</v>
      </c>
      <c r="B262" s="9">
        <v>253</v>
      </c>
      <c r="C262" s="9"/>
      <c r="D262" s="49" t="s">
        <v>946</v>
      </c>
      <c r="E262" s="79" t="s">
        <v>2209</v>
      </c>
      <c r="F262" s="49" t="s">
        <v>538</v>
      </c>
      <c r="G262" s="49" t="s">
        <v>2149</v>
      </c>
      <c r="H262" s="49" t="s">
        <v>540</v>
      </c>
      <c r="I262" s="89">
        <v>30</v>
      </c>
      <c r="J262" s="88">
        <v>16.25</v>
      </c>
      <c r="K262" s="82">
        <f t="shared" si="103"/>
        <v>16.200000000000003</v>
      </c>
      <c r="L262" s="82">
        <f t="shared" si="104"/>
        <v>0.54</v>
      </c>
      <c r="M262" s="83">
        <f t="shared" si="102"/>
        <v>0.54166666666666663</v>
      </c>
      <c r="N262" s="84"/>
      <c r="O262" s="85">
        <f t="shared" si="111"/>
        <v>300</v>
      </c>
      <c r="P262" s="86">
        <v>10</v>
      </c>
      <c r="Q262" s="85">
        <f t="shared" si="112"/>
        <v>12000</v>
      </c>
      <c r="R262" s="86">
        <v>400</v>
      </c>
      <c r="S262" s="87">
        <f t="shared" si="113"/>
        <v>162.00000000000003</v>
      </c>
      <c r="T262" s="87">
        <f t="shared" si="114"/>
        <v>6480.0000000000009</v>
      </c>
      <c r="U262" s="1"/>
      <c r="V262" s="1"/>
      <c r="W262" s="1"/>
      <c r="X262" s="1"/>
      <c r="Y262" s="1"/>
      <c r="Z262" s="1"/>
      <c r="AA262" s="22"/>
      <c r="AB262" s="22"/>
      <c r="AC262" s="22"/>
      <c r="AD262" s="1"/>
      <c r="AE262" s="22"/>
      <c r="AF262" s="22"/>
      <c r="AG262" s="22"/>
      <c r="AH262" s="1"/>
      <c r="AI262" s="1"/>
      <c r="AJ262" s="1"/>
      <c r="AK262" s="1"/>
      <c r="AL262" s="1"/>
      <c r="AM262" s="1"/>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row>
    <row r="263" spans="1:201" s="6" customFormat="1" ht="40.15" customHeight="1" x14ac:dyDescent="0.2">
      <c r="A263" s="16" t="s">
        <v>1160</v>
      </c>
      <c r="B263" s="9">
        <v>254</v>
      </c>
      <c r="C263" s="9"/>
      <c r="D263" s="49" t="s">
        <v>946</v>
      </c>
      <c r="E263" s="79" t="s">
        <v>2210</v>
      </c>
      <c r="F263" s="49" t="s">
        <v>538</v>
      </c>
      <c r="G263" s="49" t="s">
        <v>2148</v>
      </c>
      <c r="H263" s="49" t="s">
        <v>540</v>
      </c>
      <c r="I263" s="89">
        <v>30</v>
      </c>
      <c r="J263" s="82">
        <v>14.76</v>
      </c>
      <c r="K263" s="82">
        <f t="shared" si="103"/>
        <v>14.7</v>
      </c>
      <c r="L263" s="82">
        <f t="shared" si="104"/>
        <v>0.49</v>
      </c>
      <c r="M263" s="83">
        <f t="shared" si="102"/>
        <v>0.49199999999999999</v>
      </c>
      <c r="N263" s="84"/>
      <c r="O263" s="85">
        <f t="shared" si="111"/>
        <v>300</v>
      </c>
      <c r="P263" s="86">
        <v>10</v>
      </c>
      <c r="Q263" s="85">
        <f t="shared" si="112"/>
        <v>24000</v>
      </c>
      <c r="R263" s="86">
        <v>800</v>
      </c>
      <c r="S263" s="87">
        <f t="shared" si="113"/>
        <v>147</v>
      </c>
      <c r="T263" s="87">
        <f t="shared" si="114"/>
        <v>11760</v>
      </c>
      <c r="AA263" s="22"/>
      <c r="AB263" s="22"/>
      <c r="AC263" s="22"/>
      <c r="AE263" s="22"/>
      <c r="AF263" s="22"/>
      <c r="AG263" s="22"/>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row>
    <row r="264" spans="1:201" s="6" customFormat="1" ht="40.15" customHeight="1" x14ac:dyDescent="0.2">
      <c r="A264" s="15" t="s">
        <v>1160</v>
      </c>
      <c r="B264" s="9">
        <v>255</v>
      </c>
      <c r="C264" s="9"/>
      <c r="D264" s="49" t="s">
        <v>946</v>
      </c>
      <c r="E264" s="79" t="s">
        <v>2211</v>
      </c>
      <c r="F264" s="49" t="s">
        <v>538</v>
      </c>
      <c r="G264" s="49" t="s">
        <v>2151</v>
      </c>
      <c r="H264" s="49" t="s">
        <v>540</v>
      </c>
      <c r="I264" s="89">
        <v>30</v>
      </c>
      <c r="J264" s="88">
        <v>27.14</v>
      </c>
      <c r="K264" s="82">
        <f t="shared" si="103"/>
        <v>27</v>
      </c>
      <c r="L264" s="82">
        <f t="shared" si="104"/>
        <v>0.9</v>
      </c>
      <c r="M264" s="83">
        <f t="shared" si="102"/>
        <v>0.90466666666666673</v>
      </c>
      <c r="N264" s="84"/>
      <c r="O264" s="85">
        <f t="shared" si="111"/>
        <v>300</v>
      </c>
      <c r="P264" s="86">
        <v>10</v>
      </c>
      <c r="Q264" s="85">
        <f t="shared" si="112"/>
        <v>12000</v>
      </c>
      <c r="R264" s="86">
        <v>400</v>
      </c>
      <c r="S264" s="87">
        <f t="shared" si="113"/>
        <v>270</v>
      </c>
      <c r="T264" s="87">
        <f t="shared" si="114"/>
        <v>10800</v>
      </c>
      <c r="U264" s="1"/>
      <c r="V264" s="1"/>
      <c r="W264" s="1"/>
      <c r="X264" s="1"/>
      <c r="Y264" s="1"/>
      <c r="Z264" s="1"/>
      <c r="AA264" s="22"/>
      <c r="AB264" s="22"/>
      <c r="AC264" s="22"/>
      <c r="AD264" s="1"/>
      <c r="AE264" s="22"/>
      <c r="AF264" s="22"/>
      <c r="AG264" s="22"/>
      <c r="AH264" s="1"/>
      <c r="AI264" s="1"/>
      <c r="AJ264" s="1"/>
      <c r="AK264" s="1"/>
      <c r="AL264" s="1"/>
      <c r="AM264" s="1"/>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row>
    <row r="265" spans="1:201" s="6" customFormat="1" ht="40.15" customHeight="1" x14ac:dyDescent="0.2">
      <c r="A265" s="15" t="s">
        <v>1160</v>
      </c>
      <c r="B265" s="9">
        <v>256</v>
      </c>
      <c r="C265" s="9"/>
      <c r="D265" s="49" t="s">
        <v>946</v>
      </c>
      <c r="E265" s="79" t="s">
        <v>2212</v>
      </c>
      <c r="F265" s="49" t="s">
        <v>538</v>
      </c>
      <c r="G265" s="49" t="s">
        <v>2150</v>
      </c>
      <c r="H265" s="49" t="s">
        <v>540</v>
      </c>
      <c r="I265" s="89">
        <v>30</v>
      </c>
      <c r="J265" s="88">
        <v>24.84</v>
      </c>
      <c r="K265" s="82">
        <f t="shared" si="103"/>
        <v>24.599999999999998</v>
      </c>
      <c r="L265" s="82">
        <f t="shared" si="104"/>
        <v>0.82</v>
      </c>
      <c r="M265" s="83">
        <f t="shared" si="102"/>
        <v>0.82799999999999996</v>
      </c>
      <c r="N265" s="84"/>
      <c r="O265" s="85">
        <f t="shared" si="111"/>
        <v>300</v>
      </c>
      <c r="P265" s="86">
        <v>10</v>
      </c>
      <c r="Q265" s="85">
        <f t="shared" si="112"/>
        <v>24000</v>
      </c>
      <c r="R265" s="86">
        <v>800</v>
      </c>
      <c r="S265" s="87">
        <f t="shared" si="113"/>
        <v>245.99999999999997</v>
      </c>
      <c r="T265" s="87">
        <f t="shared" si="114"/>
        <v>19680</v>
      </c>
      <c r="U265" s="1"/>
      <c r="V265" s="1"/>
      <c r="W265" s="1"/>
      <c r="X265" s="1"/>
      <c r="Y265" s="1"/>
      <c r="Z265" s="1"/>
      <c r="AA265" s="22"/>
      <c r="AB265" s="22"/>
      <c r="AC265" s="22"/>
      <c r="AD265" s="1"/>
      <c r="AE265" s="22"/>
      <c r="AF265" s="22"/>
      <c r="AG265" s="22"/>
      <c r="AH265" s="1"/>
      <c r="AI265" s="1"/>
      <c r="AJ265" s="1"/>
      <c r="AK265" s="1"/>
      <c r="AL265" s="1"/>
      <c r="AM265" s="1"/>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row>
    <row r="266" spans="1:201" s="6" customFormat="1" ht="40.15" customHeight="1" x14ac:dyDescent="0.2">
      <c r="A266" s="16" t="s">
        <v>1161</v>
      </c>
      <c r="B266" s="9">
        <v>257</v>
      </c>
      <c r="C266" s="9"/>
      <c r="D266" s="49" t="s">
        <v>560</v>
      </c>
      <c r="E266" s="79" t="s">
        <v>644</v>
      </c>
      <c r="F266" s="49" t="s">
        <v>538</v>
      </c>
      <c r="G266" s="49" t="s">
        <v>1367</v>
      </c>
      <c r="H266" s="49" t="s">
        <v>540</v>
      </c>
      <c r="I266" s="89">
        <v>20</v>
      </c>
      <c r="J266" s="82">
        <v>7</v>
      </c>
      <c r="K266" s="82">
        <f t="shared" si="103"/>
        <v>7</v>
      </c>
      <c r="L266" s="82">
        <f t="shared" si="104"/>
        <v>0.35</v>
      </c>
      <c r="M266" s="83">
        <f t="shared" si="102"/>
        <v>0.35</v>
      </c>
      <c r="N266" s="84">
        <v>0</v>
      </c>
      <c r="O266" s="85">
        <f t="shared" si="111"/>
        <v>2000</v>
      </c>
      <c r="P266" s="86">
        <v>100</v>
      </c>
      <c r="Q266" s="85">
        <f t="shared" si="112"/>
        <v>20000</v>
      </c>
      <c r="R266" s="86">
        <v>1000</v>
      </c>
      <c r="S266" s="87">
        <f t="shared" si="113"/>
        <v>700</v>
      </c>
      <c r="T266" s="87">
        <f t="shared" si="114"/>
        <v>7000</v>
      </c>
      <c r="AA266" s="22">
        <f>N266*O266</f>
        <v>0</v>
      </c>
      <c r="AB266" s="22">
        <f>M266*O266</f>
        <v>700</v>
      </c>
      <c r="AC266" s="22">
        <f>IF(AA266&lt;AB266,AA266,AB266)</f>
        <v>0</v>
      </c>
      <c r="AE266" s="22">
        <f>Q266*N266</f>
        <v>0</v>
      </c>
      <c r="AF266" s="22">
        <f>M266*Q266</f>
        <v>7000</v>
      </c>
      <c r="AG266" s="22">
        <f>IF(AE266&lt;AF266,AE266,AF266)</f>
        <v>0</v>
      </c>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row>
    <row r="267" spans="1:201" s="6" customFormat="1" ht="40.15" customHeight="1" x14ac:dyDescent="0.2">
      <c r="A267" s="15" t="s">
        <v>1160</v>
      </c>
      <c r="B267" s="9">
        <v>258</v>
      </c>
      <c r="C267" s="9"/>
      <c r="D267" s="49" t="s">
        <v>2126</v>
      </c>
      <c r="E267" s="79" t="s">
        <v>2124</v>
      </c>
      <c r="F267" s="49" t="s">
        <v>596</v>
      </c>
      <c r="G267" s="49" t="s">
        <v>1367</v>
      </c>
      <c r="H267" s="49" t="s">
        <v>540</v>
      </c>
      <c r="I267" s="89">
        <v>48</v>
      </c>
      <c r="J267" s="88">
        <v>60.23</v>
      </c>
      <c r="K267" s="82">
        <f t="shared" si="103"/>
        <v>60</v>
      </c>
      <c r="L267" s="82">
        <f t="shared" si="104"/>
        <v>1.25</v>
      </c>
      <c r="M267" s="83">
        <f t="shared" si="102"/>
        <v>1.2547916666666665</v>
      </c>
      <c r="N267" s="84"/>
      <c r="O267" s="85">
        <f t="shared" si="111"/>
        <v>480</v>
      </c>
      <c r="P267" s="86">
        <v>10</v>
      </c>
      <c r="Q267" s="85">
        <f t="shared" si="112"/>
        <v>14400</v>
      </c>
      <c r="R267" s="86">
        <v>300</v>
      </c>
      <c r="S267" s="87">
        <f t="shared" si="113"/>
        <v>600</v>
      </c>
      <c r="T267" s="87">
        <f t="shared" si="114"/>
        <v>18000</v>
      </c>
      <c r="U267" s="1"/>
      <c r="V267" s="1"/>
      <c r="W267" s="1"/>
      <c r="X267" s="1"/>
      <c r="Y267" s="1"/>
      <c r="Z267" s="1"/>
      <c r="AA267" s="22"/>
      <c r="AB267" s="22"/>
      <c r="AC267" s="22"/>
      <c r="AD267" s="1"/>
      <c r="AE267" s="22"/>
      <c r="AF267" s="22"/>
      <c r="AG267" s="22"/>
      <c r="AH267" s="1"/>
      <c r="AI267" s="1"/>
      <c r="AJ267" s="1"/>
      <c r="AK267" s="1"/>
      <c r="AL267" s="1"/>
      <c r="AM267" s="1"/>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row>
    <row r="268" spans="1:201" s="6" customFormat="1" ht="40.15" customHeight="1" x14ac:dyDescent="0.2">
      <c r="A268" s="16" t="s">
        <v>1161</v>
      </c>
      <c r="B268" s="9">
        <v>259</v>
      </c>
      <c r="C268" s="9"/>
      <c r="D268" s="49" t="s">
        <v>560</v>
      </c>
      <c r="E268" s="79" t="s">
        <v>656</v>
      </c>
      <c r="F268" s="49" t="s">
        <v>538</v>
      </c>
      <c r="G268" s="49" t="s">
        <v>1676</v>
      </c>
      <c r="H268" s="49" t="s">
        <v>540</v>
      </c>
      <c r="I268" s="89">
        <v>30</v>
      </c>
      <c r="J268" s="82">
        <v>15</v>
      </c>
      <c r="K268" s="82">
        <f t="shared" si="103"/>
        <v>15</v>
      </c>
      <c r="L268" s="82">
        <f t="shared" si="104"/>
        <v>0.5</v>
      </c>
      <c r="M268" s="83">
        <f t="shared" si="102"/>
        <v>0.5</v>
      </c>
      <c r="N268" s="84">
        <v>0</v>
      </c>
      <c r="O268" s="85">
        <f t="shared" si="111"/>
        <v>6000</v>
      </c>
      <c r="P268" s="86">
        <v>200</v>
      </c>
      <c r="Q268" s="85">
        <f t="shared" si="112"/>
        <v>720000</v>
      </c>
      <c r="R268" s="86">
        <v>24000</v>
      </c>
      <c r="S268" s="87">
        <f t="shared" si="113"/>
        <v>3000</v>
      </c>
      <c r="T268" s="87">
        <f t="shared" si="114"/>
        <v>360000</v>
      </c>
      <c r="AA268" s="22">
        <f t="shared" ref="AA268:AA311" si="121">N268*O268</f>
        <v>0</v>
      </c>
      <c r="AB268" s="22">
        <f t="shared" ref="AB268:AB312" si="122">M268*O268</f>
        <v>3000</v>
      </c>
      <c r="AC268" s="22">
        <f t="shared" ref="AC268:AC311" si="123">IF(AA268&lt;AB268,AA268,AB268)</f>
        <v>0</v>
      </c>
      <c r="AE268" s="22">
        <f t="shared" ref="AE268:AE311" si="124">Q268*N268</f>
        <v>0</v>
      </c>
      <c r="AF268" s="22">
        <f t="shared" ref="AF268:AF312" si="125">M268*Q268</f>
        <v>360000</v>
      </c>
      <c r="AG268" s="22">
        <f t="shared" ref="AG268:AG311" si="126">IF(AE268&lt;AF268,AE268,AF268)</f>
        <v>0</v>
      </c>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row>
    <row r="269" spans="1:201" s="6" customFormat="1" ht="40.15" customHeight="1" x14ac:dyDescent="0.2">
      <c r="A269" s="15" t="s">
        <v>1161</v>
      </c>
      <c r="B269" s="9">
        <v>260</v>
      </c>
      <c r="C269" s="9"/>
      <c r="D269" s="38" t="s">
        <v>560</v>
      </c>
      <c r="E269" s="98" t="s">
        <v>1178</v>
      </c>
      <c r="F269" s="38" t="s">
        <v>544</v>
      </c>
      <c r="G269" s="38" t="s">
        <v>236</v>
      </c>
      <c r="H269" s="38" t="s">
        <v>540</v>
      </c>
      <c r="I269" s="99">
        <v>20</v>
      </c>
      <c r="J269" s="88">
        <v>24</v>
      </c>
      <c r="K269" s="82">
        <f t="shared" si="103"/>
        <v>24</v>
      </c>
      <c r="L269" s="82">
        <f t="shared" si="104"/>
        <v>1.2</v>
      </c>
      <c r="M269" s="83">
        <f t="shared" si="102"/>
        <v>1.2</v>
      </c>
      <c r="N269" s="90">
        <v>0</v>
      </c>
      <c r="O269" s="85">
        <f t="shared" si="111"/>
        <v>16000</v>
      </c>
      <c r="P269" s="86">
        <v>800</v>
      </c>
      <c r="Q269" s="85">
        <f t="shared" si="112"/>
        <v>240000</v>
      </c>
      <c r="R269" s="86">
        <v>12000</v>
      </c>
      <c r="S269" s="87">
        <f t="shared" si="113"/>
        <v>19200</v>
      </c>
      <c r="T269" s="87">
        <f t="shared" si="114"/>
        <v>288000</v>
      </c>
      <c r="U269" s="1"/>
      <c r="V269" s="1"/>
      <c r="W269" s="1"/>
      <c r="X269" s="1"/>
      <c r="Y269" s="1"/>
      <c r="Z269" s="1"/>
      <c r="AA269" s="22">
        <f t="shared" si="121"/>
        <v>0</v>
      </c>
      <c r="AB269" s="22">
        <f t="shared" si="122"/>
        <v>19200</v>
      </c>
      <c r="AC269" s="22">
        <f t="shared" si="123"/>
        <v>0</v>
      </c>
      <c r="AD269" s="1"/>
      <c r="AE269" s="22">
        <f t="shared" si="124"/>
        <v>0</v>
      </c>
      <c r="AF269" s="22">
        <f t="shared" si="125"/>
        <v>288000</v>
      </c>
      <c r="AG269" s="22">
        <f t="shared" si="126"/>
        <v>0</v>
      </c>
      <c r="AH269" s="1"/>
      <c r="AI269" s="1"/>
      <c r="AJ269" s="1"/>
      <c r="AK269" s="1"/>
      <c r="AL269" s="1"/>
      <c r="AM269" s="1"/>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row>
    <row r="270" spans="1:201" s="6" customFormat="1" ht="40.15" customHeight="1" x14ac:dyDescent="0.2">
      <c r="A270" s="16" t="s">
        <v>1161</v>
      </c>
      <c r="B270" s="9">
        <v>261</v>
      </c>
      <c r="C270" s="9"/>
      <c r="D270" s="49" t="s">
        <v>560</v>
      </c>
      <c r="E270" s="79" t="s">
        <v>1189</v>
      </c>
      <c r="F270" s="49" t="s">
        <v>685</v>
      </c>
      <c r="G270" s="49" t="s">
        <v>1616</v>
      </c>
      <c r="H270" s="49" t="s">
        <v>537</v>
      </c>
      <c r="I270" s="89">
        <v>1</v>
      </c>
      <c r="J270" s="82">
        <v>44.07</v>
      </c>
      <c r="K270" s="82">
        <f t="shared" si="103"/>
        <v>44.07</v>
      </c>
      <c r="L270" s="82">
        <f t="shared" si="104"/>
        <v>44.07</v>
      </c>
      <c r="M270" s="83">
        <f t="shared" si="102"/>
        <v>44.07</v>
      </c>
      <c r="N270" s="84">
        <v>0</v>
      </c>
      <c r="O270" s="85">
        <f t="shared" si="111"/>
        <v>4</v>
      </c>
      <c r="P270" s="86">
        <v>4</v>
      </c>
      <c r="Q270" s="85">
        <f t="shared" si="112"/>
        <v>100</v>
      </c>
      <c r="R270" s="86">
        <v>100</v>
      </c>
      <c r="S270" s="87">
        <f t="shared" si="113"/>
        <v>176.28</v>
      </c>
      <c r="T270" s="87">
        <f t="shared" si="114"/>
        <v>4407</v>
      </c>
      <c r="AA270" s="22">
        <f t="shared" si="121"/>
        <v>0</v>
      </c>
      <c r="AB270" s="22">
        <f t="shared" si="122"/>
        <v>176.28</v>
      </c>
      <c r="AC270" s="22">
        <f t="shared" si="123"/>
        <v>0</v>
      </c>
      <c r="AE270" s="22">
        <f t="shared" si="124"/>
        <v>0</v>
      </c>
      <c r="AF270" s="22">
        <f t="shared" si="125"/>
        <v>4407</v>
      </c>
      <c r="AG270" s="22">
        <f t="shared" si="126"/>
        <v>0</v>
      </c>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row>
    <row r="271" spans="1:201" s="6" customFormat="1" ht="40.15" customHeight="1" x14ac:dyDescent="0.2">
      <c r="A271" s="16" t="s">
        <v>1161</v>
      </c>
      <c r="B271" s="9">
        <v>262</v>
      </c>
      <c r="C271" s="9"/>
      <c r="D271" s="49" t="s">
        <v>560</v>
      </c>
      <c r="E271" s="79" t="s">
        <v>686</v>
      </c>
      <c r="F271" s="49" t="s">
        <v>687</v>
      </c>
      <c r="G271" s="49" t="s">
        <v>688</v>
      </c>
      <c r="H271" s="38" t="s">
        <v>540</v>
      </c>
      <c r="I271" s="53">
        <v>1</v>
      </c>
      <c r="J271" s="94">
        <v>13</v>
      </c>
      <c r="K271" s="82">
        <f t="shared" si="103"/>
        <v>13</v>
      </c>
      <c r="L271" s="82">
        <f t="shared" si="104"/>
        <v>13</v>
      </c>
      <c r="M271" s="83">
        <f t="shared" si="102"/>
        <v>13</v>
      </c>
      <c r="N271" s="84">
        <v>0</v>
      </c>
      <c r="O271" s="85">
        <f t="shared" si="111"/>
        <v>10</v>
      </c>
      <c r="P271" s="86">
        <v>10</v>
      </c>
      <c r="Q271" s="85">
        <f t="shared" si="112"/>
        <v>800</v>
      </c>
      <c r="R271" s="86">
        <v>800</v>
      </c>
      <c r="S271" s="87">
        <f t="shared" si="113"/>
        <v>130</v>
      </c>
      <c r="T271" s="87">
        <f t="shared" si="114"/>
        <v>10400</v>
      </c>
      <c r="AA271" s="22">
        <f t="shared" si="121"/>
        <v>0</v>
      </c>
      <c r="AB271" s="22">
        <f t="shared" si="122"/>
        <v>130</v>
      </c>
      <c r="AC271" s="22">
        <f t="shared" si="123"/>
        <v>0</v>
      </c>
      <c r="AE271" s="22">
        <f t="shared" si="124"/>
        <v>0</v>
      </c>
      <c r="AF271" s="22">
        <f t="shared" si="125"/>
        <v>10400</v>
      </c>
      <c r="AG271" s="22">
        <f t="shared" si="126"/>
        <v>0</v>
      </c>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row>
    <row r="272" spans="1:201" s="6" customFormat="1" ht="40.15" customHeight="1" x14ac:dyDescent="0.2">
      <c r="A272" s="16" t="s">
        <v>1160</v>
      </c>
      <c r="B272" s="9">
        <v>263</v>
      </c>
      <c r="C272" s="9"/>
      <c r="D272" s="49" t="s">
        <v>560</v>
      </c>
      <c r="E272" s="79" t="s">
        <v>695</v>
      </c>
      <c r="F272" s="49" t="s">
        <v>685</v>
      </c>
      <c r="G272" s="49" t="s">
        <v>1349</v>
      </c>
      <c r="H272" s="49" t="s">
        <v>537</v>
      </c>
      <c r="I272" s="53">
        <v>1</v>
      </c>
      <c r="J272" s="94">
        <v>10.31</v>
      </c>
      <c r="K272" s="82">
        <f t="shared" ref="K272:K334" si="127">L272*I272</f>
        <v>10.31</v>
      </c>
      <c r="L272" s="82">
        <f t="shared" si="104"/>
        <v>10.31</v>
      </c>
      <c r="M272" s="83">
        <f t="shared" ref="M272:M333" si="128">J272/I272</f>
        <v>10.31</v>
      </c>
      <c r="N272" s="84">
        <v>12.545999999999999</v>
      </c>
      <c r="O272" s="85">
        <f t="shared" si="111"/>
        <v>2</v>
      </c>
      <c r="P272" s="86">
        <v>2</v>
      </c>
      <c r="Q272" s="85">
        <f t="shared" si="112"/>
        <v>100</v>
      </c>
      <c r="R272" s="86">
        <v>100</v>
      </c>
      <c r="S272" s="87">
        <f t="shared" si="113"/>
        <v>20.62</v>
      </c>
      <c r="T272" s="87">
        <f t="shared" si="114"/>
        <v>1031</v>
      </c>
      <c r="AA272" s="22">
        <f t="shared" si="121"/>
        <v>25.091999999999999</v>
      </c>
      <c r="AB272" s="22">
        <f t="shared" si="122"/>
        <v>20.62</v>
      </c>
      <c r="AC272" s="22">
        <f t="shared" si="123"/>
        <v>20.62</v>
      </c>
      <c r="AE272" s="22">
        <f t="shared" si="124"/>
        <v>1254.5999999999999</v>
      </c>
      <c r="AF272" s="22">
        <f t="shared" si="125"/>
        <v>1031</v>
      </c>
      <c r="AG272" s="22">
        <f t="shared" si="126"/>
        <v>1031</v>
      </c>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row>
    <row r="273" spans="1:201" s="6" customFormat="1" ht="40.15" customHeight="1" x14ac:dyDescent="0.2">
      <c r="A273" s="16" t="s">
        <v>1161</v>
      </c>
      <c r="B273" s="9">
        <v>264</v>
      </c>
      <c r="C273" s="9"/>
      <c r="D273" s="49" t="s">
        <v>560</v>
      </c>
      <c r="E273" s="79" t="s">
        <v>708</v>
      </c>
      <c r="F273" s="49" t="s">
        <v>709</v>
      </c>
      <c r="G273" s="49" t="s">
        <v>1367</v>
      </c>
      <c r="H273" s="49" t="s">
        <v>540</v>
      </c>
      <c r="I273" s="89">
        <v>24</v>
      </c>
      <c r="J273" s="82">
        <v>10</v>
      </c>
      <c r="K273" s="82">
        <f t="shared" si="127"/>
        <v>9.84</v>
      </c>
      <c r="L273" s="82">
        <f t="shared" ref="L273:L335" si="129">ROUNDDOWN(M273,2)</f>
        <v>0.41</v>
      </c>
      <c r="M273" s="83">
        <f t="shared" si="128"/>
        <v>0.41666666666666669</v>
      </c>
      <c r="N273" s="84">
        <v>0</v>
      </c>
      <c r="O273" s="85">
        <f t="shared" si="111"/>
        <v>12000</v>
      </c>
      <c r="P273" s="86">
        <v>500</v>
      </c>
      <c r="Q273" s="85">
        <f t="shared" si="112"/>
        <v>120000</v>
      </c>
      <c r="R273" s="86">
        <v>5000</v>
      </c>
      <c r="S273" s="87">
        <f t="shared" si="113"/>
        <v>4920</v>
      </c>
      <c r="T273" s="87">
        <f t="shared" si="114"/>
        <v>49200</v>
      </c>
      <c r="AA273" s="22">
        <f t="shared" si="121"/>
        <v>0</v>
      </c>
      <c r="AB273" s="22">
        <f t="shared" si="122"/>
        <v>5000</v>
      </c>
      <c r="AC273" s="22">
        <f t="shared" si="123"/>
        <v>0</v>
      </c>
      <c r="AE273" s="22">
        <f t="shared" si="124"/>
        <v>0</v>
      </c>
      <c r="AF273" s="22">
        <f t="shared" si="125"/>
        <v>50000</v>
      </c>
      <c r="AG273" s="22">
        <f t="shared" si="126"/>
        <v>0</v>
      </c>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row>
    <row r="274" spans="1:201" s="6" customFormat="1" ht="40.15" customHeight="1" x14ac:dyDescent="0.2">
      <c r="A274" s="16" t="s">
        <v>1161</v>
      </c>
      <c r="B274" s="9">
        <v>265</v>
      </c>
      <c r="C274" s="9"/>
      <c r="D274" s="49" t="s">
        <v>560</v>
      </c>
      <c r="E274" s="79" t="s">
        <v>713</v>
      </c>
      <c r="F274" s="49" t="s">
        <v>714</v>
      </c>
      <c r="G274" s="49" t="s">
        <v>715</v>
      </c>
      <c r="H274" s="49" t="s">
        <v>537</v>
      </c>
      <c r="I274" s="53">
        <v>1</v>
      </c>
      <c r="J274" s="94">
        <v>19.86</v>
      </c>
      <c r="K274" s="82">
        <f t="shared" si="127"/>
        <v>19.86</v>
      </c>
      <c r="L274" s="82">
        <f t="shared" si="129"/>
        <v>19.86</v>
      </c>
      <c r="M274" s="83">
        <f t="shared" si="128"/>
        <v>19.86</v>
      </c>
      <c r="N274" s="84">
        <v>0</v>
      </c>
      <c r="O274" s="85">
        <f t="shared" si="111"/>
        <v>600</v>
      </c>
      <c r="P274" s="86">
        <v>600</v>
      </c>
      <c r="Q274" s="85">
        <f t="shared" si="112"/>
        <v>5000</v>
      </c>
      <c r="R274" s="86">
        <v>5000</v>
      </c>
      <c r="S274" s="87">
        <f t="shared" si="113"/>
        <v>11916</v>
      </c>
      <c r="T274" s="87">
        <f t="shared" si="114"/>
        <v>99300</v>
      </c>
      <c r="AA274" s="22">
        <f t="shared" si="121"/>
        <v>0</v>
      </c>
      <c r="AB274" s="22">
        <f t="shared" si="122"/>
        <v>11916</v>
      </c>
      <c r="AC274" s="22">
        <f t="shared" si="123"/>
        <v>0</v>
      </c>
      <c r="AE274" s="22">
        <f t="shared" si="124"/>
        <v>0</v>
      </c>
      <c r="AF274" s="22">
        <f t="shared" si="125"/>
        <v>99300</v>
      </c>
      <c r="AG274" s="22">
        <f t="shared" si="126"/>
        <v>0</v>
      </c>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row>
    <row r="275" spans="1:201" s="6" customFormat="1" ht="40.15" customHeight="1" x14ac:dyDescent="0.2">
      <c r="A275" s="16" t="s">
        <v>1161</v>
      </c>
      <c r="B275" s="9">
        <v>266</v>
      </c>
      <c r="C275" s="9"/>
      <c r="D275" s="49" t="s">
        <v>560</v>
      </c>
      <c r="E275" s="79" t="s">
        <v>718</v>
      </c>
      <c r="F275" s="49" t="s">
        <v>719</v>
      </c>
      <c r="G275" s="49" t="s">
        <v>715</v>
      </c>
      <c r="H275" s="49" t="s">
        <v>537</v>
      </c>
      <c r="I275" s="89">
        <v>1</v>
      </c>
      <c r="J275" s="82">
        <v>7</v>
      </c>
      <c r="K275" s="82">
        <f t="shared" si="127"/>
        <v>7</v>
      </c>
      <c r="L275" s="82">
        <f t="shared" si="129"/>
        <v>7</v>
      </c>
      <c r="M275" s="83">
        <f t="shared" si="128"/>
        <v>7</v>
      </c>
      <c r="N275" s="84">
        <v>0</v>
      </c>
      <c r="O275" s="85">
        <f t="shared" si="111"/>
        <v>100</v>
      </c>
      <c r="P275" s="86">
        <v>100</v>
      </c>
      <c r="Q275" s="85">
        <f t="shared" si="112"/>
        <v>1000</v>
      </c>
      <c r="R275" s="86">
        <v>1000</v>
      </c>
      <c r="S275" s="87">
        <f t="shared" si="113"/>
        <v>700</v>
      </c>
      <c r="T275" s="87">
        <f t="shared" si="114"/>
        <v>7000</v>
      </c>
      <c r="AA275" s="22">
        <f t="shared" si="121"/>
        <v>0</v>
      </c>
      <c r="AB275" s="22">
        <f t="shared" si="122"/>
        <v>700</v>
      </c>
      <c r="AC275" s="22">
        <f t="shared" si="123"/>
        <v>0</v>
      </c>
      <c r="AE275" s="22">
        <f t="shared" si="124"/>
        <v>0</v>
      </c>
      <c r="AF275" s="22">
        <f t="shared" si="125"/>
        <v>7000</v>
      </c>
      <c r="AG275" s="22">
        <f t="shared" si="126"/>
        <v>0</v>
      </c>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row>
    <row r="276" spans="1:201" s="6" customFormat="1" ht="40.15" customHeight="1" x14ac:dyDescent="0.2">
      <c r="A276" s="16" t="s">
        <v>1161</v>
      </c>
      <c r="B276" s="9">
        <v>267</v>
      </c>
      <c r="C276" s="9"/>
      <c r="D276" s="49" t="s">
        <v>2213</v>
      </c>
      <c r="E276" s="79" t="s">
        <v>2179</v>
      </c>
      <c r="F276" s="49" t="s">
        <v>549</v>
      </c>
      <c r="G276" s="49" t="s">
        <v>2180</v>
      </c>
      <c r="H276" s="38" t="s">
        <v>540</v>
      </c>
      <c r="I276" s="53">
        <v>30</v>
      </c>
      <c r="J276" s="82">
        <v>22.66</v>
      </c>
      <c r="K276" s="82">
        <f t="shared" si="127"/>
        <v>22.5</v>
      </c>
      <c r="L276" s="82">
        <f t="shared" si="129"/>
        <v>0.75</v>
      </c>
      <c r="M276" s="83">
        <f t="shared" si="128"/>
        <v>0.7553333333333333</v>
      </c>
      <c r="N276" s="84"/>
      <c r="O276" s="85">
        <f t="shared" si="111"/>
        <v>300</v>
      </c>
      <c r="P276" s="86">
        <v>10</v>
      </c>
      <c r="Q276" s="85">
        <f t="shared" si="112"/>
        <v>30000</v>
      </c>
      <c r="R276" s="86">
        <v>1000</v>
      </c>
      <c r="S276" s="87">
        <f t="shared" si="113"/>
        <v>225</v>
      </c>
      <c r="T276" s="87">
        <f t="shared" si="114"/>
        <v>22500</v>
      </c>
      <c r="AA276" s="22"/>
      <c r="AB276" s="22"/>
      <c r="AC276" s="22"/>
      <c r="AE276" s="22"/>
      <c r="AF276" s="22"/>
      <c r="AG276" s="22"/>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row>
    <row r="277" spans="1:201" s="6" customFormat="1" ht="40.15" customHeight="1" x14ac:dyDescent="0.2">
      <c r="A277" s="16" t="s">
        <v>1160</v>
      </c>
      <c r="B277" s="9">
        <v>268</v>
      </c>
      <c r="C277" s="9"/>
      <c r="D277" s="49" t="s">
        <v>2214</v>
      </c>
      <c r="E277" s="79" t="s">
        <v>731</v>
      </c>
      <c r="F277" s="49" t="s">
        <v>549</v>
      </c>
      <c r="G277" s="49" t="s">
        <v>732</v>
      </c>
      <c r="H277" s="38" t="s">
        <v>540</v>
      </c>
      <c r="I277" s="53">
        <v>30</v>
      </c>
      <c r="J277" s="94">
        <v>23</v>
      </c>
      <c r="K277" s="82">
        <f t="shared" si="127"/>
        <v>22.8</v>
      </c>
      <c r="L277" s="82">
        <f t="shared" si="129"/>
        <v>0.76</v>
      </c>
      <c r="M277" s="83">
        <f t="shared" si="128"/>
        <v>0.76666666666666672</v>
      </c>
      <c r="N277" s="84">
        <v>0.28566599999999998</v>
      </c>
      <c r="O277" s="85">
        <f t="shared" si="111"/>
        <v>600</v>
      </c>
      <c r="P277" s="86">
        <v>20</v>
      </c>
      <c r="Q277" s="85">
        <f t="shared" si="112"/>
        <v>18000</v>
      </c>
      <c r="R277" s="86">
        <v>600</v>
      </c>
      <c r="S277" s="87">
        <f t="shared" si="113"/>
        <v>456</v>
      </c>
      <c r="T277" s="87">
        <f t="shared" si="114"/>
        <v>13680</v>
      </c>
      <c r="AA277" s="22">
        <f t="shared" si="121"/>
        <v>171.39959999999999</v>
      </c>
      <c r="AB277" s="22">
        <f t="shared" si="122"/>
        <v>460.00000000000006</v>
      </c>
      <c r="AC277" s="22">
        <f t="shared" si="123"/>
        <v>171.39959999999999</v>
      </c>
      <c r="AE277" s="22">
        <f t="shared" si="124"/>
        <v>5141.9879999999994</v>
      </c>
      <c r="AF277" s="22">
        <f t="shared" si="125"/>
        <v>13800.000000000002</v>
      </c>
      <c r="AG277" s="22">
        <f t="shared" si="126"/>
        <v>5141.9879999999994</v>
      </c>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row>
    <row r="278" spans="1:201" s="6" customFormat="1" ht="40.15" customHeight="1" x14ac:dyDescent="0.2">
      <c r="A278" s="16" t="s">
        <v>1160</v>
      </c>
      <c r="B278" s="9">
        <v>269</v>
      </c>
      <c r="C278" s="9"/>
      <c r="D278" s="49" t="s">
        <v>2214</v>
      </c>
      <c r="E278" s="79" t="s">
        <v>1378</v>
      </c>
      <c r="F278" s="49" t="s">
        <v>549</v>
      </c>
      <c r="G278" s="49" t="s">
        <v>1379</v>
      </c>
      <c r="H278" s="38" t="s">
        <v>540</v>
      </c>
      <c r="I278" s="53">
        <v>30</v>
      </c>
      <c r="J278" s="94">
        <v>18.73</v>
      </c>
      <c r="K278" s="82">
        <f t="shared" si="127"/>
        <v>18.600000000000001</v>
      </c>
      <c r="L278" s="82">
        <f t="shared" si="129"/>
        <v>0.62</v>
      </c>
      <c r="M278" s="83">
        <f t="shared" si="128"/>
        <v>0.6243333333333333</v>
      </c>
      <c r="N278" s="84">
        <v>0.28566599999999998</v>
      </c>
      <c r="O278" s="85">
        <f t="shared" si="111"/>
        <v>1500</v>
      </c>
      <c r="P278" s="86">
        <v>50</v>
      </c>
      <c r="Q278" s="85">
        <f t="shared" si="112"/>
        <v>30000</v>
      </c>
      <c r="R278" s="86">
        <v>1000</v>
      </c>
      <c r="S278" s="87">
        <f t="shared" si="113"/>
        <v>930.00000000000011</v>
      </c>
      <c r="T278" s="87">
        <f t="shared" si="114"/>
        <v>18600</v>
      </c>
      <c r="AA278" s="22">
        <f t="shared" si="121"/>
        <v>428.49899999999997</v>
      </c>
      <c r="AB278" s="22">
        <f t="shared" si="122"/>
        <v>936.5</v>
      </c>
      <c r="AC278" s="22">
        <f t="shared" si="123"/>
        <v>428.49899999999997</v>
      </c>
      <c r="AE278" s="22">
        <f t="shared" si="124"/>
        <v>8569.98</v>
      </c>
      <c r="AF278" s="22">
        <f t="shared" si="125"/>
        <v>18730</v>
      </c>
      <c r="AG278" s="22">
        <f t="shared" si="126"/>
        <v>8569.98</v>
      </c>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row>
    <row r="279" spans="1:201" s="6" customFormat="1" ht="40.15" customHeight="1" x14ac:dyDescent="0.2">
      <c r="A279" s="16" t="s">
        <v>1161</v>
      </c>
      <c r="B279" s="9">
        <v>270</v>
      </c>
      <c r="C279" s="9"/>
      <c r="D279" s="49" t="s">
        <v>560</v>
      </c>
      <c r="E279" s="79" t="s">
        <v>733</v>
      </c>
      <c r="F279" s="49" t="s">
        <v>1268</v>
      </c>
      <c r="G279" s="49" t="s">
        <v>2240</v>
      </c>
      <c r="H279" s="49" t="s">
        <v>540</v>
      </c>
      <c r="I279" s="89">
        <v>20</v>
      </c>
      <c r="J279" s="82">
        <v>8</v>
      </c>
      <c r="K279" s="82">
        <f t="shared" si="127"/>
        <v>8</v>
      </c>
      <c r="L279" s="82">
        <f t="shared" si="129"/>
        <v>0.4</v>
      </c>
      <c r="M279" s="83">
        <f t="shared" si="128"/>
        <v>0.4</v>
      </c>
      <c r="N279" s="84">
        <v>0</v>
      </c>
      <c r="O279" s="85">
        <f t="shared" si="111"/>
        <v>1200</v>
      </c>
      <c r="P279" s="86">
        <v>60</v>
      </c>
      <c r="Q279" s="85">
        <f t="shared" si="112"/>
        <v>160000</v>
      </c>
      <c r="R279" s="86">
        <v>8000</v>
      </c>
      <c r="S279" s="87">
        <f t="shared" si="113"/>
        <v>480</v>
      </c>
      <c r="T279" s="87">
        <f t="shared" si="114"/>
        <v>64000</v>
      </c>
      <c r="AA279" s="22">
        <f t="shared" si="121"/>
        <v>0</v>
      </c>
      <c r="AB279" s="22">
        <f t="shared" si="122"/>
        <v>480</v>
      </c>
      <c r="AC279" s="22">
        <f t="shared" si="123"/>
        <v>0</v>
      </c>
      <c r="AE279" s="22">
        <f t="shared" si="124"/>
        <v>0</v>
      </c>
      <c r="AF279" s="22">
        <f t="shared" si="125"/>
        <v>64000</v>
      </c>
      <c r="AG279" s="22">
        <f t="shared" si="126"/>
        <v>0</v>
      </c>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row>
    <row r="280" spans="1:201" s="6" customFormat="1" ht="40.15" customHeight="1" x14ac:dyDescent="0.2">
      <c r="A280" s="16" t="s">
        <v>1161</v>
      </c>
      <c r="B280" s="9">
        <v>271</v>
      </c>
      <c r="C280" s="9"/>
      <c r="D280" s="49" t="s">
        <v>560</v>
      </c>
      <c r="E280" s="79" t="s">
        <v>734</v>
      </c>
      <c r="F280" s="49" t="s">
        <v>544</v>
      </c>
      <c r="G280" s="49" t="s">
        <v>735</v>
      </c>
      <c r="H280" s="49" t="s">
        <v>540</v>
      </c>
      <c r="I280" s="89">
        <v>10</v>
      </c>
      <c r="J280" s="82">
        <v>15</v>
      </c>
      <c r="K280" s="82">
        <f t="shared" si="127"/>
        <v>15</v>
      </c>
      <c r="L280" s="82">
        <f t="shared" si="129"/>
        <v>1.5</v>
      </c>
      <c r="M280" s="83">
        <f t="shared" si="128"/>
        <v>1.5</v>
      </c>
      <c r="N280" s="84">
        <v>0</v>
      </c>
      <c r="O280" s="85">
        <f t="shared" si="111"/>
        <v>8000</v>
      </c>
      <c r="P280" s="86">
        <v>800</v>
      </c>
      <c r="Q280" s="85">
        <f t="shared" si="112"/>
        <v>80000</v>
      </c>
      <c r="R280" s="86">
        <v>8000</v>
      </c>
      <c r="S280" s="87">
        <f t="shared" si="113"/>
        <v>12000</v>
      </c>
      <c r="T280" s="87">
        <f t="shared" si="114"/>
        <v>120000</v>
      </c>
      <c r="AA280" s="22">
        <f t="shared" si="121"/>
        <v>0</v>
      </c>
      <c r="AB280" s="22">
        <f t="shared" si="122"/>
        <v>12000</v>
      </c>
      <c r="AC280" s="22">
        <f t="shared" si="123"/>
        <v>0</v>
      </c>
      <c r="AE280" s="22">
        <f t="shared" si="124"/>
        <v>0</v>
      </c>
      <c r="AF280" s="22">
        <f t="shared" si="125"/>
        <v>120000</v>
      </c>
      <c r="AG280" s="22">
        <f t="shared" si="126"/>
        <v>0</v>
      </c>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row>
    <row r="281" spans="1:201" s="6" customFormat="1" ht="40.15" customHeight="1" x14ac:dyDescent="0.2">
      <c r="A281" s="16" t="s">
        <v>1161</v>
      </c>
      <c r="B281" s="9">
        <v>272</v>
      </c>
      <c r="C281" s="9"/>
      <c r="D281" s="49" t="s">
        <v>560</v>
      </c>
      <c r="E281" s="79" t="s">
        <v>1679</v>
      </c>
      <c r="F281" s="49" t="s">
        <v>544</v>
      </c>
      <c r="G281" s="49" t="s">
        <v>597</v>
      </c>
      <c r="H281" s="49" t="s">
        <v>540</v>
      </c>
      <c r="I281" s="89">
        <v>10</v>
      </c>
      <c r="J281" s="82">
        <v>15</v>
      </c>
      <c r="K281" s="82">
        <f t="shared" si="127"/>
        <v>15</v>
      </c>
      <c r="L281" s="82">
        <f t="shared" si="129"/>
        <v>1.5</v>
      </c>
      <c r="M281" s="83">
        <f t="shared" si="128"/>
        <v>1.5</v>
      </c>
      <c r="N281" s="84">
        <v>0</v>
      </c>
      <c r="O281" s="85">
        <f t="shared" si="111"/>
        <v>500</v>
      </c>
      <c r="P281" s="86">
        <v>50</v>
      </c>
      <c r="Q281" s="85">
        <f t="shared" si="112"/>
        <v>20000</v>
      </c>
      <c r="R281" s="86">
        <v>2000</v>
      </c>
      <c r="S281" s="87">
        <f t="shared" si="113"/>
        <v>750</v>
      </c>
      <c r="T281" s="87">
        <f t="shared" si="114"/>
        <v>30000</v>
      </c>
      <c r="AA281" s="22">
        <f t="shared" si="121"/>
        <v>0</v>
      </c>
      <c r="AB281" s="22">
        <f t="shared" si="122"/>
        <v>750</v>
      </c>
      <c r="AC281" s="22">
        <f t="shared" si="123"/>
        <v>0</v>
      </c>
      <c r="AE281" s="22">
        <f t="shared" si="124"/>
        <v>0</v>
      </c>
      <c r="AF281" s="22">
        <f t="shared" si="125"/>
        <v>30000</v>
      </c>
      <c r="AG281" s="22">
        <f t="shared" si="126"/>
        <v>0</v>
      </c>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row>
    <row r="282" spans="1:201" s="6" customFormat="1" ht="40.15" customHeight="1" x14ac:dyDescent="0.2">
      <c r="A282" s="16" t="s">
        <v>1161</v>
      </c>
      <c r="B282" s="9">
        <v>273</v>
      </c>
      <c r="C282" s="9"/>
      <c r="D282" s="49" t="s">
        <v>560</v>
      </c>
      <c r="E282" s="79" t="s">
        <v>736</v>
      </c>
      <c r="F282" s="49" t="s">
        <v>544</v>
      </c>
      <c r="G282" s="49" t="s">
        <v>1367</v>
      </c>
      <c r="H282" s="49" t="s">
        <v>540</v>
      </c>
      <c r="I282" s="53">
        <v>10</v>
      </c>
      <c r="J282" s="94">
        <v>16</v>
      </c>
      <c r="K282" s="82">
        <f t="shared" si="127"/>
        <v>16</v>
      </c>
      <c r="L282" s="82">
        <f t="shared" si="129"/>
        <v>1.6</v>
      </c>
      <c r="M282" s="83">
        <f t="shared" si="128"/>
        <v>1.6</v>
      </c>
      <c r="N282" s="84">
        <v>0</v>
      </c>
      <c r="O282" s="85">
        <f t="shared" si="111"/>
        <v>4000</v>
      </c>
      <c r="P282" s="86">
        <v>400</v>
      </c>
      <c r="Q282" s="85">
        <f t="shared" si="112"/>
        <v>120000</v>
      </c>
      <c r="R282" s="86">
        <v>12000</v>
      </c>
      <c r="S282" s="87">
        <f t="shared" si="113"/>
        <v>6400</v>
      </c>
      <c r="T282" s="87">
        <f t="shared" si="114"/>
        <v>192000</v>
      </c>
      <c r="AA282" s="22">
        <f t="shared" si="121"/>
        <v>0</v>
      </c>
      <c r="AB282" s="22">
        <f t="shared" si="122"/>
        <v>6400</v>
      </c>
      <c r="AC282" s="22">
        <f t="shared" si="123"/>
        <v>0</v>
      </c>
      <c r="AE282" s="22">
        <f t="shared" si="124"/>
        <v>0</v>
      </c>
      <c r="AF282" s="22">
        <f t="shared" si="125"/>
        <v>192000</v>
      </c>
      <c r="AG282" s="22">
        <f t="shared" si="126"/>
        <v>0</v>
      </c>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row>
    <row r="283" spans="1:201" s="6" customFormat="1" ht="40.15" customHeight="1" x14ac:dyDescent="0.2">
      <c r="A283" s="16" t="s">
        <v>1161</v>
      </c>
      <c r="B283" s="9">
        <v>274</v>
      </c>
      <c r="C283" s="9"/>
      <c r="D283" s="49" t="s">
        <v>560</v>
      </c>
      <c r="E283" s="79" t="s">
        <v>737</v>
      </c>
      <c r="F283" s="49" t="s">
        <v>544</v>
      </c>
      <c r="G283" s="49" t="s">
        <v>1367</v>
      </c>
      <c r="H283" s="38" t="s">
        <v>540</v>
      </c>
      <c r="I283" s="53">
        <v>10</v>
      </c>
      <c r="J283" s="94">
        <v>16</v>
      </c>
      <c r="K283" s="82">
        <f t="shared" si="127"/>
        <v>16</v>
      </c>
      <c r="L283" s="82">
        <f t="shared" si="129"/>
        <v>1.6</v>
      </c>
      <c r="M283" s="83">
        <f t="shared" si="128"/>
        <v>1.6</v>
      </c>
      <c r="N283" s="84">
        <v>0</v>
      </c>
      <c r="O283" s="85">
        <f t="shared" si="111"/>
        <v>4000</v>
      </c>
      <c r="P283" s="86">
        <v>400</v>
      </c>
      <c r="Q283" s="85">
        <f t="shared" si="112"/>
        <v>80000</v>
      </c>
      <c r="R283" s="86">
        <v>8000</v>
      </c>
      <c r="S283" s="87">
        <f t="shared" si="113"/>
        <v>6400</v>
      </c>
      <c r="T283" s="87">
        <f t="shared" si="114"/>
        <v>128000</v>
      </c>
      <c r="AA283" s="22">
        <f t="shared" si="121"/>
        <v>0</v>
      </c>
      <c r="AB283" s="22">
        <f t="shared" si="122"/>
        <v>6400</v>
      </c>
      <c r="AC283" s="22">
        <f t="shared" si="123"/>
        <v>0</v>
      </c>
      <c r="AE283" s="22">
        <f t="shared" si="124"/>
        <v>0</v>
      </c>
      <c r="AF283" s="22">
        <f t="shared" si="125"/>
        <v>128000</v>
      </c>
      <c r="AG283" s="22">
        <f t="shared" si="126"/>
        <v>0</v>
      </c>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row>
    <row r="284" spans="1:201" s="6" customFormat="1" ht="40.15" customHeight="1" x14ac:dyDescent="0.2">
      <c r="A284" s="15" t="s">
        <v>1161</v>
      </c>
      <c r="B284" s="9">
        <v>275</v>
      </c>
      <c r="C284" s="9"/>
      <c r="D284" s="38" t="s">
        <v>560</v>
      </c>
      <c r="E284" s="98" t="s">
        <v>850</v>
      </c>
      <c r="F284" s="38" t="s">
        <v>699</v>
      </c>
      <c r="G284" s="38" t="s">
        <v>236</v>
      </c>
      <c r="H284" s="38" t="s">
        <v>540</v>
      </c>
      <c r="I284" s="99">
        <v>12</v>
      </c>
      <c r="J284" s="88">
        <v>21.8</v>
      </c>
      <c r="K284" s="82">
        <f t="shared" si="127"/>
        <v>21.72</v>
      </c>
      <c r="L284" s="82">
        <f t="shared" si="129"/>
        <v>1.81</v>
      </c>
      <c r="M284" s="83">
        <f t="shared" si="128"/>
        <v>1.8166666666666667</v>
      </c>
      <c r="N284" s="84">
        <v>0</v>
      </c>
      <c r="O284" s="85">
        <f t="shared" si="111"/>
        <v>1200</v>
      </c>
      <c r="P284" s="86">
        <v>100</v>
      </c>
      <c r="Q284" s="85">
        <f t="shared" si="112"/>
        <v>12000</v>
      </c>
      <c r="R284" s="86">
        <v>1000</v>
      </c>
      <c r="S284" s="87">
        <f t="shared" si="113"/>
        <v>2172</v>
      </c>
      <c r="T284" s="87">
        <f t="shared" si="114"/>
        <v>21720</v>
      </c>
      <c r="U284" s="1"/>
      <c r="V284" s="1"/>
      <c r="W284" s="1"/>
      <c r="X284" s="1"/>
      <c r="Y284" s="1"/>
      <c r="Z284" s="1"/>
      <c r="AA284" s="22">
        <f t="shared" si="121"/>
        <v>0</v>
      </c>
      <c r="AB284" s="22">
        <f t="shared" si="122"/>
        <v>2180</v>
      </c>
      <c r="AC284" s="22">
        <f t="shared" si="123"/>
        <v>0</v>
      </c>
      <c r="AD284" s="1"/>
      <c r="AE284" s="22">
        <f t="shared" si="124"/>
        <v>0</v>
      </c>
      <c r="AF284" s="22">
        <f t="shared" si="125"/>
        <v>21800</v>
      </c>
      <c r="AG284" s="22">
        <f t="shared" si="126"/>
        <v>0</v>
      </c>
      <c r="AH284" s="1"/>
      <c r="AI284" s="1"/>
      <c r="AJ284" s="1"/>
      <c r="AK284" s="1"/>
      <c r="AL284" s="1"/>
      <c r="AM284" s="1"/>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row>
    <row r="285" spans="1:201" s="6" customFormat="1" ht="40.15" customHeight="1" x14ac:dyDescent="0.2">
      <c r="A285" s="15" t="s">
        <v>1161</v>
      </c>
      <c r="B285" s="9">
        <v>276</v>
      </c>
      <c r="C285" s="9"/>
      <c r="D285" s="38" t="s">
        <v>560</v>
      </c>
      <c r="E285" s="98" t="s">
        <v>482</v>
      </c>
      <c r="F285" s="38" t="s">
        <v>483</v>
      </c>
      <c r="G285" s="38" t="s">
        <v>1273</v>
      </c>
      <c r="H285" s="38" t="s">
        <v>537</v>
      </c>
      <c r="I285" s="99">
        <v>1</v>
      </c>
      <c r="J285" s="88">
        <v>8</v>
      </c>
      <c r="K285" s="82">
        <f t="shared" si="127"/>
        <v>8</v>
      </c>
      <c r="L285" s="82">
        <f t="shared" si="129"/>
        <v>8</v>
      </c>
      <c r="M285" s="83">
        <f t="shared" si="128"/>
        <v>8</v>
      </c>
      <c r="N285" s="84">
        <v>0</v>
      </c>
      <c r="O285" s="85">
        <f t="shared" si="111"/>
        <v>10</v>
      </c>
      <c r="P285" s="86">
        <v>10</v>
      </c>
      <c r="Q285" s="85">
        <f t="shared" si="112"/>
        <v>400</v>
      </c>
      <c r="R285" s="86">
        <v>400</v>
      </c>
      <c r="S285" s="87">
        <f t="shared" si="113"/>
        <v>80</v>
      </c>
      <c r="T285" s="87">
        <f t="shared" si="114"/>
        <v>3200</v>
      </c>
      <c r="U285" s="1"/>
      <c r="V285" s="1"/>
      <c r="W285" s="1"/>
      <c r="X285" s="1"/>
      <c r="Y285" s="1"/>
      <c r="Z285" s="1"/>
      <c r="AA285" s="22">
        <f t="shared" si="121"/>
        <v>0</v>
      </c>
      <c r="AB285" s="22">
        <f t="shared" si="122"/>
        <v>80</v>
      </c>
      <c r="AC285" s="22">
        <f t="shared" si="123"/>
        <v>0</v>
      </c>
      <c r="AD285" s="1"/>
      <c r="AE285" s="22">
        <f t="shared" si="124"/>
        <v>0</v>
      </c>
      <c r="AF285" s="22">
        <f t="shared" si="125"/>
        <v>3200</v>
      </c>
      <c r="AG285" s="22">
        <f t="shared" si="126"/>
        <v>0</v>
      </c>
      <c r="AH285" s="1"/>
      <c r="AI285" s="1"/>
      <c r="AJ285" s="1"/>
      <c r="AK285" s="1"/>
      <c r="AL285" s="1"/>
      <c r="AM285" s="1"/>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row>
    <row r="286" spans="1:201" s="6" customFormat="1" ht="40.15" customHeight="1" x14ac:dyDescent="0.2">
      <c r="A286" s="16" t="s">
        <v>1161</v>
      </c>
      <c r="B286" s="9">
        <v>277</v>
      </c>
      <c r="C286" s="9"/>
      <c r="D286" s="49" t="s">
        <v>560</v>
      </c>
      <c r="E286" s="79" t="s">
        <v>810</v>
      </c>
      <c r="F286" s="49" t="s">
        <v>750</v>
      </c>
      <c r="G286" s="49" t="s">
        <v>2241</v>
      </c>
      <c r="H286" s="49" t="s">
        <v>540</v>
      </c>
      <c r="I286" s="53">
        <v>7</v>
      </c>
      <c r="J286" s="94">
        <v>7.11</v>
      </c>
      <c r="K286" s="82">
        <f t="shared" si="127"/>
        <v>7.07</v>
      </c>
      <c r="L286" s="82">
        <f t="shared" si="129"/>
        <v>1.01</v>
      </c>
      <c r="M286" s="83">
        <f t="shared" si="128"/>
        <v>1.0157142857142858</v>
      </c>
      <c r="N286" s="84">
        <v>0</v>
      </c>
      <c r="O286" s="85">
        <f t="shared" si="111"/>
        <v>140</v>
      </c>
      <c r="P286" s="86">
        <v>20</v>
      </c>
      <c r="Q286" s="85">
        <f t="shared" si="112"/>
        <v>8400</v>
      </c>
      <c r="R286" s="86">
        <v>1200</v>
      </c>
      <c r="S286" s="87">
        <f t="shared" si="113"/>
        <v>141.4</v>
      </c>
      <c r="T286" s="87">
        <f t="shared" si="114"/>
        <v>8484</v>
      </c>
      <c r="AA286" s="22">
        <f t="shared" si="121"/>
        <v>0</v>
      </c>
      <c r="AB286" s="22">
        <f t="shared" si="122"/>
        <v>142.20000000000002</v>
      </c>
      <c r="AC286" s="22">
        <f t="shared" si="123"/>
        <v>0</v>
      </c>
      <c r="AE286" s="22">
        <f t="shared" si="124"/>
        <v>0</v>
      </c>
      <c r="AF286" s="22">
        <f t="shared" si="125"/>
        <v>8532</v>
      </c>
      <c r="AG286" s="22">
        <f t="shared" si="126"/>
        <v>0</v>
      </c>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row>
    <row r="287" spans="1:201" s="6" customFormat="1" ht="40.15" customHeight="1" x14ac:dyDescent="0.2">
      <c r="A287" s="16" t="s">
        <v>1160</v>
      </c>
      <c r="B287" s="9">
        <v>278</v>
      </c>
      <c r="C287" s="9"/>
      <c r="D287" s="49" t="s">
        <v>560</v>
      </c>
      <c r="E287" s="79" t="s">
        <v>1352</v>
      </c>
      <c r="F287" s="49" t="s">
        <v>549</v>
      </c>
      <c r="G287" s="49" t="s">
        <v>1350</v>
      </c>
      <c r="H287" s="38" t="s">
        <v>540</v>
      </c>
      <c r="I287" s="89">
        <v>28</v>
      </c>
      <c r="J287" s="82">
        <v>24.58</v>
      </c>
      <c r="K287" s="82">
        <f t="shared" si="127"/>
        <v>24.36</v>
      </c>
      <c r="L287" s="82">
        <f t="shared" si="129"/>
        <v>0.87</v>
      </c>
      <c r="M287" s="83">
        <f t="shared" si="128"/>
        <v>0.87785714285714278</v>
      </c>
      <c r="N287" s="84">
        <v>0.34201500000000001</v>
      </c>
      <c r="O287" s="85">
        <f t="shared" si="111"/>
        <v>5600</v>
      </c>
      <c r="P287" s="86">
        <v>200</v>
      </c>
      <c r="Q287" s="85">
        <f t="shared" si="112"/>
        <v>140000</v>
      </c>
      <c r="R287" s="86">
        <v>5000</v>
      </c>
      <c r="S287" s="87">
        <f t="shared" si="113"/>
        <v>4872</v>
      </c>
      <c r="T287" s="87">
        <f t="shared" si="114"/>
        <v>121800</v>
      </c>
      <c r="AA287" s="22">
        <f t="shared" si="121"/>
        <v>1915.2840000000001</v>
      </c>
      <c r="AB287" s="22">
        <f t="shared" si="122"/>
        <v>4916</v>
      </c>
      <c r="AC287" s="22">
        <f t="shared" si="123"/>
        <v>1915.2840000000001</v>
      </c>
      <c r="AE287" s="22">
        <f t="shared" si="124"/>
        <v>47882.1</v>
      </c>
      <c r="AF287" s="22">
        <f t="shared" si="125"/>
        <v>122899.99999999999</v>
      </c>
      <c r="AG287" s="22">
        <f t="shared" si="126"/>
        <v>47882.1</v>
      </c>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row>
    <row r="288" spans="1:201" s="6" customFormat="1" ht="40.15" customHeight="1" x14ac:dyDescent="0.2">
      <c r="A288" s="16" t="s">
        <v>1160</v>
      </c>
      <c r="B288" s="9">
        <v>279</v>
      </c>
      <c r="C288" s="9"/>
      <c r="D288" s="49" t="s">
        <v>560</v>
      </c>
      <c r="E288" s="79" t="s">
        <v>1353</v>
      </c>
      <c r="F288" s="49" t="s">
        <v>549</v>
      </c>
      <c r="G288" s="49" t="s">
        <v>1351</v>
      </c>
      <c r="H288" s="49" t="s">
        <v>540</v>
      </c>
      <c r="I288" s="53">
        <v>28</v>
      </c>
      <c r="J288" s="94">
        <v>31.04</v>
      </c>
      <c r="K288" s="82">
        <f t="shared" si="127"/>
        <v>30.800000000000004</v>
      </c>
      <c r="L288" s="82">
        <f t="shared" si="129"/>
        <v>1.1000000000000001</v>
      </c>
      <c r="M288" s="83">
        <f t="shared" si="128"/>
        <v>1.1085714285714285</v>
      </c>
      <c r="N288" s="84">
        <v>0.34201500000000001</v>
      </c>
      <c r="O288" s="85">
        <f t="shared" si="111"/>
        <v>5600</v>
      </c>
      <c r="P288" s="86">
        <v>200</v>
      </c>
      <c r="Q288" s="85">
        <f t="shared" si="112"/>
        <v>84000</v>
      </c>
      <c r="R288" s="86">
        <v>3000</v>
      </c>
      <c r="S288" s="87">
        <f t="shared" si="113"/>
        <v>6160.0000000000009</v>
      </c>
      <c r="T288" s="87">
        <f t="shared" si="114"/>
        <v>92400.000000000015</v>
      </c>
      <c r="AA288" s="22">
        <f t="shared" si="121"/>
        <v>1915.2840000000001</v>
      </c>
      <c r="AB288" s="22">
        <f t="shared" si="122"/>
        <v>6208</v>
      </c>
      <c r="AC288" s="22">
        <f t="shared" si="123"/>
        <v>1915.2840000000001</v>
      </c>
      <c r="AE288" s="22">
        <f t="shared" si="124"/>
        <v>28729.260000000002</v>
      </c>
      <c r="AF288" s="22">
        <f t="shared" si="125"/>
        <v>93120</v>
      </c>
      <c r="AG288" s="22">
        <f t="shared" si="126"/>
        <v>28729.260000000002</v>
      </c>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row>
    <row r="289" spans="1:201" s="6" customFormat="1" ht="40.15" customHeight="1" x14ac:dyDescent="0.2">
      <c r="A289" s="16" t="s">
        <v>1161</v>
      </c>
      <c r="B289" s="9">
        <v>280</v>
      </c>
      <c r="C289" s="9"/>
      <c r="D289" s="49" t="s">
        <v>560</v>
      </c>
      <c r="E289" s="79" t="s">
        <v>827</v>
      </c>
      <c r="F289" s="49" t="s">
        <v>538</v>
      </c>
      <c r="G289" s="49" t="s">
        <v>1367</v>
      </c>
      <c r="H289" s="49" t="s">
        <v>540</v>
      </c>
      <c r="I289" s="89">
        <v>20</v>
      </c>
      <c r="J289" s="82">
        <v>9</v>
      </c>
      <c r="K289" s="82">
        <f t="shared" si="127"/>
        <v>9</v>
      </c>
      <c r="L289" s="82">
        <f t="shared" si="129"/>
        <v>0.45</v>
      </c>
      <c r="M289" s="83">
        <f t="shared" si="128"/>
        <v>0.45</v>
      </c>
      <c r="N289" s="84">
        <v>0</v>
      </c>
      <c r="O289" s="85">
        <f t="shared" si="111"/>
        <v>1200</v>
      </c>
      <c r="P289" s="86">
        <v>60</v>
      </c>
      <c r="Q289" s="85">
        <f t="shared" si="112"/>
        <v>20000</v>
      </c>
      <c r="R289" s="86">
        <v>1000</v>
      </c>
      <c r="S289" s="87">
        <f t="shared" si="113"/>
        <v>540</v>
      </c>
      <c r="T289" s="87">
        <f t="shared" si="114"/>
        <v>9000</v>
      </c>
      <c r="AA289" s="22">
        <f t="shared" si="121"/>
        <v>0</v>
      </c>
      <c r="AB289" s="22">
        <f t="shared" si="122"/>
        <v>540</v>
      </c>
      <c r="AC289" s="22">
        <f t="shared" si="123"/>
        <v>0</v>
      </c>
      <c r="AE289" s="22">
        <f t="shared" si="124"/>
        <v>0</v>
      </c>
      <c r="AF289" s="22">
        <f t="shared" si="125"/>
        <v>9000</v>
      </c>
      <c r="AG289" s="22">
        <f t="shared" si="126"/>
        <v>0</v>
      </c>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row>
    <row r="290" spans="1:201" s="6" customFormat="1" ht="40.15" customHeight="1" x14ac:dyDescent="0.2">
      <c r="A290" s="16" t="s">
        <v>1161</v>
      </c>
      <c r="B290" s="9">
        <v>281</v>
      </c>
      <c r="C290" s="9"/>
      <c r="D290" s="49" t="s">
        <v>560</v>
      </c>
      <c r="E290" s="79" t="s">
        <v>828</v>
      </c>
      <c r="F290" s="49" t="s">
        <v>669</v>
      </c>
      <c r="G290" s="49" t="s">
        <v>1216</v>
      </c>
      <c r="H290" s="49" t="s">
        <v>540</v>
      </c>
      <c r="I290" s="53">
        <v>10</v>
      </c>
      <c r="J290" s="94">
        <v>18</v>
      </c>
      <c r="K290" s="82">
        <f t="shared" si="127"/>
        <v>18</v>
      </c>
      <c r="L290" s="82">
        <f t="shared" si="129"/>
        <v>1.8</v>
      </c>
      <c r="M290" s="83">
        <f t="shared" si="128"/>
        <v>1.8</v>
      </c>
      <c r="N290" s="84">
        <v>0</v>
      </c>
      <c r="O290" s="85">
        <f t="shared" si="111"/>
        <v>8000</v>
      </c>
      <c r="P290" s="86">
        <v>800</v>
      </c>
      <c r="Q290" s="85">
        <f t="shared" si="112"/>
        <v>120000</v>
      </c>
      <c r="R290" s="86">
        <v>12000</v>
      </c>
      <c r="S290" s="87">
        <f t="shared" si="113"/>
        <v>14400</v>
      </c>
      <c r="T290" s="87">
        <f t="shared" si="114"/>
        <v>216000</v>
      </c>
      <c r="AA290" s="22">
        <f t="shared" si="121"/>
        <v>0</v>
      </c>
      <c r="AB290" s="22">
        <f t="shared" si="122"/>
        <v>14400</v>
      </c>
      <c r="AC290" s="22">
        <f t="shared" si="123"/>
        <v>0</v>
      </c>
      <c r="AE290" s="22">
        <f t="shared" si="124"/>
        <v>0</v>
      </c>
      <c r="AF290" s="22">
        <f t="shared" si="125"/>
        <v>216000</v>
      </c>
      <c r="AG290" s="22">
        <f t="shared" si="126"/>
        <v>0</v>
      </c>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row>
    <row r="291" spans="1:201" s="6" customFormat="1" ht="40.15" customHeight="1" x14ac:dyDescent="0.2">
      <c r="A291" s="16" t="s">
        <v>1161</v>
      </c>
      <c r="B291" s="9">
        <v>282</v>
      </c>
      <c r="C291" s="9"/>
      <c r="D291" s="49" t="s">
        <v>560</v>
      </c>
      <c r="E291" s="79" t="s">
        <v>829</v>
      </c>
      <c r="F291" s="49" t="s">
        <v>549</v>
      </c>
      <c r="G291" s="49" t="s">
        <v>1681</v>
      </c>
      <c r="H291" s="38" t="s">
        <v>540</v>
      </c>
      <c r="I291" s="53">
        <v>16</v>
      </c>
      <c r="J291" s="94">
        <v>10</v>
      </c>
      <c r="K291" s="82">
        <f t="shared" si="127"/>
        <v>9.92</v>
      </c>
      <c r="L291" s="82">
        <f t="shared" si="129"/>
        <v>0.62</v>
      </c>
      <c r="M291" s="83">
        <f t="shared" si="128"/>
        <v>0.625</v>
      </c>
      <c r="N291" s="84">
        <v>0</v>
      </c>
      <c r="O291" s="85">
        <f t="shared" si="111"/>
        <v>1280</v>
      </c>
      <c r="P291" s="86">
        <v>80</v>
      </c>
      <c r="Q291" s="85">
        <f t="shared" si="112"/>
        <v>28800</v>
      </c>
      <c r="R291" s="86">
        <v>1800</v>
      </c>
      <c r="S291" s="87">
        <f t="shared" si="113"/>
        <v>793.6</v>
      </c>
      <c r="T291" s="87">
        <f t="shared" si="114"/>
        <v>17856</v>
      </c>
      <c r="AA291" s="22">
        <f t="shared" si="121"/>
        <v>0</v>
      </c>
      <c r="AB291" s="22">
        <f t="shared" si="122"/>
        <v>800</v>
      </c>
      <c r="AC291" s="22">
        <f t="shared" si="123"/>
        <v>0</v>
      </c>
      <c r="AE291" s="22">
        <f t="shared" si="124"/>
        <v>0</v>
      </c>
      <c r="AF291" s="22">
        <f t="shared" si="125"/>
        <v>18000</v>
      </c>
      <c r="AG291" s="22">
        <f t="shared" si="126"/>
        <v>0</v>
      </c>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row>
    <row r="292" spans="1:201" s="6" customFormat="1" ht="40.15" customHeight="1" x14ac:dyDescent="0.2">
      <c r="A292" s="16" t="s">
        <v>1161</v>
      </c>
      <c r="B292" s="9">
        <v>283</v>
      </c>
      <c r="C292" s="9"/>
      <c r="D292" s="49" t="s">
        <v>560</v>
      </c>
      <c r="E292" s="79" t="s">
        <v>830</v>
      </c>
      <c r="F292" s="49" t="s">
        <v>1217</v>
      </c>
      <c r="G292" s="49" t="s">
        <v>1367</v>
      </c>
      <c r="H292" s="38" t="s">
        <v>540</v>
      </c>
      <c r="I292" s="53">
        <v>10</v>
      </c>
      <c r="J292" s="94">
        <v>10.5</v>
      </c>
      <c r="K292" s="82">
        <f t="shared" si="127"/>
        <v>10.5</v>
      </c>
      <c r="L292" s="82">
        <f t="shared" si="129"/>
        <v>1.05</v>
      </c>
      <c r="M292" s="83">
        <f t="shared" si="128"/>
        <v>1.05</v>
      </c>
      <c r="N292" s="84">
        <v>0</v>
      </c>
      <c r="O292" s="85">
        <f t="shared" si="111"/>
        <v>1000</v>
      </c>
      <c r="P292" s="86">
        <v>100</v>
      </c>
      <c r="Q292" s="85">
        <f t="shared" si="112"/>
        <v>18000</v>
      </c>
      <c r="R292" s="86">
        <v>1800</v>
      </c>
      <c r="S292" s="87">
        <f t="shared" si="113"/>
        <v>1050</v>
      </c>
      <c r="T292" s="87">
        <f t="shared" si="114"/>
        <v>18900</v>
      </c>
      <c r="AA292" s="22">
        <f t="shared" si="121"/>
        <v>0</v>
      </c>
      <c r="AB292" s="22">
        <f t="shared" si="122"/>
        <v>1050</v>
      </c>
      <c r="AC292" s="22">
        <f t="shared" si="123"/>
        <v>0</v>
      </c>
      <c r="AE292" s="22">
        <f t="shared" si="124"/>
        <v>0</v>
      </c>
      <c r="AF292" s="22">
        <f t="shared" si="125"/>
        <v>18900</v>
      </c>
      <c r="AG292" s="22">
        <f t="shared" si="126"/>
        <v>0</v>
      </c>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row>
    <row r="293" spans="1:201" s="6" customFormat="1" ht="40.15" customHeight="1" x14ac:dyDescent="0.2">
      <c r="A293" s="16" t="s">
        <v>1161</v>
      </c>
      <c r="B293" s="9">
        <v>284</v>
      </c>
      <c r="C293" s="9"/>
      <c r="D293" s="49" t="s">
        <v>560</v>
      </c>
      <c r="E293" s="79" t="s">
        <v>1269</v>
      </c>
      <c r="F293" s="49" t="s">
        <v>895</v>
      </c>
      <c r="G293" s="49" t="s">
        <v>831</v>
      </c>
      <c r="H293" s="38" t="s">
        <v>540</v>
      </c>
      <c r="I293" s="53">
        <v>10</v>
      </c>
      <c r="J293" s="94">
        <v>18</v>
      </c>
      <c r="K293" s="82">
        <f t="shared" si="127"/>
        <v>18</v>
      </c>
      <c r="L293" s="82">
        <f t="shared" si="129"/>
        <v>1.8</v>
      </c>
      <c r="M293" s="83">
        <f t="shared" si="128"/>
        <v>1.8</v>
      </c>
      <c r="N293" s="84">
        <v>0</v>
      </c>
      <c r="O293" s="85">
        <f t="shared" si="111"/>
        <v>5000</v>
      </c>
      <c r="P293" s="86">
        <v>500</v>
      </c>
      <c r="Q293" s="85">
        <f t="shared" si="112"/>
        <v>120000</v>
      </c>
      <c r="R293" s="86">
        <v>12000</v>
      </c>
      <c r="S293" s="87">
        <f t="shared" si="113"/>
        <v>9000</v>
      </c>
      <c r="T293" s="87">
        <f t="shared" si="114"/>
        <v>216000</v>
      </c>
      <c r="AA293" s="22">
        <f t="shared" si="121"/>
        <v>0</v>
      </c>
      <c r="AB293" s="22">
        <f t="shared" si="122"/>
        <v>9000</v>
      </c>
      <c r="AC293" s="22">
        <f t="shared" si="123"/>
        <v>0</v>
      </c>
      <c r="AE293" s="22">
        <f t="shared" si="124"/>
        <v>0</v>
      </c>
      <c r="AF293" s="22">
        <f t="shared" si="125"/>
        <v>216000</v>
      </c>
      <c r="AG293" s="22">
        <f t="shared" si="126"/>
        <v>0</v>
      </c>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row>
    <row r="294" spans="1:201" s="6" customFormat="1" ht="40.15" customHeight="1" x14ac:dyDescent="0.2">
      <c r="A294" s="16" t="s">
        <v>1161</v>
      </c>
      <c r="B294" s="9">
        <v>285</v>
      </c>
      <c r="C294" s="9"/>
      <c r="D294" s="49" t="s">
        <v>560</v>
      </c>
      <c r="E294" s="79" t="s">
        <v>832</v>
      </c>
      <c r="F294" s="49" t="s">
        <v>563</v>
      </c>
      <c r="G294" s="49" t="s">
        <v>1367</v>
      </c>
      <c r="H294" s="49" t="s">
        <v>540</v>
      </c>
      <c r="I294" s="53">
        <v>20</v>
      </c>
      <c r="J294" s="94">
        <v>9</v>
      </c>
      <c r="K294" s="82">
        <f t="shared" si="127"/>
        <v>9</v>
      </c>
      <c r="L294" s="82">
        <f t="shared" si="129"/>
        <v>0.45</v>
      </c>
      <c r="M294" s="83">
        <f t="shared" si="128"/>
        <v>0.45</v>
      </c>
      <c r="N294" s="84">
        <v>0</v>
      </c>
      <c r="O294" s="85">
        <f t="shared" si="111"/>
        <v>20000</v>
      </c>
      <c r="P294" s="86">
        <v>1000</v>
      </c>
      <c r="Q294" s="85">
        <f t="shared" si="112"/>
        <v>240000</v>
      </c>
      <c r="R294" s="86">
        <v>12000</v>
      </c>
      <c r="S294" s="87">
        <f t="shared" si="113"/>
        <v>9000</v>
      </c>
      <c r="T294" s="87">
        <f t="shared" si="114"/>
        <v>108000</v>
      </c>
      <c r="AA294" s="22">
        <f t="shared" si="121"/>
        <v>0</v>
      </c>
      <c r="AB294" s="22">
        <f t="shared" si="122"/>
        <v>9000</v>
      </c>
      <c r="AC294" s="22">
        <f t="shared" si="123"/>
        <v>0</v>
      </c>
      <c r="AE294" s="22">
        <f t="shared" si="124"/>
        <v>0</v>
      </c>
      <c r="AF294" s="22">
        <f t="shared" si="125"/>
        <v>108000</v>
      </c>
      <c r="AG294" s="22">
        <f t="shared" si="126"/>
        <v>0</v>
      </c>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row>
    <row r="295" spans="1:201" s="6" customFormat="1" ht="40.15" customHeight="1" x14ac:dyDescent="0.2">
      <c r="A295" s="15" t="s">
        <v>1161</v>
      </c>
      <c r="B295" s="9">
        <v>286</v>
      </c>
      <c r="C295" s="9"/>
      <c r="D295" s="104" t="s">
        <v>2165</v>
      </c>
      <c r="E295" s="98" t="s">
        <v>910</v>
      </c>
      <c r="F295" s="38" t="s">
        <v>549</v>
      </c>
      <c r="G295" s="38" t="s">
        <v>636</v>
      </c>
      <c r="H295" s="38" t="s">
        <v>540</v>
      </c>
      <c r="I295" s="99">
        <v>28</v>
      </c>
      <c r="J295" s="88">
        <v>41.59</v>
      </c>
      <c r="K295" s="82">
        <f t="shared" si="127"/>
        <v>41.44</v>
      </c>
      <c r="L295" s="82">
        <f t="shared" si="129"/>
        <v>1.48</v>
      </c>
      <c r="M295" s="83">
        <f t="shared" si="128"/>
        <v>1.485357142857143</v>
      </c>
      <c r="N295" s="84">
        <v>0</v>
      </c>
      <c r="O295" s="85">
        <f t="shared" si="111"/>
        <v>8400</v>
      </c>
      <c r="P295" s="86">
        <v>300</v>
      </c>
      <c r="Q295" s="85">
        <f t="shared" si="112"/>
        <v>140000</v>
      </c>
      <c r="R295" s="86">
        <v>5000</v>
      </c>
      <c r="S295" s="87">
        <f t="shared" si="113"/>
        <v>12432</v>
      </c>
      <c r="T295" s="87">
        <f t="shared" si="114"/>
        <v>207200</v>
      </c>
      <c r="U295" s="7"/>
      <c r="V295" s="7"/>
      <c r="W295" s="7"/>
      <c r="X295" s="7"/>
      <c r="Y295" s="7"/>
      <c r="Z295" s="7"/>
      <c r="AA295" s="22">
        <f t="shared" si="121"/>
        <v>0</v>
      </c>
      <c r="AB295" s="22">
        <f t="shared" si="122"/>
        <v>12477.000000000002</v>
      </c>
      <c r="AC295" s="22">
        <f t="shared" si="123"/>
        <v>0</v>
      </c>
      <c r="AD295" s="7"/>
      <c r="AE295" s="22">
        <f t="shared" si="124"/>
        <v>0</v>
      </c>
      <c r="AF295" s="22">
        <f t="shared" si="125"/>
        <v>207950.00000000003</v>
      </c>
      <c r="AG295" s="22">
        <f t="shared" si="126"/>
        <v>0</v>
      </c>
      <c r="AH295" s="7"/>
      <c r="AI295" s="7"/>
      <c r="AJ295" s="7"/>
      <c r="AK295" s="7"/>
      <c r="AL295" s="7"/>
      <c r="AM295" s="7"/>
      <c r="AN295" s="30"/>
      <c r="AO295" s="30"/>
      <c r="AP295" s="30"/>
      <c r="AQ295" s="30"/>
      <c r="AR295" s="30"/>
      <c r="AS295" s="30"/>
      <c r="AT295" s="30"/>
      <c r="AU295" s="30"/>
      <c r="AV295" s="30"/>
      <c r="AW295" s="30"/>
      <c r="AX295" s="30"/>
      <c r="AY295" s="30"/>
      <c r="AZ295" s="30"/>
      <c r="BA295" s="30"/>
      <c r="BB295" s="30"/>
      <c r="BC295" s="30"/>
      <c r="BD295" s="30"/>
      <c r="BE295" s="30"/>
      <c r="BF295" s="30"/>
      <c r="BG295" s="30"/>
      <c r="BH295" s="30"/>
      <c r="BI295" s="30"/>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c r="DE295" s="7"/>
      <c r="DF295" s="7"/>
      <c r="DG295" s="7"/>
      <c r="DH295" s="7"/>
      <c r="DI295" s="7"/>
      <c r="DJ295" s="7"/>
      <c r="DK295" s="7"/>
      <c r="DL295" s="7"/>
      <c r="DM295" s="7"/>
      <c r="DN295" s="7"/>
      <c r="DO295" s="7"/>
      <c r="DP295" s="7"/>
      <c r="DQ295" s="7"/>
      <c r="DR295" s="7"/>
      <c r="DS295" s="7"/>
      <c r="DT295" s="7"/>
      <c r="DU295" s="7"/>
      <c r="DV295" s="7"/>
      <c r="DW295" s="7"/>
      <c r="DX295" s="7"/>
      <c r="DY295" s="7"/>
      <c r="DZ295" s="7"/>
      <c r="EA295" s="7"/>
      <c r="EB295" s="7"/>
      <c r="EC295" s="7"/>
      <c r="ED295" s="7"/>
      <c r="EE295" s="7"/>
      <c r="EF295" s="7"/>
      <c r="EG295" s="7"/>
      <c r="EH295" s="7"/>
      <c r="EI295" s="7"/>
      <c r="EJ295" s="7"/>
      <c r="EK295" s="7"/>
      <c r="EL295" s="7"/>
      <c r="EM295" s="7"/>
      <c r="EN295" s="7"/>
      <c r="EO295" s="7"/>
      <c r="EP295" s="7"/>
      <c r="EQ295" s="7"/>
      <c r="ER295" s="7"/>
      <c r="ES295" s="7"/>
      <c r="ET295" s="7"/>
      <c r="EU295" s="7"/>
      <c r="EV295" s="7"/>
      <c r="EW295" s="7"/>
      <c r="EX295" s="7"/>
      <c r="EY295" s="7"/>
      <c r="EZ295" s="7"/>
      <c r="FA295" s="7"/>
      <c r="FB295" s="7"/>
      <c r="FC295" s="7"/>
      <c r="FD295" s="7"/>
      <c r="FE295" s="7"/>
      <c r="FF295" s="7"/>
      <c r="FG295" s="7"/>
      <c r="FH295" s="7"/>
      <c r="FI295" s="7"/>
      <c r="FJ295" s="7"/>
      <c r="FK295" s="7"/>
      <c r="FL295" s="7"/>
      <c r="FM295" s="7"/>
      <c r="FN295" s="7"/>
      <c r="FO295" s="7"/>
      <c r="FP295" s="7"/>
      <c r="FQ295" s="7"/>
      <c r="FR295" s="7"/>
      <c r="FS295" s="7"/>
      <c r="FT295" s="7"/>
      <c r="FU295" s="7"/>
      <c r="FV295" s="7"/>
      <c r="FW295" s="7"/>
      <c r="FX295" s="7"/>
      <c r="FY295" s="7"/>
      <c r="FZ295" s="7"/>
      <c r="GA295" s="7"/>
      <c r="GB295" s="7"/>
      <c r="GC295" s="7"/>
      <c r="GD295" s="7"/>
      <c r="GE295" s="7"/>
      <c r="GF295" s="7"/>
      <c r="GG295" s="7"/>
      <c r="GH295" s="7"/>
      <c r="GI295" s="7"/>
      <c r="GJ295" s="7"/>
      <c r="GK295" s="7"/>
      <c r="GL295" s="7"/>
      <c r="GM295" s="7"/>
      <c r="GN295" s="7"/>
      <c r="GO295" s="7"/>
      <c r="GP295" s="7"/>
      <c r="GQ295" s="7"/>
      <c r="GR295" s="7"/>
      <c r="GS295" s="7"/>
    </row>
    <row r="296" spans="1:201" s="6" customFormat="1" ht="40.15" customHeight="1" x14ac:dyDescent="0.2">
      <c r="A296" s="15" t="s">
        <v>1161</v>
      </c>
      <c r="B296" s="9">
        <v>287</v>
      </c>
      <c r="C296" s="9"/>
      <c r="D296" s="49" t="s">
        <v>560</v>
      </c>
      <c r="E296" s="79" t="s">
        <v>305</v>
      </c>
      <c r="F296" s="49" t="s">
        <v>876</v>
      </c>
      <c r="G296" s="49" t="s">
        <v>1209</v>
      </c>
      <c r="H296" s="49" t="s">
        <v>555</v>
      </c>
      <c r="I296" s="89">
        <v>1</v>
      </c>
      <c r="J296" s="88">
        <v>35</v>
      </c>
      <c r="K296" s="82">
        <f t="shared" si="127"/>
        <v>35</v>
      </c>
      <c r="L296" s="82">
        <f t="shared" si="129"/>
        <v>35</v>
      </c>
      <c r="M296" s="83">
        <f t="shared" si="128"/>
        <v>35</v>
      </c>
      <c r="N296" s="84">
        <v>0</v>
      </c>
      <c r="O296" s="85">
        <f t="shared" si="111"/>
        <v>50</v>
      </c>
      <c r="P296" s="86">
        <v>50</v>
      </c>
      <c r="Q296" s="85">
        <f t="shared" si="112"/>
        <v>800</v>
      </c>
      <c r="R296" s="86">
        <v>800</v>
      </c>
      <c r="S296" s="87">
        <f t="shared" si="113"/>
        <v>1750</v>
      </c>
      <c r="T296" s="87">
        <f t="shared" si="114"/>
        <v>28000</v>
      </c>
      <c r="U296" s="1"/>
      <c r="V296" s="1"/>
      <c r="W296" s="1"/>
      <c r="X296" s="1"/>
      <c r="Y296" s="1"/>
      <c r="Z296" s="1"/>
      <c r="AA296" s="22">
        <f t="shared" si="121"/>
        <v>0</v>
      </c>
      <c r="AB296" s="22">
        <f t="shared" si="122"/>
        <v>1750</v>
      </c>
      <c r="AC296" s="22">
        <f t="shared" si="123"/>
        <v>0</v>
      </c>
      <c r="AD296" s="1"/>
      <c r="AE296" s="22">
        <f t="shared" si="124"/>
        <v>0</v>
      </c>
      <c r="AF296" s="22">
        <f t="shared" si="125"/>
        <v>28000</v>
      </c>
      <c r="AG296" s="22">
        <f t="shared" si="126"/>
        <v>0</v>
      </c>
      <c r="AH296" s="1"/>
      <c r="AI296" s="1"/>
      <c r="AJ296" s="1"/>
      <c r="AK296" s="1"/>
      <c r="AL296" s="1"/>
      <c r="AM296" s="1"/>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row>
    <row r="297" spans="1:201" s="6" customFormat="1" ht="40.15" customHeight="1" x14ac:dyDescent="0.2">
      <c r="A297" s="16" t="s">
        <v>1160</v>
      </c>
      <c r="B297" s="9">
        <v>288</v>
      </c>
      <c r="C297" s="9"/>
      <c r="D297" s="49" t="s">
        <v>560</v>
      </c>
      <c r="E297" s="79" t="s">
        <v>847</v>
      </c>
      <c r="F297" s="49" t="s">
        <v>1354</v>
      </c>
      <c r="G297" s="49" t="s">
        <v>1355</v>
      </c>
      <c r="H297" s="49" t="s">
        <v>537</v>
      </c>
      <c r="I297" s="89">
        <v>1</v>
      </c>
      <c r="J297" s="82">
        <v>27.46</v>
      </c>
      <c r="K297" s="82">
        <f t="shared" si="127"/>
        <v>27.46</v>
      </c>
      <c r="L297" s="82">
        <f t="shared" si="129"/>
        <v>27.46</v>
      </c>
      <c r="M297" s="83">
        <f t="shared" si="128"/>
        <v>27.46</v>
      </c>
      <c r="N297" s="84">
        <v>31.716000000000001</v>
      </c>
      <c r="O297" s="85">
        <f t="shared" si="111"/>
        <v>5</v>
      </c>
      <c r="P297" s="86">
        <v>5</v>
      </c>
      <c r="Q297" s="85">
        <f t="shared" si="112"/>
        <v>500</v>
      </c>
      <c r="R297" s="86">
        <v>500</v>
      </c>
      <c r="S297" s="87">
        <f t="shared" si="113"/>
        <v>137.30000000000001</v>
      </c>
      <c r="T297" s="87">
        <f t="shared" si="114"/>
        <v>13730</v>
      </c>
      <c r="AA297" s="22">
        <f t="shared" si="121"/>
        <v>158.58000000000001</v>
      </c>
      <c r="AB297" s="22">
        <f t="shared" si="122"/>
        <v>137.30000000000001</v>
      </c>
      <c r="AC297" s="22">
        <f t="shared" si="123"/>
        <v>137.30000000000001</v>
      </c>
      <c r="AE297" s="22">
        <f t="shared" si="124"/>
        <v>15858</v>
      </c>
      <c r="AF297" s="22">
        <f t="shared" si="125"/>
        <v>13730</v>
      </c>
      <c r="AG297" s="22">
        <f t="shared" si="126"/>
        <v>13730</v>
      </c>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row>
    <row r="298" spans="1:201" s="6" customFormat="1" ht="40.15" customHeight="1" x14ac:dyDescent="0.2">
      <c r="A298" s="16" t="s">
        <v>1161</v>
      </c>
      <c r="B298" s="9">
        <v>289</v>
      </c>
      <c r="C298" s="9"/>
      <c r="D298" s="49" t="s">
        <v>560</v>
      </c>
      <c r="E298" s="79" t="s">
        <v>849</v>
      </c>
      <c r="F298" s="49" t="s">
        <v>626</v>
      </c>
      <c r="G298" s="49" t="s">
        <v>1367</v>
      </c>
      <c r="H298" s="49" t="s">
        <v>540</v>
      </c>
      <c r="I298" s="53">
        <v>30</v>
      </c>
      <c r="J298" s="94">
        <v>23</v>
      </c>
      <c r="K298" s="82">
        <f t="shared" si="127"/>
        <v>22.8</v>
      </c>
      <c r="L298" s="82">
        <f t="shared" si="129"/>
        <v>0.76</v>
      </c>
      <c r="M298" s="83">
        <f t="shared" si="128"/>
        <v>0.76666666666666672</v>
      </c>
      <c r="N298" s="84">
        <v>0</v>
      </c>
      <c r="O298" s="85">
        <f t="shared" si="111"/>
        <v>900</v>
      </c>
      <c r="P298" s="86">
        <v>30</v>
      </c>
      <c r="Q298" s="85">
        <f t="shared" si="112"/>
        <v>30000</v>
      </c>
      <c r="R298" s="86">
        <v>1000</v>
      </c>
      <c r="S298" s="87">
        <f t="shared" si="113"/>
        <v>684</v>
      </c>
      <c r="T298" s="87">
        <f t="shared" si="114"/>
        <v>22800</v>
      </c>
      <c r="AA298" s="22">
        <f t="shared" si="121"/>
        <v>0</v>
      </c>
      <c r="AB298" s="22">
        <f t="shared" si="122"/>
        <v>690</v>
      </c>
      <c r="AC298" s="22">
        <f t="shared" si="123"/>
        <v>0</v>
      </c>
      <c r="AE298" s="22">
        <f t="shared" si="124"/>
        <v>0</v>
      </c>
      <c r="AF298" s="22">
        <f t="shared" si="125"/>
        <v>23000</v>
      </c>
      <c r="AG298" s="22">
        <f t="shared" si="126"/>
        <v>0</v>
      </c>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row>
    <row r="299" spans="1:201" s="6" customFormat="1" ht="40.15" customHeight="1" x14ac:dyDescent="0.2">
      <c r="A299" s="16" t="s">
        <v>1160</v>
      </c>
      <c r="B299" s="9">
        <v>290</v>
      </c>
      <c r="C299" s="9"/>
      <c r="D299" s="49" t="s">
        <v>560</v>
      </c>
      <c r="E299" s="79" t="s">
        <v>1185</v>
      </c>
      <c r="F299" s="49" t="s">
        <v>876</v>
      </c>
      <c r="G299" s="49" t="s">
        <v>1356</v>
      </c>
      <c r="H299" s="49" t="s">
        <v>555</v>
      </c>
      <c r="I299" s="89">
        <v>1</v>
      </c>
      <c r="J299" s="82">
        <v>41.18</v>
      </c>
      <c r="K299" s="82">
        <f t="shared" si="127"/>
        <v>41.18</v>
      </c>
      <c r="L299" s="82">
        <f t="shared" si="129"/>
        <v>41.18</v>
      </c>
      <c r="M299" s="83">
        <f t="shared" si="128"/>
        <v>41.18</v>
      </c>
      <c r="N299" s="84">
        <v>26.93</v>
      </c>
      <c r="O299" s="85">
        <f t="shared" si="111"/>
        <v>50</v>
      </c>
      <c r="P299" s="86">
        <v>50</v>
      </c>
      <c r="Q299" s="85">
        <f t="shared" si="112"/>
        <v>800</v>
      </c>
      <c r="R299" s="86">
        <v>800</v>
      </c>
      <c r="S299" s="87">
        <f t="shared" si="113"/>
        <v>2059</v>
      </c>
      <c r="T299" s="87">
        <f t="shared" si="114"/>
        <v>32944</v>
      </c>
      <c r="AA299" s="22">
        <f t="shared" si="121"/>
        <v>1346.5</v>
      </c>
      <c r="AB299" s="22">
        <f t="shared" si="122"/>
        <v>2059</v>
      </c>
      <c r="AC299" s="22">
        <f t="shared" si="123"/>
        <v>1346.5</v>
      </c>
      <c r="AE299" s="22">
        <f t="shared" si="124"/>
        <v>21544</v>
      </c>
      <c r="AF299" s="22">
        <f t="shared" si="125"/>
        <v>32944</v>
      </c>
      <c r="AG299" s="22">
        <f t="shared" si="126"/>
        <v>21544</v>
      </c>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row>
    <row r="300" spans="1:201" s="6" customFormat="1" ht="40.15" customHeight="1" x14ac:dyDescent="0.2">
      <c r="A300" s="16" t="s">
        <v>1160</v>
      </c>
      <c r="B300" s="9">
        <v>291</v>
      </c>
      <c r="C300" s="9"/>
      <c r="D300" s="49" t="s">
        <v>560</v>
      </c>
      <c r="E300" s="79" t="s">
        <v>852</v>
      </c>
      <c r="F300" s="49" t="s">
        <v>566</v>
      </c>
      <c r="G300" s="49" t="s">
        <v>1356</v>
      </c>
      <c r="H300" s="49" t="s">
        <v>555</v>
      </c>
      <c r="I300" s="89">
        <v>1</v>
      </c>
      <c r="J300" s="82">
        <v>41.44</v>
      </c>
      <c r="K300" s="82">
        <f t="shared" si="127"/>
        <v>41.44</v>
      </c>
      <c r="L300" s="82">
        <f t="shared" si="129"/>
        <v>41.44</v>
      </c>
      <c r="M300" s="83">
        <f t="shared" si="128"/>
        <v>41.44</v>
      </c>
      <c r="N300" s="84">
        <v>26.9725</v>
      </c>
      <c r="O300" s="85">
        <f t="shared" si="111"/>
        <v>50</v>
      </c>
      <c r="P300" s="86">
        <v>50</v>
      </c>
      <c r="Q300" s="85">
        <f t="shared" si="112"/>
        <v>800</v>
      </c>
      <c r="R300" s="86">
        <v>800</v>
      </c>
      <c r="S300" s="87">
        <f t="shared" si="113"/>
        <v>2072</v>
      </c>
      <c r="T300" s="87">
        <f t="shared" si="114"/>
        <v>33152</v>
      </c>
      <c r="AA300" s="22">
        <f t="shared" si="121"/>
        <v>1348.625</v>
      </c>
      <c r="AB300" s="22">
        <f t="shared" si="122"/>
        <v>2072</v>
      </c>
      <c r="AC300" s="22">
        <f t="shared" si="123"/>
        <v>1348.625</v>
      </c>
      <c r="AE300" s="22">
        <f t="shared" si="124"/>
        <v>21578</v>
      </c>
      <c r="AF300" s="22">
        <f t="shared" si="125"/>
        <v>33152</v>
      </c>
      <c r="AG300" s="22">
        <f t="shared" si="126"/>
        <v>21578</v>
      </c>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row>
    <row r="301" spans="1:201" s="6" customFormat="1" ht="40.15" customHeight="1" x14ac:dyDescent="0.2">
      <c r="A301" s="16" t="s">
        <v>1161</v>
      </c>
      <c r="B301" s="9">
        <v>292</v>
      </c>
      <c r="C301" s="9"/>
      <c r="D301" s="49" t="s">
        <v>560</v>
      </c>
      <c r="E301" s="79" t="s">
        <v>854</v>
      </c>
      <c r="F301" s="49" t="s">
        <v>855</v>
      </c>
      <c r="G301" s="49" t="s">
        <v>1682</v>
      </c>
      <c r="H301" s="49" t="s">
        <v>540</v>
      </c>
      <c r="I301" s="89">
        <v>10</v>
      </c>
      <c r="J301" s="82">
        <v>11</v>
      </c>
      <c r="K301" s="82">
        <f t="shared" si="127"/>
        <v>11</v>
      </c>
      <c r="L301" s="82">
        <f t="shared" si="129"/>
        <v>1.1000000000000001</v>
      </c>
      <c r="M301" s="83">
        <f t="shared" si="128"/>
        <v>1.1000000000000001</v>
      </c>
      <c r="N301" s="84">
        <v>0</v>
      </c>
      <c r="O301" s="85">
        <f t="shared" si="111"/>
        <v>2000</v>
      </c>
      <c r="P301" s="86">
        <v>200</v>
      </c>
      <c r="Q301" s="85">
        <f t="shared" si="112"/>
        <v>100000</v>
      </c>
      <c r="R301" s="86">
        <v>10000</v>
      </c>
      <c r="S301" s="87">
        <f t="shared" si="113"/>
        <v>2200</v>
      </c>
      <c r="T301" s="87">
        <f t="shared" si="114"/>
        <v>110000</v>
      </c>
      <c r="AA301" s="22">
        <f t="shared" si="121"/>
        <v>0</v>
      </c>
      <c r="AB301" s="22">
        <f t="shared" si="122"/>
        <v>2200</v>
      </c>
      <c r="AC301" s="22">
        <f t="shared" si="123"/>
        <v>0</v>
      </c>
      <c r="AE301" s="22">
        <f t="shared" si="124"/>
        <v>0</v>
      </c>
      <c r="AF301" s="22">
        <f t="shared" si="125"/>
        <v>110000.00000000001</v>
      </c>
      <c r="AG301" s="22">
        <f t="shared" si="126"/>
        <v>0</v>
      </c>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row>
    <row r="302" spans="1:201" s="6" customFormat="1" ht="40.15" customHeight="1" x14ac:dyDescent="0.2">
      <c r="A302" s="16" t="s">
        <v>1161</v>
      </c>
      <c r="B302" s="9">
        <v>293</v>
      </c>
      <c r="C302" s="9"/>
      <c r="D302" s="49" t="s">
        <v>560</v>
      </c>
      <c r="E302" s="79" t="s">
        <v>1683</v>
      </c>
      <c r="F302" s="49" t="s">
        <v>549</v>
      </c>
      <c r="G302" s="49" t="s">
        <v>1367</v>
      </c>
      <c r="H302" s="49" t="s">
        <v>540</v>
      </c>
      <c r="I302" s="89">
        <v>12</v>
      </c>
      <c r="J302" s="82">
        <v>11</v>
      </c>
      <c r="K302" s="82">
        <f t="shared" si="127"/>
        <v>10.92</v>
      </c>
      <c r="L302" s="82">
        <f t="shared" si="129"/>
        <v>0.91</v>
      </c>
      <c r="M302" s="83">
        <f t="shared" si="128"/>
        <v>0.91666666666666663</v>
      </c>
      <c r="N302" s="84">
        <v>0</v>
      </c>
      <c r="O302" s="85">
        <f t="shared" si="111"/>
        <v>7200</v>
      </c>
      <c r="P302" s="86">
        <v>600</v>
      </c>
      <c r="Q302" s="85">
        <f t="shared" si="112"/>
        <v>24000</v>
      </c>
      <c r="R302" s="86">
        <v>2000</v>
      </c>
      <c r="S302" s="87">
        <f t="shared" si="113"/>
        <v>6552</v>
      </c>
      <c r="T302" s="87">
        <f t="shared" si="114"/>
        <v>21840</v>
      </c>
      <c r="AA302" s="22">
        <f t="shared" si="121"/>
        <v>0</v>
      </c>
      <c r="AB302" s="22">
        <f t="shared" si="122"/>
        <v>6600</v>
      </c>
      <c r="AC302" s="22">
        <f t="shared" si="123"/>
        <v>0</v>
      </c>
      <c r="AE302" s="22">
        <f t="shared" si="124"/>
        <v>0</v>
      </c>
      <c r="AF302" s="22">
        <f t="shared" si="125"/>
        <v>22000</v>
      </c>
      <c r="AG302" s="22">
        <f t="shared" si="126"/>
        <v>0</v>
      </c>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row>
    <row r="303" spans="1:201" s="6" customFormat="1" ht="40.15" customHeight="1" x14ac:dyDescent="0.2">
      <c r="A303" s="16" t="s">
        <v>1161</v>
      </c>
      <c r="B303" s="9">
        <v>294</v>
      </c>
      <c r="C303" s="9"/>
      <c r="D303" s="49" t="s">
        <v>560</v>
      </c>
      <c r="E303" s="79" t="s">
        <v>1206</v>
      </c>
      <c r="F303" s="49" t="s">
        <v>691</v>
      </c>
      <c r="G303" s="49" t="s">
        <v>1685</v>
      </c>
      <c r="H303" s="49" t="s">
        <v>537</v>
      </c>
      <c r="I303" s="89">
        <v>1</v>
      </c>
      <c r="J303" s="82">
        <v>13</v>
      </c>
      <c r="K303" s="82">
        <f t="shared" si="127"/>
        <v>13</v>
      </c>
      <c r="L303" s="82">
        <f t="shared" si="129"/>
        <v>13</v>
      </c>
      <c r="M303" s="83">
        <f t="shared" si="128"/>
        <v>13</v>
      </c>
      <c r="N303" s="84">
        <v>0</v>
      </c>
      <c r="O303" s="85">
        <f t="shared" si="111"/>
        <v>40</v>
      </c>
      <c r="P303" s="86">
        <v>40</v>
      </c>
      <c r="Q303" s="85">
        <f t="shared" si="112"/>
        <v>300</v>
      </c>
      <c r="R303" s="86">
        <v>300</v>
      </c>
      <c r="S303" s="87">
        <f t="shared" si="113"/>
        <v>520</v>
      </c>
      <c r="T303" s="87">
        <f t="shared" si="114"/>
        <v>3900</v>
      </c>
      <c r="AA303" s="22">
        <f t="shared" si="121"/>
        <v>0</v>
      </c>
      <c r="AB303" s="22">
        <f t="shared" si="122"/>
        <v>520</v>
      </c>
      <c r="AC303" s="22">
        <f t="shared" si="123"/>
        <v>0</v>
      </c>
      <c r="AE303" s="22">
        <f t="shared" si="124"/>
        <v>0</v>
      </c>
      <c r="AF303" s="22">
        <f t="shared" si="125"/>
        <v>3900</v>
      </c>
      <c r="AG303" s="22">
        <f t="shared" si="126"/>
        <v>0</v>
      </c>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row>
    <row r="304" spans="1:201" s="6" customFormat="1" ht="40.15" customHeight="1" x14ac:dyDescent="0.2">
      <c r="A304" s="15" t="s">
        <v>1160</v>
      </c>
      <c r="B304" s="9">
        <v>295</v>
      </c>
      <c r="C304" s="9"/>
      <c r="D304" s="38" t="s">
        <v>1994</v>
      </c>
      <c r="E304" s="98" t="s">
        <v>1166</v>
      </c>
      <c r="F304" s="38" t="s">
        <v>685</v>
      </c>
      <c r="G304" s="52" t="s">
        <v>1605</v>
      </c>
      <c r="H304" s="38" t="s">
        <v>537</v>
      </c>
      <c r="I304" s="99">
        <v>1</v>
      </c>
      <c r="J304" s="88">
        <v>3.74</v>
      </c>
      <c r="K304" s="82">
        <f t="shared" si="127"/>
        <v>3.74</v>
      </c>
      <c r="L304" s="82">
        <f t="shared" si="129"/>
        <v>3.74</v>
      </c>
      <c r="M304" s="83">
        <f t="shared" si="128"/>
        <v>3.74</v>
      </c>
      <c r="N304" s="84">
        <v>2.5249999999999999</v>
      </c>
      <c r="O304" s="85">
        <f t="shared" si="111"/>
        <v>10</v>
      </c>
      <c r="P304" s="86">
        <v>10</v>
      </c>
      <c r="Q304" s="85">
        <f t="shared" si="112"/>
        <v>400</v>
      </c>
      <c r="R304" s="86">
        <v>400</v>
      </c>
      <c r="S304" s="87">
        <f t="shared" si="113"/>
        <v>37.400000000000006</v>
      </c>
      <c r="T304" s="87">
        <f t="shared" si="114"/>
        <v>1496</v>
      </c>
      <c r="U304" s="1"/>
      <c r="V304" s="1"/>
      <c r="W304" s="1"/>
      <c r="X304" s="1"/>
      <c r="Y304" s="1"/>
      <c r="Z304" s="1"/>
      <c r="AA304" s="22">
        <f t="shared" si="121"/>
        <v>25.25</v>
      </c>
      <c r="AB304" s="22">
        <f t="shared" si="122"/>
        <v>37.400000000000006</v>
      </c>
      <c r="AC304" s="22">
        <f t="shared" si="123"/>
        <v>25.25</v>
      </c>
      <c r="AD304" s="1"/>
      <c r="AE304" s="22">
        <f t="shared" si="124"/>
        <v>1010</v>
      </c>
      <c r="AF304" s="22">
        <f t="shared" si="125"/>
        <v>1496</v>
      </c>
      <c r="AG304" s="22">
        <f t="shared" si="126"/>
        <v>1010</v>
      </c>
      <c r="AH304" s="1"/>
      <c r="AI304" s="1"/>
      <c r="AJ304" s="1"/>
      <c r="AK304" s="1"/>
      <c r="AL304" s="1"/>
      <c r="AM304" s="1"/>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row>
    <row r="305" spans="1:201" s="6" customFormat="1" ht="40.15" customHeight="1" x14ac:dyDescent="0.2">
      <c r="A305" s="16" t="s">
        <v>1161</v>
      </c>
      <c r="B305" s="9">
        <v>296</v>
      </c>
      <c r="C305" s="9"/>
      <c r="D305" s="49" t="s">
        <v>560</v>
      </c>
      <c r="E305" s="79" t="s">
        <v>874</v>
      </c>
      <c r="F305" s="49" t="s">
        <v>738</v>
      </c>
      <c r="G305" s="49" t="s">
        <v>1367</v>
      </c>
      <c r="H305" s="49" t="s">
        <v>540</v>
      </c>
      <c r="I305" s="89">
        <v>30</v>
      </c>
      <c r="J305" s="82">
        <v>10</v>
      </c>
      <c r="K305" s="82">
        <f t="shared" si="127"/>
        <v>9.9</v>
      </c>
      <c r="L305" s="82">
        <f t="shared" si="129"/>
        <v>0.33</v>
      </c>
      <c r="M305" s="83">
        <f t="shared" si="128"/>
        <v>0.33333333333333331</v>
      </c>
      <c r="N305" s="84">
        <v>0</v>
      </c>
      <c r="O305" s="85">
        <f t="shared" si="111"/>
        <v>12000</v>
      </c>
      <c r="P305" s="86">
        <v>400</v>
      </c>
      <c r="Q305" s="85">
        <f t="shared" si="112"/>
        <v>180000</v>
      </c>
      <c r="R305" s="86">
        <v>6000</v>
      </c>
      <c r="S305" s="87">
        <f t="shared" si="113"/>
        <v>3960</v>
      </c>
      <c r="T305" s="87">
        <f t="shared" si="114"/>
        <v>59400</v>
      </c>
      <c r="AA305" s="22">
        <f t="shared" si="121"/>
        <v>0</v>
      </c>
      <c r="AB305" s="22">
        <f t="shared" si="122"/>
        <v>4000</v>
      </c>
      <c r="AC305" s="22">
        <f t="shared" si="123"/>
        <v>0</v>
      </c>
      <c r="AE305" s="22">
        <f t="shared" si="124"/>
        <v>0</v>
      </c>
      <c r="AF305" s="22">
        <f t="shared" si="125"/>
        <v>60000</v>
      </c>
      <c r="AG305" s="22">
        <f t="shared" si="126"/>
        <v>0</v>
      </c>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row>
    <row r="306" spans="1:201" s="6" customFormat="1" ht="40.15" customHeight="1" x14ac:dyDescent="0.2">
      <c r="A306" s="16" t="s">
        <v>1161</v>
      </c>
      <c r="B306" s="9">
        <v>297</v>
      </c>
      <c r="C306" s="9"/>
      <c r="D306" s="49" t="s">
        <v>560</v>
      </c>
      <c r="E306" s="79" t="s">
        <v>889</v>
      </c>
      <c r="F306" s="49" t="s">
        <v>566</v>
      </c>
      <c r="G306" s="49" t="s">
        <v>1618</v>
      </c>
      <c r="H306" s="49" t="s">
        <v>555</v>
      </c>
      <c r="I306" s="89">
        <v>1</v>
      </c>
      <c r="J306" s="82">
        <v>4.03</v>
      </c>
      <c r="K306" s="82">
        <f t="shared" si="127"/>
        <v>4.03</v>
      </c>
      <c r="L306" s="82">
        <f t="shared" si="129"/>
        <v>4.03</v>
      </c>
      <c r="M306" s="83">
        <f t="shared" si="128"/>
        <v>4.03</v>
      </c>
      <c r="N306" s="84">
        <v>0</v>
      </c>
      <c r="O306" s="85">
        <f t="shared" si="111"/>
        <v>20</v>
      </c>
      <c r="P306" s="86">
        <v>20</v>
      </c>
      <c r="Q306" s="85">
        <f t="shared" si="112"/>
        <v>300</v>
      </c>
      <c r="R306" s="86">
        <v>300</v>
      </c>
      <c r="S306" s="87">
        <f t="shared" si="113"/>
        <v>80.600000000000009</v>
      </c>
      <c r="T306" s="87">
        <f t="shared" si="114"/>
        <v>1209</v>
      </c>
      <c r="AA306" s="22">
        <f t="shared" si="121"/>
        <v>0</v>
      </c>
      <c r="AB306" s="22">
        <f t="shared" si="122"/>
        <v>80.600000000000009</v>
      </c>
      <c r="AC306" s="22">
        <f t="shared" si="123"/>
        <v>0</v>
      </c>
      <c r="AE306" s="22">
        <f t="shared" si="124"/>
        <v>0</v>
      </c>
      <c r="AF306" s="22">
        <f t="shared" si="125"/>
        <v>1209</v>
      </c>
      <c r="AG306" s="22">
        <f t="shared" si="126"/>
        <v>0</v>
      </c>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row>
    <row r="307" spans="1:201" s="6" customFormat="1" ht="40.15" customHeight="1" x14ac:dyDescent="0.2">
      <c r="A307" s="16" t="s">
        <v>1161</v>
      </c>
      <c r="B307" s="9">
        <v>298</v>
      </c>
      <c r="C307" s="9"/>
      <c r="D307" s="49" t="s">
        <v>560</v>
      </c>
      <c r="E307" s="79" t="s">
        <v>893</v>
      </c>
      <c r="F307" s="49" t="s">
        <v>1619</v>
      </c>
      <c r="G307" s="49" t="s">
        <v>1367</v>
      </c>
      <c r="H307" s="49" t="s">
        <v>537</v>
      </c>
      <c r="I307" s="89">
        <v>1</v>
      </c>
      <c r="J307" s="82">
        <v>4.6399999999999997</v>
      </c>
      <c r="K307" s="82">
        <f t="shared" si="127"/>
        <v>4.6399999999999997</v>
      </c>
      <c r="L307" s="82">
        <f t="shared" si="129"/>
        <v>4.6399999999999997</v>
      </c>
      <c r="M307" s="83">
        <f t="shared" si="128"/>
        <v>4.6399999999999997</v>
      </c>
      <c r="N307" s="84">
        <v>0</v>
      </c>
      <c r="O307" s="85">
        <f t="shared" si="111"/>
        <v>10</v>
      </c>
      <c r="P307" s="86">
        <v>10</v>
      </c>
      <c r="Q307" s="85">
        <f t="shared" si="112"/>
        <v>600</v>
      </c>
      <c r="R307" s="86">
        <v>600</v>
      </c>
      <c r="S307" s="87">
        <f t="shared" si="113"/>
        <v>46.4</v>
      </c>
      <c r="T307" s="87">
        <f t="shared" si="114"/>
        <v>2784</v>
      </c>
      <c r="AA307" s="22">
        <f t="shared" si="121"/>
        <v>0</v>
      </c>
      <c r="AB307" s="22">
        <f t="shared" si="122"/>
        <v>46.4</v>
      </c>
      <c r="AC307" s="22">
        <f t="shared" si="123"/>
        <v>0</v>
      </c>
      <c r="AE307" s="22">
        <f t="shared" si="124"/>
        <v>0</v>
      </c>
      <c r="AF307" s="22">
        <f t="shared" si="125"/>
        <v>2784</v>
      </c>
      <c r="AG307" s="22">
        <f t="shared" si="126"/>
        <v>0</v>
      </c>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row>
    <row r="308" spans="1:201" s="6" customFormat="1" ht="40.15" customHeight="1" x14ac:dyDescent="0.2">
      <c r="A308" s="16" t="s">
        <v>1161</v>
      </c>
      <c r="B308" s="9">
        <v>299</v>
      </c>
      <c r="C308" s="9"/>
      <c r="D308" s="49" t="s">
        <v>560</v>
      </c>
      <c r="E308" s="79" t="s">
        <v>894</v>
      </c>
      <c r="F308" s="49" t="s">
        <v>1620</v>
      </c>
      <c r="G308" s="49" t="s">
        <v>1367</v>
      </c>
      <c r="H308" s="49" t="s">
        <v>555</v>
      </c>
      <c r="I308" s="89">
        <v>1</v>
      </c>
      <c r="J308" s="82">
        <v>2.5299999999999998</v>
      </c>
      <c r="K308" s="82">
        <f t="shared" si="127"/>
        <v>2.5299999999999998</v>
      </c>
      <c r="L308" s="82">
        <f t="shared" si="129"/>
        <v>2.5299999999999998</v>
      </c>
      <c r="M308" s="83">
        <f t="shared" si="128"/>
        <v>2.5299999999999998</v>
      </c>
      <c r="N308" s="84">
        <v>0</v>
      </c>
      <c r="O308" s="85">
        <f t="shared" si="111"/>
        <v>10</v>
      </c>
      <c r="P308" s="86">
        <v>10</v>
      </c>
      <c r="Q308" s="85">
        <f t="shared" si="112"/>
        <v>600</v>
      </c>
      <c r="R308" s="86">
        <v>600</v>
      </c>
      <c r="S308" s="87">
        <f t="shared" si="113"/>
        <v>25.299999999999997</v>
      </c>
      <c r="T308" s="87">
        <f t="shared" si="114"/>
        <v>1517.9999999999998</v>
      </c>
      <c r="AA308" s="22">
        <f t="shared" si="121"/>
        <v>0</v>
      </c>
      <c r="AB308" s="22">
        <f t="shared" si="122"/>
        <v>25.299999999999997</v>
      </c>
      <c r="AC308" s="22">
        <f t="shared" si="123"/>
        <v>0</v>
      </c>
      <c r="AE308" s="22">
        <f t="shared" si="124"/>
        <v>0</v>
      </c>
      <c r="AF308" s="22">
        <f t="shared" si="125"/>
        <v>1517.9999999999998</v>
      </c>
      <c r="AG308" s="22">
        <f t="shared" si="126"/>
        <v>0</v>
      </c>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row>
    <row r="309" spans="1:201" s="6" customFormat="1" ht="40.15" customHeight="1" x14ac:dyDescent="0.2">
      <c r="A309" s="16" t="s">
        <v>1160</v>
      </c>
      <c r="B309" s="9">
        <v>300</v>
      </c>
      <c r="C309" s="9"/>
      <c r="D309" s="49" t="s">
        <v>560</v>
      </c>
      <c r="E309" s="79" t="s">
        <v>1359</v>
      </c>
      <c r="F309" s="49" t="s">
        <v>580</v>
      </c>
      <c r="G309" s="49" t="s">
        <v>341</v>
      </c>
      <c r="H309" s="49" t="s">
        <v>540</v>
      </c>
      <c r="I309" s="89">
        <v>20</v>
      </c>
      <c r="J309" s="82">
        <v>17.899999999999999</v>
      </c>
      <c r="K309" s="82">
        <f t="shared" si="127"/>
        <v>17.8</v>
      </c>
      <c r="L309" s="82">
        <f t="shared" si="129"/>
        <v>0.89</v>
      </c>
      <c r="M309" s="83">
        <f t="shared" si="128"/>
        <v>0.89499999999999991</v>
      </c>
      <c r="N309" s="84">
        <v>0.97117399999999998</v>
      </c>
      <c r="O309" s="85">
        <f t="shared" si="111"/>
        <v>2000</v>
      </c>
      <c r="P309" s="86">
        <v>100</v>
      </c>
      <c r="Q309" s="85">
        <f t="shared" si="112"/>
        <v>120000</v>
      </c>
      <c r="R309" s="86">
        <v>6000</v>
      </c>
      <c r="S309" s="87">
        <f t="shared" si="113"/>
        <v>1780</v>
      </c>
      <c r="T309" s="87">
        <f t="shared" si="114"/>
        <v>106800</v>
      </c>
      <c r="AA309" s="22">
        <f t="shared" si="121"/>
        <v>1942.348</v>
      </c>
      <c r="AB309" s="22">
        <f t="shared" si="122"/>
        <v>1789.9999999999998</v>
      </c>
      <c r="AC309" s="22">
        <f t="shared" si="123"/>
        <v>1789.9999999999998</v>
      </c>
      <c r="AE309" s="22">
        <f t="shared" si="124"/>
        <v>116540.88</v>
      </c>
      <c r="AF309" s="22">
        <f t="shared" si="125"/>
        <v>107399.99999999999</v>
      </c>
      <c r="AG309" s="22">
        <f t="shared" si="126"/>
        <v>107399.99999999999</v>
      </c>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row>
    <row r="310" spans="1:201" s="6" customFormat="1" ht="40.15" customHeight="1" x14ac:dyDescent="0.2">
      <c r="A310" s="16" t="s">
        <v>1160</v>
      </c>
      <c r="B310" s="9">
        <v>301</v>
      </c>
      <c r="C310" s="9"/>
      <c r="D310" s="49" t="s">
        <v>1124</v>
      </c>
      <c r="E310" s="79" t="s">
        <v>1115</v>
      </c>
      <c r="F310" s="49" t="s">
        <v>580</v>
      </c>
      <c r="G310" s="49" t="s">
        <v>341</v>
      </c>
      <c r="H310" s="49" t="s">
        <v>344</v>
      </c>
      <c r="I310" s="89">
        <v>30</v>
      </c>
      <c r="J310" s="82">
        <v>24.17</v>
      </c>
      <c r="K310" s="82">
        <f t="shared" si="127"/>
        <v>24</v>
      </c>
      <c r="L310" s="82">
        <f t="shared" si="129"/>
        <v>0.8</v>
      </c>
      <c r="M310" s="83">
        <f t="shared" si="128"/>
        <v>0.80566666666666675</v>
      </c>
      <c r="N310" s="84">
        <v>0.97117399999999998</v>
      </c>
      <c r="O310" s="85">
        <f t="shared" si="111"/>
        <v>300</v>
      </c>
      <c r="P310" s="86">
        <v>10</v>
      </c>
      <c r="Q310" s="85">
        <f t="shared" si="112"/>
        <v>180000</v>
      </c>
      <c r="R310" s="86">
        <v>6000</v>
      </c>
      <c r="S310" s="87">
        <f t="shared" si="113"/>
        <v>240</v>
      </c>
      <c r="T310" s="87">
        <f t="shared" si="114"/>
        <v>144000</v>
      </c>
      <c r="AA310" s="22">
        <f t="shared" si="121"/>
        <v>291.35219999999998</v>
      </c>
      <c r="AB310" s="22">
        <f t="shared" si="122"/>
        <v>241.70000000000002</v>
      </c>
      <c r="AC310" s="22">
        <f t="shared" si="123"/>
        <v>241.70000000000002</v>
      </c>
      <c r="AE310" s="22">
        <f t="shared" si="124"/>
        <v>174811.32</v>
      </c>
      <c r="AF310" s="22">
        <f t="shared" si="125"/>
        <v>145020.00000000003</v>
      </c>
      <c r="AG310" s="22">
        <f t="shared" si="126"/>
        <v>145020.00000000003</v>
      </c>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row>
    <row r="311" spans="1:201" s="6" customFormat="1" ht="40.15" customHeight="1" x14ac:dyDescent="0.2">
      <c r="A311" s="16" t="s">
        <v>1160</v>
      </c>
      <c r="B311" s="9">
        <v>302</v>
      </c>
      <c r="C311" s="9"/>
      <c r="D311" s="49" t="s">
        <v>1122</v>
      </c>
      <c r="E311" s="79" t="s">
        <v>2064</v>
      </c>
      <c r="F311" s="49" t="s">
        <v>549</v>
      </c>
      <c r="G311" s="49" t="s">
        <v>1357</v>
      </c>
      <c r="H311" s="49" t="s">
        <v>344</v>
      </c>
      <c r="I311" s="89">
        <v>20</v>
      </c>
      <c r="J311" s="82">
        <v>4.03</v>
      </c>
      <c r="K311" s="82">
        <f t="shared" si="127"/>
        <v>4</v>
      </c>
      <c r="L311" s="82">
        <f t="shared" si="129"/>
        <v>0.2</v>
      </c>
      <c r="M311" s="83">
        <f t="shared" si="128"/>
        <v>0.20150000000000001</v>
      </c>
      <c r="N311" s="84">
        <v>0.136437</v>
      </c>
      <c r="O311" s="85">
        <f t="shared" si="111"/>
        <v>400</v>
      </c>
      <c r="P311" s="86">
        <v>20</v>
      </c>
      <c r="Q311" s="85">
        <f t="shared" si="112"/>
        <v>40000</v>
      </c>
      <c r="R311" s="86">
        <v>2000</v>
      </c>
      <c r="S311" s="87">
        <f t="shared" si="113"/>
        <v>80</v>
      </c>
      <c r="T311" s="87">
        <f t="shared" si="114"/>
        <v>8000</v>
      </c>
      <c r="AA311" s="22">
        <f t="shared" si="121"/>
        <v>54.574800000000003</v>
      </c>
      <c r="AB311" s="22">
        <f t="shared" si="122"/>
        <v>80.600000000000009</v>
      </c>
      <c r="AC311" s="22">
        <f t="shared" si="123"/>
        <v>54.574800000000003</v>
      </c>
      <c r="AE311" s="22">
        <f t="shared" si="124"/>
        <v>5457.4800000000005</v>
      </c>
      <c r="AF311" s="22">
        <f t="shared" si="125"/>
        <v>8060.0000000000009</v>
      </c>
      <c r="AG311" s="22">
        <f t="shared" si="126"/>
        <v>5457.4800000000005</v>
      </c>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row>
    <row r="312" spans="1:201" ht="40.15" customHeight="1" x14ac:dyDescent="0.2">
      <c r="A312" s="16" t="s">
        <v>1160</v>
      </c>
      <c r="B312" s="9">
        <v>303</v>
      </c>
      <c r="C312" s="9"/>
      <c r="D312" s="49" t="s">
        <v>1122</v>
      </c>
      <c r="E312" s="79" t="s">
        <v>2064</v>
      </c>
      <c r="F312" s="49" t="s">
        <v>549</v>
      </c>
      <c r="G312" s="49" t="s">
        <v>2063</v>
      </c>
      <c r="H312" s="49" t="s">
        <v>344</v>
      </c>
      <c r="I312" s="89">
        <v>20</v>
      </c>
      <c r="J312" s="82">
        <v>8.07</v>
      </c>
      <c r="K312" s="82">
        <f t="shared" si="127"/>
        <v>8</v>
      </c>
      <c r="L312" s="82">
        <f t="shared" si="129"/>
        <v>0.4</v>
      </c>
      <c r="M312" s="83">
        <f t="shared" si="128"/>
        <v>0.40350000000000003</v>
      </c>
      <c r="N312" s="84"/>
      <c r="O312" s="85">
        <f t="shared" si="111"/>
        <v>1000</v>
      </c>
      <c r="P312" s="86">
        <v>50</v>
      </c>
      <c r="Q312" s="85">
        <f t="shared" si="112"/>
        <v>20000</v>
      </c>
      <c r="R312" s="86">
        <v>1000</v>
      </c>
      <c r="S312" s="87">
        <f t="shared" si="113"/>
        <v>400</v>
      </c>
      <c r="T312" s="87">
        <f t="shared" si="114"/>
        <v>8000</v>
      </c>
      <c r="U312" s="6"/>
      <c r="V312" s="6"/>
      <c r="W312" s="6"/>
      <c r="X312" s="6"/>
      <c r="Y312" s="6"/>
      <c r="Z312" s="6"/>
      <c r="AA312" s="22"/>
      <c r="AB312" s="22">
        <f t="shared" si="122"/>
        <v>403.5</v>
      </c>
      <c r="AC312" s="22"/>
      <c r="AD312" s="6"/>
      <c r="AE312" s="22"/>
      <c r="AF312" s="22">
        <f t="shared" si="125"/>
        <v>8070.0000000000009</v>
      </c>
      <c r="AG312" s="22"/>
      <c r="AH312" s="6"/>
      <c r="AI312" s="6"/>
      <c r="AJ312" s="6"/>
      <c r="AK312" s="6"/>
      <c r="AL312" s="6"/>
      <c r="AM312" s="6"/>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c r="FC312" s="6"/>
      <c r="FD312" s="6"/>
      <c r="FE312" s="6"/>
      <c r="FF312" s="6"/>
      <c r="FG312" s="6"/>
      <c r="FH312" s="6"/>
      <c r="FI312" s="6"/>
      <c r="FJ312" s="6"/>
      <c r="FK312" s="6"/>
      <c r="FL312" s="6"/>
      <c r="FM312" s="6"/>
      <c r="FN312" s="6"/>
      <c r="FO312" s="6"/>
      <c r="FP312" s="6"/>
      <c r="FQ312" s="6"/>
      <c r="FR312" s="6"/>
      <c r="FS312" s="6"/>
      <c r="FT312" s="6"/>
      <c r="FU312" s="6"/>
      <c r="FV312" s="6"/>
      <c r="FW312" s="6"/>
      <c r="FX312" s="6"/>
      <c r="FY312" s="6"/>
      <c r="FZ312" s="6"/>
      <c r="GA312" s="6"/>
      <c r="GB312" s="6"/>
      <c r="GC312" s="6"/>
      <c r="GD312" s="6"/>
      <c r="GE312" s="6"/>
      <c r="GF312" s="6"/>
      <c r="GG312" s="6"/>
      <c r="GH312" s="6"/>
      <c r="GI312" s="6"/>
      <c r="GJ312" s="6"/>
      <c r="GK312" s="6"/>
      <c r="GL312" s="6"/>
      <c r="GM312" s="6"/>
      <c r="GN312" s="6"/>
      <c r="GO312" s="6"/>
      <c r="GP312" s="6"/>
      <c r="GQ312" s="6"/>
      <c r="GR312" s="6"/>
      <c r="GS312" s="6"/>
    </row>
    <row r="313" spans="1:201" ht="40.15" customHeight="1" x14ac:dyDescent="0.2">
      <c r="A313" s="16" t="s">
        <v>1161</v>
      </c>
      <c r="B313" s="9">
        <v>304</v>
      </c>
      <c r="C313" s="9"/>
      <c r="D313" s="49" t="s">
        <v>560</v>
      </c>
      <c r="E313" s="79" t="s">
        <v>907</v>
      </c>
      <c r="F313" s="49" t="s">
        <v>1621</v>
      </c>
      <c r="G313" s="49" t="s">
        <v>1367</v>
      </c>
      <c r="H313" s="49" t="s">
        <v>555</v>
      </c>
      <c r="I313" s="89">
        <v>1</v>
      </c>
      <c r="J313" s="82">
        <v>16.03</v>
      </c>
      <c r="K313" s="82">
        <f t="shared" si="127"/>
        <v>16.03</v>
      </c>
      <c r="L313" s="82">
        <f t="shared" si="129"/>
        <v>16.03</v>
      </c>
      <c r="M313" s="83">
        <f t="shared" si="128"/>
        <v>16.03</v>
      </c>
      <c r="N313" s="84">
        <v>0</v>
      </c>
      <c r="O313" s="85">
        <f t="shared" ref="O313:O376" si="130">P313*I313</f>
        <v>10</v>
      </c>
      <c r="P313" s="86">
        <v>10</v>
      </c>
      <c r="Q313" s="85">
        <f t="shared" ref="Q313:Q376" si="131">R313*I313</f>
        <v>800</v>
      </c>
      <c r="R313" s="86">
        <v>800</v>
      </c>
      <c r="S313" s="87">
        <f t="shared" ref="S313:S376" si="132">P313*K313</f>
        <v>160.30000000000001</v>
      </c>
      <c r="T313" s="87">
        <f t="shared" ref="T313:T376" si="133">R313*K313</f>
        <v>12824</v>
      </c>
      <c r="U313" s="6"/>
      <c r="V313" s="6"/>
      <c r="W313" s="6"/>
      <c r="X313" s="6"/>
      <c r="Y313" s="6"/>
      <c r="Z313" s="6"/>
      <c r="AA313" s="22">
        <f>N313*O313</f>
        <v>0</v>
      </c>
      <c r="AB313" s="22">
        <f t="shared" ref="AB313:AB318" si="134">M313*O313</f>
        <v>160.30000000000001</v>
      </c>
      <c r="AC313" s="22">
        <f>IF(AA313&lt;AB313,AA313,AB313)</f>
        <v>0</v>
      </c>
      <c r="AD313" s="6"/>
      <c r="AE313" s="22">
        <f>Q313*N313</f>
        <v>0</v>
      </c>
      <c r="AF313" s="22">
        <f t="shared" ref="AF313:AF318" si="135">M313*Q313</f>
        <v>12824</v>
      </c>
      <c r="AG313" s="22">
        <f>IF(AE313&lt;AF313,AE313,AF313)</f>
        <v>0</v>
      </c>
      <c r="AH313" s="6"/>
      <c r="AI313" s="6"/>
      <c r="AJ313" s="6"/>
      <c r="AK313" s="6"/>
      <c r="AL313" s="6"/>
      <c r="AM313" s="6"/>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c r="FC313" s="6"/>
      <c r="FD313" s="6"/>
      <c r="FE313" s="6"/>
      <c r="FF313" s="6"/>
      <c r="FG313" s="6"/>
      <c r="FH313" s="6"/>
      <c r="FI313" s="6"/>
      <c r="FJ313" s="6"/>
      <c r="FK313" s="6"/>
      <c r="FL313" s="6"/>
      <c r="FM313" s="6"/>
      <c r="FN313" s="6"/>
      <c r="FO313" s="6"/>
      <c r="FP313" s="6"/>
      <c r="FQ313" s="6"/>
      <c r="FR313" s="6"/>
      <c r="FS313" s="6"/>
      <c r="FT313" s="6"/>
      <c r="FU313" s="6"/>
      <c r="FV313" s="6"/>
      <c r="FW313" s="6"/>
      <c r="FX313" s="6"/>
      <c r="FY313" s="6"/>
      <c r="FZ313" s="6"/>
      <c r="GA313" s="6"/>
      <c r="GB313" s="6"/>
      <c r="GC313" s="6"/>
      <c r="GD313" s="6"/>
      <c r="GE313" s="6"/>
      <c r="GF313" s="6"/>
      <c r="GG313" s="6"/>
      <c r="GH313" s="6"/>
      <c r="GI313" s="6"/>
      <c r="GJ313" s="6"/>
      <c r="GK313" s="6"/>
      <c r="GL313" s="6"/>
      <c r="GM313" s="6"/>
      <c r="GN313" s="6"/>
      <c r="GO313" s="6"/>
      <c r="GP313" s="6"/>
      <c r="GQ313" s="6"/>
      <c r="GR313" s="6"/>
      <c r="GS313" s="6"/>
    </row>
    <row r="314" spans="1:201" ht="40.15" customHeight="1" x14ac:dyDescent="0.2">
      <c r="A314" s="15" t="s">
        <v>1161</v>
      </c>
      <c r="B314" s="9">
        <v>305</v>
      </c>
      <c r="C314" s="9"/>
      <c r="D314" s="49" t="s">
        <v>1096</v>
      </c>
      <c r="E314" s="79" t="s">
        <v>301</v>
      </c>
      <c r="F314" s="49" t="s">
        <v>580</v>
      </c>
      <c r="G314" s="49" t="s">
        <v>302</v>
      </c>
      <c r="H314" s="49" t="s">
        <v>540</v>
      </c>
      <c r="I314" s="89">
        <v>30</v>
      </c>
      <c r="J314" s="88">
        <v>92.1</v>
      </c>
      <c r="K314" s="82">
        <f t="shared" si="127"/>
        <v>92.1</v>
      </c>
      <c r="L314" s="82">
        <f t="shared" si="129"/>
        <v>3.07</v>
      </c>
      <c r="M314" s="83">
        <f t="shared" si="128"/>
        <v>3.07</v>
      </c>
      <c r="N314" s="84">
        <v>0</v>
      </c>
      <c r="O314" s="85">
        <f t="shared" si="130"/>
        <v>24000</v>
      </c>
      <c r="P314" s="86">
        <v>800</v>
      </c>
      <c r="Q314" s="85">
        <f t="shared" si="131"/>
        <v>240000</v>
      </c>
      <c r="R314" s="86">
        <v>8000</v>
      </c>
      <c r="S314" s="87">
        <f t="shared" si="132"/>
        <v>73680</v>
      </c>
      <c r="T314" s="87">
        <f t="shared" si="133"/>
        <v>736800</v>
      </c>
      <c r="AA314" s="22">
        <f>N314*O314</f>
        <v>0</v>
      </c>
      <c r="AB314" s="22">
        <f t="shared" si="134"/>
        <v>73680</v>
      </c>
      <c r="AC314" s="22">
        <f>IF(AA314&lt;AB314,AA314,AB314)</f>
        <v>0</v>
      </c>
      <c r="AE314" s="22">
        <f>Q314*N314</f>
        <v>0</v>
      </c>
      <c r="AF314" s="22">
        <f t="shared" si="135"/>
        <v>736800</v>
      </c>
      <c r="AG314" s="22">
        <f>IF(AE314&lt;AF314,AE314,AF314)</f>
        <v>0</v>
      </c>
    </row>
    <row r="315" spans="1:201" ht="40.15" customHeight="1" x14ac:dyDescent="0.2">
      <c r="A315" s="15" t="s">
        <v>1161</v>
      </c>
      <c r="B315" s="9">
        <v>306</v>
      </c>
      <c r="C315" s="9"/>
      <c r="D315" s="38" t="s">
        <v>560</v>
      </c>
      <c r="E315" s="98" t="s">
        <v>1076</v>
      </c>
      <c r="F315" s="38" t="s">
        <v>691</v>
      </c>
      <c r="G315" s="38" t="s">
        <v>1272</v>
      </c>
      <c r="H315" s="38" t="s">
        <v>537</v>
      </c>
      <c r="I315" s="99">
        <v>1</v>
      </c>
      <c r="J315" s="88">
        <v>20</v>
      </c>
      <c r="K315" s="82">
        <f t="shared" si="127"/>
        <v>20</v>
      </c>
      <c r="L315" s="82">
        <f t="shared" si="129"/>
        <v>20</v>
      </c>
      <c r="M315" s="83">
        <f t="shared" si="128"/>
        <v>20</v>
      </c>
      <c r="N315" s="84">
        <v>0</v>
      </c>
      <c r="O315" s="85">
        <f t="shared" si="130"/>
        <v>10</v>
      </c>
      <c r="P315" s="86">
        <v>10</v>
      </c>
      <c r="Q315" s="85">
        <f t="shared" si="131"/>
        <v>400</v>
      </c>
      <c r="R315" s="86">
        <v>400</v>
      </c>
      <c r="S315" s="87">
        <f t="shared" si="132"/>
        <v>200</v>
      </c>
      <c r="T315" s="87">
        <f t="shared" si="133"/>
        <v>8000</v>
      </c>
      <c r="AA315" s="22">
        <f>N315*O315</f>
        <v>0</v>
      </c>
      <c r="AB315" s="22">
        <f t="shared" si="134"/>
        <v>200</v>
      </c>
      <c r="AC315" s="22">
        <f>IF(AA315&lt;AB315,AA315,AB315)</f>
        <v>0</v>
      </c>
      <c r="AE315" s="22">
        <f>Q315*N315</f>
        <v>0</v>
      </c>
      <c r="AF315" s="22">
        <f t="shared" si="135"/>
        <v>8000</v>
      </c>
      <c r="AG315" s="22">
        <f>IF(AE315&lt;AF315,AE315,AF315)</f>
        <v>0</v>
      </c>
    </row>
    <row r="316" spans="1:201" ht="40.15" customHeight="1" x14ac:dyDescent="0.2">
      <c r="A316" s="15" t="s">
        <v>1160</v>
      </c>
      <c r="B316" s="9">
        <v>307</v>
      </c>
      <c r="C316" s="9"/>
      <c r="D316" s="49" t="s">
        <v>560</v>
      </c>
      <c r="E316" s="79" t="s">
        <v>633</v>
      </c>
      <c r="F316" s="49" t="s">
        <v>631</v>
      </c>
      <c r="G316" s="49" t="s">
        <v>1386</v>
      </c>
      <c r="H316" s="49" t="s">
        <v>537</v>
      </c>
      <c r="I316" s="89">
        <v>1</v>
      </c>
      <c r="J316" s="88">
        <v>48.02</v>
      </c>
      <c r="K316" s="82">
        <f t="shared" si="127"/>
        <v>48.02</v>
      </c>
      <c r="L316" s="82">
        <f t="shared" si="129"/>
        <v>48.02</v>
      </c>
      <c r="M316" s="83">
        <f t="shared" si="128"/>
        <v>48.02</v>
      </c>
      <c r="N316" s="84">
        <v>62.81</v>
      </c>
      <c r="O316" s="85">
        <f t="shared" si="130"/>
        <v>2</v>
      </c>
      <c r="P316" s="86">
        <v>2</v>
      </c>
      <c r="Q316" s="85">
        <f t="shared" si="131"/>
        <v>100</v>
      </c>
      <c r="R316" s="86">
        <v>100</v>
      </c>
      <c r="S316" s="87">
        <f t="shared" si="132"/>
        <v>96.04</v>
      </c>
      <c r="T316" s="87">
        <f t="shared" si="133"/>
        <v>4802</v>
      </c>
      <c r="AA316" s="22">
        <f>N316*O316</f>
        <v>125.62</v>
      </c>
      <c r="AB316" s="22">
        <f t="shared" si="134"/>
        <v>96.04</v>
      </c>
      <c r="AC316" s="22">
        <f>IF(AA316&lt;AB316,AA316,AB316)</f>
        <v>96.04</v>
      </c>
      <c r="AE316" s="22">
        <f>Q316*N316</f>
        <v>6281</v>
      </c>
      <c r="AF316" s="22">
        <f t="shared" si="135"/>
        <v>4802</v>
      </c>
      <c r="AG316" s="22">
        <f>IF(AE316&lt;AF316,AE316,AF316)</f>
        <v>4802</v>
      </c>
    </row>
    <row r="317" spans="1:201" ht="40.15" customHeight="1" x14ac:dyDescent="0.2">
      <c r="A317" s="15"/>
      <c r="B317" s="9">
        <v>308</v>
      </c>
      <c r="C317" s="9"/>
      <c r="D317" s="49" t="s">
        <v>2277</v>
      </c>
      <c r="E317" s="79" t="s">
        <v>2278</v>
      </c>
      <c r="F317" s="49" t="s">
        <v>2279</v>
      </c>
      <c r="G317" s="49" t="s">
        <v>2280</v>
      </c>
      <c r="H317" s="49" t="s">
        <v>2281</v>
      </c>
      <c r="I317" s="89">
        <v>1</v>
      </c>
      <c r="J317" s="88">
        <v>77.08</v>
      </c>
      <c r="K317" s="82">
        <f t="shared" si="127"/>
        <v>77.08</v>
      </c>
      <c r="L317" s="82">
        <f t="shared" si="129"/>
        <v>77.08</v>
      </c>
      <c r="M317" s="83">
        <f t="shared" si="128"/>
        <v>77.08</v>
      </c>
      <c r="N317" s="84"/>
      <c r="O317" s="85">
        <f t="shared" si="130"/>
        <v>5</v>
      </c>
      <c r="P317" s="86">
        <v>5</v>
      </c>
      <c r="Q317" s="85">
        <f t="shared" si="131"/>
        <v>400</v>
      </c>
      <c r="R317" s="86">
        <v>400</v>
      </c>
      <c r="S317" s="87">
        <f t="shared" si="132"/>
        <v>385.4</v>
      </c>
      <c r="T317" s="87">
        <f t="shared" si="133"/>
        <v>30832</v>
      </c>
      <c r="AA317" s="22"/>
      <c r="AB317" s="22">
        <f t="shared" si="134"/>
        <v>385.4</v>
      </c>
      <c r="AC317" s="22"/>
      <c r="AE317" s="22"/>
      <c r="AF317" s="22">
        <f t="shared" si="135"/>
        <v>30832</v>
      </c>
      <c r="AG317" s="22"/>
    </row>
    <row r="318" spans="1:201" ht="40.15" customHeight="1" x14ac:dyDescent="0.2">
      <c r="A318" s="16" t="s">
        <v>1160</v>
      </c>
      <c r="B318" s="9">
        <v>309</v>
      </c>
      <c r="C318" s="9"/>
      <c r="D318" s="49" t="s">
        <v>560</v>
      </c>
      <c r="E318" s="79" t="s">
        <v>954</v>
      </c>
      <c r="F318" s="49" t="s">
        <v>566</v>
      </c>
      <c r="G318" s="49" t="s">
        <v>1360</v>
      </c>
      <c r="H318" s="49" t="s">
        <v>555</v>
      </c>
      <c r="I318" s="53">
        <v>1</v>
      </c>
      <c r="J318" s="94">
        <v>12.42</v>
      </c>
      <c r="K318" s="82">
        <f t="shared" si="127"/>
        <v>12.42</v>
      </c>
      <c r="L318" s="82">
        <f t="shared" si="129"/>
        <v>12.42</v>
      </c>
      <c r="M318" s="83">
        <f t="shared" si="128"/>
        <v>12.42</v>
      </c>
      <c r="N318" s="84">
        <v>8.1937499999999996</v>
      </c>
      <c r="O318" s="85">
        <f t="shared" si="130"/>
        <v>5</v>
      </c>
      <c r="P318" s="86">
        <v>5</v>
      </c>
      <c r="Q318" s="85">
        <f t="shared" si="131"/>
        <v>800</v>
      </c>
      <c r="R318" s="86">
        <v>800</v>
      </c>
      <c r="S318" s="87">
        <f t="shared" si="132"/>
        <v>62.1</v>
      </c>
      <c r="T318" s="87">
        <f t="shared" si="133"/>
        <v>9936</v>
      </c>
      <c r="U318" s="6"/>
      <c r="V318" s="6"/>
      <c r="W318" s="6"/>
      <c r="X318" s="6"/>
      <c r="Y318" s="6"/>
      <c r="Z318" s="6"/>
      <c r="AA318" s="22">
        <f>N318*O318</f>
        <v>40.96875</v>
      </c>
      <c r="AB318" s="22">
        <f t="shared" si="134"/>
        <v>62.1</v>
      </c>
      <c r="AC318" s="22">
        <f>IF(AA318&lt;AB318,AA318,AB318)</f>
        <v>40.96875</v>
      </c>
      <c r="AD318" s="6"/>
      <c r="AE318" s="22">
        <f>Q318*N318</f>
        <v>6555</v>
      </c>
      <c r="AF318" s="22">
        <f t="shared" si="135"/>
        <v>9936</v>
      </c>
      <c r="AG318" s="22">
        <f>IF(AE318&lt;AF318,AE318,AF318)</f>
        <v>6555</v>
      </c>
      <c r="AH318" s="6"/>
      <c r="AI318" s="6"/>
      <c r="AJ318" s="6"/>
      <c r="AK318" s="6"/>
      <c r="AL318" s="6"/>
      <c r="AM318" s="6"/>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c r="FE318" s="6"/>
      <c r="FF318" s="6"/>
      <c r="FG318" s="6"/>
      <c r="FH318" s="6"/>
      <c r="FI318" s="6"/>
      <c r="FJ318" s="6"/>
      <c r="FK318" s="6"/>
      <c r="FL318" s="6"/>
      <c r="FM318" s="6"/>
      <c r="FN318" s="6"/>
      <c r="FO318" s="6"/>
      <c r="FP318" s="6"/>
      <c r="FQ318" s="6"/>
      <c r="FR318" s="6"/>
      <c r="FS318" s="6"/>
      <c r="FT318" s="6"/>
      <c r="FU318" s="6"/>
      <c r="FV318" s="6"/>
      <c r="FW318" s="6"/>
      <c r="FX318" s="6"/>
      <c r="FY318" s="6"/>
      <c r="FZ318" s="6"/>
      <c r="GA318" s="6"/>
      <c r="GB318" s="6"/>
      <c r="GC318" s="6"/>
      <c r="GD318" s="6"/>
      <c r="GE318" s="6"/>
      <c r="GF318" s="6"/>
      <c r="GG318" s="6"/>
      <c r="GH318" s="6"/>
      <c r="GI318" s="6"/>
      <c r="GJ318" s="6"/>
      <c r="GK318" s="6"/>
      <c r="GL318" s="6"/>
      <c r="GM318" s="6"/>
      <c r="GN318" s="6"/>
      <c r="GO318" s="6"/>
      <c r="GP318" s="6"/>
      <c r="GQ318" s="6"/>
      <c r="GR318" s="6"/>
      <c r="GS318" s="6"/>
    </row>
    <row r="319" spans="1:201" ht="40.15" customHeight="1" x14ac:dyDescent="0.2">
      <c r="A319" s="16" t="s">
        <v>1161</v>
      </c>
      <c r="B319" s="9">
        <v>310</v>
      </c>
      <c r="C319" s="9"/>
      <c r="D319" s="49" t="s">
        <v>2155</v>
      </c>
      <c r="E319" s="79" t="s">
        <v>2141</v>
      </c>
      <c r="F319" s="49" t="s">
        <v>2154</v>
      </c>
      <c r="G319" s="49" t="s">
        <v>2152</v>
      </c>
      <c r="H319" s="49" t="s">
        <v>540</v>
      </c>
      <c r="I319" s="53">
        <v>56</v>
      </c>
      <c r="J319" s="94">
        <v>710.68</v>
      </c>
      <c r="K319" s="82">
        <f t="shared" si="127"/>
        <v>710.64</v>
      </c>
      <c r="L319" s="82">
        <f t="shared" si="129"/>
        <v>12.69</v>
      </c>
      <c r="M319" s="83">
        <f t="shared" si="128"/>
        <v>12.690714285714284</v>
      </c>
      <c r="N319" s="84"/>
      <c r="O319" s="85">
        <f t="shared" si="130"/>
        <v>280</v>
      </c>
      <c r="P319" s="86">
        <v>5</v>
      </c>
      <c r="Q319" s="85">
        <f t="shared" si="131"/>
        <v>11200</v>
      </c>
      <c r="R319" s="86">
        <v>200</v>
      </c>
      <c r="S319" s="87">
        <f t="shared" si="132"/>
        <v>3553.2</v>
      </c>
      <c r="T319" s="87">
        <f t="shared" si="133"/>
        <v>142128</v>
      </c>
      <c r="U319" s="6"/>
      <c r="V319" s="6"/>
      <c r="W319" s="6"/>
      <c r="X319" s="6"/>
      <c r="Y319" s="6"/>
      <c r="Z319" s="6"/>
      <c r="AA319" s="22"/>
      <c r="AB319" s="22"/>
      <c r="AC319" s="22"/>
      <c r="AD319" s="6"/>
      <c r="AE319" s="22"/>
      <c r="AF319" s="22"/>
      <c r="AG319" s="22"/>
      <c r="AH319" s="6"/>
      <c r="AI319" s="6"/>
      <c r="AJ319" s="6"/>
      <c r="AK319" s="6"/>
      <c r="AL319" s="6"/>
      <c r="AM319" s="6"/>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c r="FC319" s="6"/>
      <c r="FD319" s="6"/>
      <c r="FE319" s="6"/>
      <c r="FF319" s="6"/>
      <c r="FG319" s="6"/>
      <c r="FH319" s="6"/>
      <c r="FI319" s="6"/>
      <c r="FJ319" s="6"/>
      <c r="FK319" s="6"/>
      <c r="FL319" s="6"/>
      <c r="FM319" s="6"/>
      <c r="FN319" s="6"/>
      <c r="FO319" s="6"/>
      <c r="FP319" s="6"/>
      <c r="FQ319" s="6"/>
      <c r="FR319" s="6"/>
      <c r="FS319" s="6"/>
      <c r="FT319" s="6"/>
      <c r="FU319" s="6"/>
      <c r="FV319" s="6"/>
      <c r="FW319" s="6"/>
      <c r="FX319" s="6"/>
      <c r="FY319" s="6"/>
      <c r="FZ319" s="6"/>
      <c r="GA319" s="6"/>
      <c r="GB319" s="6"/>
      <c r="GC319" s="6"/>
      <c r="GD319" s="6"/>
      <c r="GE319" s="6"/>
      <c r="GF319" s="6"/>
      <c r="GG319" s="6"/>
      <c r="GH319" s="6"/>
      <c r="GI319" s="6"/>
      <c r="GJ319" s="6"/>
      <c r="GK319" s="6"/>
      <c r="GL319" s="6"/>
      <c r="GM319" s="6"/>
      <c r="GN319" s="6"/>
      <c r="GO319" s="6"/>
      <c r="GP319" s="6"/>
      <c r="GQ319" s="6"/>
      <c r="GR319" s="6"/>
      <c r="GS319" s="6"/>
    </row>
    <row r="320" spans="1:201" ht="40.15" customHeight="1" x14ac:dyDescent="0.2">
      <c r="A320" s="16" t="s">
        <v>1161</v>
      </c>
      <c r="B320" s="9">
        <v>311</v>
      </c>
      <c r="C320" s="9"/>
      <c r="D320" s="49" t="s">
        <v>2155</v>
      </c>
      <c r="E320" s="79" t="s">
        <v>2141</v>
      </c>
      <c r="F320" s="49" t="s">
        <v>2154</v>
      </c>
      <c r="G320" s="49" t="s">
        <v>2153</v>
      </c>
      <c r="H320" s="49" t="s">
        <v>540</v>
      </c>
      <c r="I320" s="53">
        <v>56</v>
      </c>
      <c r="J320" s="94">
        <v>710.68</v>
      </c>
      <c r="K320" s="82">
        <f t="shared" si="127"/>
        <v>710.64</v>
      </c>
      <c r="L320" s="82">
        <f t="shared" si="129"/>
        <v>12.69</v>
      </c>
      <c r="M320" s="83">
        <f t="shared" si="128"/>
        <v>12.690714285714284</v>
      </c>
      <c r="N320" s="84"/>
      <c r="O320" s="85">
        <f t="shared" si="130"/>
        <v>280</v>
      </c>
      <c r="P320" s="86">
        <v>5</v>
      </c>
      <c r="Q320" s="85">
        <f t="shared" si="131"/>
        <v>11200</v>
      </c>
      <c r="R320" s="86">
        <v>200</v>
      </c>
      <c r="S320" s="87">
        <f t="shared" si="132"/>
        <v>3553.2</v>
      </c>
      <c r="T320" s="87">
        <f t="shared" si="133"/>
        <v>142128</v>
      </c>
      <c r="U320" s="6"/>
      <c r="V320" s="6"/>
      <c r="W320" s="6"/>
      <c r="X320" s="6"/>
      <c r="Y320" s="6"/>
      <c r="Z320" s="6"/>
      <c r="AA320" s="22"/>
      <c r="AB320" s="22"/>
      <c r="AC320" s="22"/>
      <c r="AD320" s="6"/>
      <c r="AE320" s="22"/>
      <c r="AF320" s="22"/>
      <c r="AG320" s="22"/>
      <c r="AH320" s="6"/>
      <c r="AI320" s="6"/>
      <c r="AJ320" s="6"/>
      <c r="AK320" s="6"/>
      <c r="AL320" s="6"/>
      <c r="AM320" s="6"/>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c r="FC320" s="6"/>
      <c r="FD320" s="6"/>
      <c r="FE320" s="6"/>
      <c r="FF320" s="6"/>
      <c r="FG320" s="6"/>
      <c r="FH320" s="6"/>
      <c r="FI320" s="6"/>
      <c r="FJ320" s="6"/>
      <c r="FK320" s="6"/>
      <c r="FL320" s="6"/>
      <c r="FM320" s="6"/>
      <c r="FN320" s="6"/>
      <c r="FO320" s="6"/>
      <c r="FP320" s="6"/>
      <c r="FQ320" s="6"/>
      <c r="FR320" s="6"/>
      <c r="FS320" s="6"/>
      <c r="FT320" s="6"/>
      <c r="FU320" s="6"/>
      <c r="FV320" s="6"/>
      <c r="FW320" s="6"/>
      <c r="FX320" s="6"/>
      <c r="FY320" s="6"/>
      <c r="FZ320" s="6"/>
      <c r="GA320" s="6"/>
      <c r="GB320" s="6"/>
      <c r="GC320" s="6"/>
      <c r="GD320" s="6"/>
      <c r="GE320" s="6"/>
      <c r="GF320" s="6"/>
      <c r="GG320" s="6"/>
      <c r="GH320" s="6"/>
      <c r="GI320" s="6"/>
      <c r="GJ320" s="6"/>
      <c r="GK320" s="6"/>
      <c r="GL320" s="6"/>
      <c r="GM320" s="6"/>
      <c r="GN320" s="6"/>
      <c r="GO320" s="6"/>
      <c r="GP320" s="6"/>
      <c r="GQ320" s="6"/>
      <c r="GR320" s="6"/>
      <c r="GS320" s="6"/>
    </row>
    <row r="321" spans="1:201" ht="40.15" customHeight="1" x14ac:dyDescent="0.2">
      <c r="A321" s="16" t="s">
        <v>1161</v>
      </c>
      <c r="B321" s="9">
        <v>312</v>
      </c>
      <c r="C321" s="9"/>
      <c r="D321" s="49" t="s">
        <v>560</v>
      </c>
      <c r="E321" s="79" t="s">
        <v>2130</v>
      </c>
      <c r="F321" s="49" t="s">
        <v>742</v>
      </c>
      <c r="G321" s="49" t="s">
        <v>1367</v>
      </c>
      <c r="H321" s="49" t="s">
        <v>2164</v>
      </c>
      <c r="I321" s="89">
        <v>1</v>
      </c>
      <c r="J321" s="82">
        <v>9</v>
      </c>
      <c r="K321" s="82">
        <f t="shared" si="127"/>
        <v>9</v>
      </c>
      <c r="L321" s="82">
        <f t="shared" si="129"/>
        <v>9</v>
      </c>
      <c r="M321" s="83">
        <f t="shared" si="128"/>
        <v>9</v>
      </c>
      <c r="N321" s="84"/>
      <c r="O321" s="85">
        <f t="shared" si="130"/>
        <v>5</v>
      </c>
      <c r="P321" s="86">
        <v>5</v>
      </c>
      <c r="Q321" s="85">
        <f t="shared" si="131"/>
        <v>400</v>
      </c>
      <c r="R321" s="86">
        <v>400</v>
      </c>
      <c r="S321" s="87">
        <f t="shared" si="132"/>
        <v>45</v>
      </c>
      <c r="T321" s="87">
        <f t="shared" si="133"/>
        <v>3600</v>
      </c>
      <c r="U321" s="6"/>
      <c r="V321" s="6"/>
      <c r="W321" s="6"/>
      <c r="X321" s="6"/>
      <c r="Y321" s="6"/>
      <c r="Z321" s="6"/>
      <c r="AA321" s="22"/>
      <c r="AB321" s="22"/>
      <c r="AC321" s="22"/>
      <c r="AD321" s="6"/>
      <c r="AE321" s="22"/>
      <c r="AF321" s="22"/>
      <c r="AG321" s="22"/>
      <c r="AH321" s="6"/>
      <c r="AI321" s="6"/>
      <c r="AJ321" s="6"/>
      <c r="AK321" s="6"/>
      <c r="AL321" s="6"/>
      <c r="AM321" s="6"/>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c r="FC321" s="6"/>
      <c r="FD321" s="6"/>
      <c r="FE321" s="6"/>
      <c r="FF321" s="6"/>
      <c r="FG321" s="6"/>
      <c r="FH321" s="6"/>
      <c r="FI321" s="6"/>
      <c r="FJ321" s="6"/>
      <c r="FK321" s="6"/>
      <c r="FL321" s="6"/>
      <c r="FM321" s="6"/>
      <c r="FN321" s="6"/>
      <c r="FO321" s="6"/>
      <c r="FP321" s="6"/>
      <c r="FQ321" s="6"/>
      <c r="FR321" s="6"/>
      <c r="FS321" s="6"/>
      <c r="FT321" s="6"/>
      <c r="FU321" s="6"/>
      <c r="FV321" s="6"/>
      <c r="FW321" s="6"/>
      <c r="FX321" s="6"/>
      <c r="FY321" s="6"/>
      <c r="FZ321" s="6"/>
      <c r="GA321" s="6"/>
      <c r="GB321" s="6"/>
      <c r="GC321" s="6"/>
      <c r="GD321" s="6"/>
      <c r="GE321" s="6"/>
      <c r="GF321" s="6"/>
      <c r="GG321" s="6"/>
      <c r="GH321" s="6"/>
      <c r="GI321" s="6"/>
      <c r="GJ321" s="6"/>
      <c r="GK321" s="6"/>
      <c r="GL321" s="6"/>
      <c r="GM321" s="6"/>
      <c r="GN321" s="6"/>
      <c r="GO321" s="6"/>
      <c r="GP321" s="6"/>
      <c r="GQ321" s="6"/>
      <c r="GR321" s="6"/>
      <c r="GS321" s="6"/>
    </row>
    <row r="322" spans="1:201" ht="40.15" customHeight="1" x14ac:dyDescent="0.2">
      <c r="A322" s="16" t="s">
        <v>1161</v>
      </c>
      <c r="B322" s="9">
        <v>313</v>
      </c>
      <c r="C322" s="9"/>
      <c r="D322" s="49" t="s">
        <v>560</v>
      </c>
      <c r="E322" s="79" t="s">
        <v>972</v>
      </c>
      <c r="F322" s="49" t="s">
        <v>626</v>
      </c>
      <c r="G322" s="49" t="s">
        <v>1367</v>
      </c>
      <c r="H322" s="49" t="s">
        <v>540</v>
      </c>
      <c r="I322" s="89">
        <v>30</v>
      </c>
      <c r="J322" s="82">
        <v>19</v>
      </c>
      <c r="K322" s="82">
        <f t="shared" si="127"/>
        <v>18.899999999999999</v>
      </c>
      <c r="L322" s="82">
        <f t="shared" si="129"/>
        <v>0.63</v>
      </c>
      <c r="M322" s="83">
        <f t="shared" si="128"/>
        <v>0.6333333333333333</v>
      </c>
      <c r="N322" s="84">
        <v>0</v>
      </c>
      <c r="O322" s="85">
        <f t="shared" si="130"/>
        <v>60000</v>
      </c>
      <c r="P322" s="86">
        <v>2000</v>
      </c>
      <c r="Q322" s="85">
        <f t="shared" si="131"/>
        <v>1500000</v>
      </c>
      <c r="R322" s="86">
        <v>50000</v>
      </c>
      <c r="S322" s="87">
        <f t="shared" si="132"/>
        <v>37800</v>
      </c>
      <c r="T322" s="87">
        <f t="shared" si="133"/>
        <v>944999.99999999988</v>
      </c>
      <c r="U322" s="6"/>
      <c r="V322" s="6"/>
      <c r="W322" s="6"/>
      <c r="X322" s="6"/>
      <c r="Y322" s="6"/>
      <c r="Z322" s="6"/>
      <c r="AA322" s="22">
        <f t="shared" ref="AA322:AA350" si="136">N322*O322</f>
        <v>0</v>
      </c>
      <c r="AB322" s="22">
        <f t="shared" ref="AB322:AB350" si="137">M322*O322</f>
        <v>38000</v>
      </c>
      <c r="AC322" s="22">
        <f t="shared" ref="AC322:AC350" si="138">IF(AA322&lt;AB322,AA322,AB322)</f>
        <v>0</v>
      </c>
      <c r="AD322" s="6"/>
      <c r="AE322" s="22">
        <f t="shared" ref="AE322:AE350" si="139">Q322*N322</f>
        <v>0</v>
      </c>
      <c r="AF322" s="22">
        <f t="shared" ref="AF322:AF350" si="140">M322*Q322</f>
        <v>950000</v>
      </c>
      <c r="AG322" s="22">
        <f t="shared" ref="AG322:AG350" si="141">IF(AE322&lt;AF322,AE322,AF322)</f>
        <v>0</v>
      </c>
      <c r="AH322" s="6"/>
      <c r="AI322" s="6"/>
      <c r="AJ322" s="6"/>
      <c r="AK322" s="6"/>
      <c r="AL322" s="6"/>
      <c r="AM322" s="6"/>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c r="FC322" s="6"/>
      <c r="FD322" s="6"/>
      <c r="FE322" s="6"/>
      <c r="FF322" s="6"/>
      <c r="FG322" s="6"/>
      <c r="FH322" s="6"/>
      <c r="FI322" s="6"/>
      <c r="FJ322" s="6"/>
      <c r="FK322" s="6"/>
      <c r="FL322" s="6"/>
      <c r="FM322" s="6"/>
      <c r="FN322" s="6"/>
      <c r="FO322" s="6"/>
      <c r="FP322" s="6"/>
      <c r="FQ322" s="6"/>
      <c r="FR322" s="6"/>
      <c r="FS322" s="6"/>
      <c r="FT322" s="6"/>
      <c r="FU322" s="6"/>
      <c r="FV322" s="6"/>
      <c r="FW322" s="6"/>
      <c r="FX322" s="6"/>
      <c r="FY322" s="6"/>
      <c r="FZ322" s="6"/>
      <c r="GA322" s="6"/>
      <c r="GB322" s="6"/>
      <c r="GC322" s="6"/>
      <c r="GD322" s="6"/>
      <c r="GE322" s="6"/>
      <c r="GF322" s="6"/>
      <c r="GG322" s="6"/>
      <c r="GH322" s="6"/>
      <c r="GI322" s="6"/>
      <c r="GJ322" s="6"/>
      <c r="GK322" s="6"/>
      <c r="GL322" s="6"/>
      <c r="GM322" s="6"/>
      <c r="GN322" s="6"/>
      <c r="GO322" s="6"/>
      <c r="GP322" s="6"/>
      <c r="GQ322" s="6"/>
      <c r="GR322" s="6"/>
      <c r="GS322" s="6"/>
    </row>
    <row r="323" spans="1:201" ht="40.15" customHeight="1" x14ac:dyDescent="0.2">
      <c r="A323" s="16" t="s">
        <v>1161</v>
      </c>
      <c r="B323" s="9">
        <v>314</v>
      </c>
      <c r="C323" s="9"/>
      <c r="D323" s="49" t="s">
        <v>560</v>
      </c>
      <c r="E323" s="79" t="s">
        <v>976</v>
      </c>
      <c r="F323" s="49" t="s">
        <v>596</v>
      </c>
      <c r="G323" s="49" t="s">
        <v>1367</v>
      </c>
      <c r="H323" s="49" t="s">
        <v>540</v>
      </c>
      <c r="I323" s="89">
        <v>30</v>
      </c>
      <c r="J323" s="105">
        <v>11</v>
      </c>
      <c r="K323" s="82">
        <f t="shared" si="127"/>
        <v>10.799999999999999</v>
      </c>
      <c r="L323" s="82">
        <f t="shared" si="129"/>
        <v>0.36</v>
      </c>
      <c r="M323" s="83">
        <f t="shared" si="128"/>
        <v>0.36666666666666664</v>
      </c>
      <c r="N323" s="84">
        <v>0</v>
      </c>
      <c r="O323" s="85">
        <f t="shared" si="130"/>
        <v>3000</v>
      </c>
      <c r="P323" s="86">
        <v>100</v>
      </c>
      <c r="Q323" s="85">
        <f t="shared" si="131"/>
        <v>120000</v>
      </c>
      <c r="R323" s="86">
        <v>4000</v>
      </c>
      <c r="S323" s="87">
        <f t="shared" si="132"/>
        <v>1080</v>
      </c>
      <c r="T323" s="87">
        <f t="shared" si="133"/>
        <v>43199.999999999993</v>
      </c>
      <c r="U323" s="6"/>
      <c r="V323" s="6"/>
      <c r="W323" s="6"/>
      <c r="X323" s="6"/>
      <c r="Y323" s="6"/>
      <c r="Z323" s="6"/>
      <c r="AA323" s="22">
        <f t="shared" si="136"/>
        <v>0</v>
      </c>
      <c r="AB323" s="22">
        <f t="shared" si="137"/>
        <v>1100</v>
      </c>
      <c r="AC323" s="22">
        <f t="shared" si="138"/>
        <v>0</v>
      </c>
      <c r="AD323" s="6"/>
      <c r="AE323" s="22">
        <f t="shared" si="139"/>
        <v>0</v>
      </c>
      <c r="AF323" s="22">
        <f t="shared" si="140"/>
        <v>44000</v>
      </c>
      <c r="AG323" s="22">
        <f t="shared" si="141"/>
        <v>0</v>
      </c>
      <c r="AH323" s="6"/>
      <c r="AI323" s="6"/>
      <c r="AJ323" s="6"/>
      <c r="AK323" s="6"/>
      <c r="AL323" s="6"/>
      <c r="AM323" s="6"/>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c r="FE323" s="6"/>
      <c r="FF323" s="6"/>
      <c r="FG323" s="6"/>
      <c r="FH323" s="6"/>
      <c r="FI323" s="6"/>
      <c r="FJ323" s="6"/>
      <c r="FK323" s="6"/>
      <c r="FL323" s="6"/>
      <c r="FM323" s="6"/>
      <c r="FN323" s="6"/>
      <c r="FO323" s="6"/>
      <c r="FP323" s="6"/>
      <c r="FQ323" s="6"/>
      <c r="FR323" s="6"/>
      <c r="FS323" s="6"/>
      <c r="FT323" s="6"/>
      <c r="FU323" s="6"/>
      <c r="FV323" s="6"/>
      <c r="FW323" s="6"/>
      <c r="FX323" s="6"/>
      <c r="FY323" s="6"/>
      <c r="FZ323" s="6"/>
      <c r="GA323" s="6"/>
      <c r="GB323" s="6"/>
      <c r="GC323" s="6"/>
      <c r="GD323" s="6"/>
      <c r="GE323" s="6"/>
      <c r="GF323" s="6"/>
      <c r="GG323" s="6"/>
      <c r="GH323" s="6"/>
      <c r="GI323" s="6"/>
      <c r="GJ323" s="6"/>
      <c r="GK323" s="6"/>
      <c r="GL323" s="6"/>
      <c r="GM323" s="6"/>
      <c r="GN323" s="6"/>
      <c r="GO323" s="6"/>
      <c r="GP323" s="6"/>
      <c r="GQ323" s="6"/>
      <c r="GR323" s="6"/>
      <c r="GS323" s="6"/>
    </row>
    <row r="324" spans="1:201" ht="40.15" customHeight="1" x14ac:dyDescent="0.2">
      <c r="A324" s="15" t="s">
        <v>1160</v>
      </c>
      <c r="B324" s="9">
        <v>315</v>
      </c>
      <c r="C324" s="9"/>
      <c r="D324" s="49" t="s">
        <v>560</v>
      </c>
      <c r="E324" s="79" t="s">
        <v>1361</v>
      </c>
      <c r="F324" s="49" t="s">
        <v>549</v>
      </c>
      <c r="G324" s="49" t="s">
        <v>1362</v>
      </c>
      <c r="H324" s="38" t="s">
        <v>540</v>
      </c>
      <c r="I324" s="53">
        <v>56</v>
      </c>
      <c r="J324" s="88">
        <v>137.79</v>
      </c>
      <c r="K324" s="82">
        <f t="shared" si="127"/>
        <v>137.76</v>
      </c>
      <c r="L324" s="82">
        <f t="shared" si="129"/>
        <v>2.46</v>
      </c>
      <c r="M324" s="83">
        <f t="shared" si="128"/>
        <v>2.4605357142857143</v>
      </c>
      <c r="N324" s="84">
        <v>1.5018750000000001</v>
      </c>
      <c r="O324" s="85">
        <f t="shared" si="130"/>
        <v>5600</v>
      </c>
      <c r="P324" s="86">
        <v>100</v>
      </c>
      <c r="Q324" s="85">
        <f t="shared" si="131"/>
        <v>168000</v>
      </c>
      <c r="R324" s="86">
        <v>3000</v>
      </c>
      <c r="S324" s="87">
        <f t="shared" si="132"/>
        <v>13776</v>
      </c>
      <c r="T324" s="87">
        <f t="shared" si="133"/>
        <v>413280</v>
      </c>
      <c r="AA324" s="22">
        <f t="shared" si="136"/>
        <v>8410.5</v>
      </c>
      <c r="AB324" s="22">
        <f t="shared" si="137"/>
        <v>13779</v>
      </c>
      <c r="AC324" s="22">
        <f t="shared" si="138"/>
        <v>8410.5</v>
      </c>
      <c r="AE324" s="22">
        <f t="shared" si="139"/>
        <v>252315</v>
      </c>
      <c r="AF324" s="22">
        <f t="shared" si="140"/>
        <v>413370</v>
      </c>
      <c r="AG324" s="22">
        <f t="shared" si="141"/>
        <v>252315</v>
      </c>
    </row>
    <row r="325" spans="1:201" ht="40.15" customHeight="1" x14ac:dyDescent="0.2">
      <c r="A325" s="15" t="s">
        <v>1160</v>
      </c>
      <c r="B325" s="9">
        <v>316</v>
      </c>
      <c r="C325" s="9"/>
      <c r="D325" s="49" t="s">
        <v>560</v>
      </c>
      <c r="E325" s="79" t="s">
        <v>1363</v>
      </c>
      <c r="F325" s="49" t="s">
        <v>549</v>
      </c>
      <c r="G325" s="49" t="s">
        <v>983</v>
      </c>
      <c r="H325" s="38" t="s">
        <v>540</v>
      </c>
      <c r="I325" s="53">
        <v>56</v>
      </c>
      <c r="J325" s="88">
        <v>146.51</v>
      </c>
      <c r="K325" s="82">
        <f t="shared" si="127"/>
        <v>146.16</v>
      </c>
      <c r="L325" s="82">
        <f t="shared" si="129"/>
        <v>2.61</v>
      </c>
      <c r="M325" s="83">
        <f t="shared" si="128"/>
        <v>2.61625</v>
      </c>
      <c r="N325" s="84">
        <v>0.834642</v>
      </c>
      <c r="O325" s="85">
        <f t="shared" si="130"/>
        <v>16800</v>
      </c>
      <c r="P325" s="86">
        <v>300</v>
      </c>
      <c r="Q325" s="85">
        <f t="shared" si="131"/>
        <v>280000</v>
      </c>
      <c r="R325" s="86">
        <v>5000</v>
      </c>
      <c r="S325" s="87">
        <f t="shared" si="132"/>
        <v>43848</v>
      </c>
      <c r="T325" s="87">
        <f t="shared" si="133"/>
        <v>730800</v>
      </c>
      <c r="AA325" s="22">
        <f t="shared" si="136"/>
        <v>14021.9856</v>
      </c>
      <c r="AB325" s="22">
        <f t="shared" si="137"/>
        <v>43953</v>
      </c>
      <c r="AC325" s="22">
        <f t="shared" si="138"/>
        <v>14021.9856</v>
      </c>
      <c r="AE325" s="22">
        <f t="shared" si="139"/>
        <v>233699.76</v>
      </c>
      <c r="AF325" s="22">
        <f t="shared" si="140"/>
        <v>732550</v>
      </c>
      <c r="AG325" s="22">
        <f t="shared" si="141"/>
        <v>233699.76</v>
      </c>
    </row>
    <row r="326" spans="1:201" ht="40.15" customHeight="1" x14ac:dyDescent="0.2">
      <c r="A326" s="15" t="s">
        <v>1160</v>
      </c>
      <c r="B326" s="9">
        <v>317</v>
      </c>
      <c r="C326" s="9"/>
      <c r="D326" s="49" t="s">
        <v>1622</v>
      </c>
      <c r="E326" s="79" t="s">
        <v>1191</v>
      </c>
      <c r="F326" s="49" t="s">
        <v>549</v>
      </c>
      <c r="G326" s="49" t="s">
        <v>1623</v>
      </c>
      <c r="H326" s="38" t="s">
        <v>540</v>
      </c>
      <c r="I326" s="53">
        <v>28</v>
      </c>
      <c r="J326" s="88">
        <v>70.14</v>
      </c>
      <c r="K326" s="82">
        <f t="shared" si="127"/>
        <v>70</v>
      </c>
      <c r="L326" s="82">
        <f t="shared" si="129"/>
        <v>2.5</v>
      </c>
      <c r="M326" s="83">
        <f t="shared" si="128"/>
        <v>2.5049999999999999</v>
      </c>
      <c r="N326" s="84">
        <v>1.5198590000000001</v>
      </c>
      <c r="O326" s="85">
        <f t="shared" si="130"/>
        <v>560</v>
      </c>
      <c r="P326" s="86">
        <v>20</v>
      </c>
      <c r="Q326" s="85">
        <f t="shared" si="131"/>
        <v>168000</v>
      </c>
      <c r="R326" s="86">
        <v>6000</v>
      </c>
      <c r="S326" s="87">
        <f t="shared" si="132"/>
        <v>1400</v>
      </c>
      <c r="T326" s="87">
        <f t="shared" si="133"/>
        <v>420000</v>
      </c>
      <c r="AA326" s="22">
        <f t="shared" si="136"/>
        <v>851.12103999999999</v>
      </c>
      <c r="AB326" s="22">
        <f t="shared" si="137"/>
        <v>1402.8</v>
      </c>
      <c r="AC326" s="22">
        <f t="shared" si="138"/>
        <v>851.12103999999999</v>
      </c>
      <c r="AE326" s="22">
        <f t="shared" si="139"/>
        <v>255336.31200000001</v>
      </c>
      <c r="AF326" s="22">
        <f t="shared" si="140"/>
        <v>420840</v>
      </c>
      <c r="AG326" s="22">
        <f t="shared" si="141"/>
        <v>255336.31200000001</v>
      </c>
    </row>
    <row r="327" spans="1:201" ht="40.15" customHeight="1" x14ac:dyDescent="0.2">
      <c r="A327" s="15" t="s">
        <v>1160</v>
      </c>
      <c r="B327" s="9">
        <v>318</v>
      </c>
      <c r="C327" s="9"/>
      <c r="D327" s="49" t="s">
        <v>1622</v>
      </c>
      <c r="E327" s="79" t="s">
        <v>1191</v>
      </c>
      <c r="F327" s="49" t="s">
        <v>549</v>
      </c>
      <c r="G327" s="49" t="s">
        <v>1624</v>
      </c>
      <c r="H327" s="38" t="s">
        <v>540</v>
      </c>
      <c r="I327" s="53">
        <v>28</v>
      </c>
      <c r="J327" s="88">
        <v>70.14</v>
      </c>
      <c r="K327" s="82">
        <f t="shared" si="127"/>
        <v>70</v>
      </c>
      <c r="L327" s="82">
        <f t="shared" si="129"/>
        <v>2.5</v>
      </c>
      <c r="M327" s="83">
        <f t="shared" si="128"/>
        <v>2.5049999999999999</v>
      </c>
      <c r="N327" s="84">
        <v>1.58375</v>
      </c>
      <c r="O327" s="85">
        <f t="shared" si="130"/>
        <v>560</v>
      </c>
      <c r="P327" s="86">
        <v>20</v>
      </c>
      <c r="Q327" s="85">
        <f t="shared" si="131"/>
        <v>22400</v>
      </c>
      <c r="R327" s="86">
        <v>800</v>
      </c>
      <c r="S327" s="87">
        <f t="shared" si="132"/>
        <v>1400</v>
      </c>
      <c r="T327" s="87">
        <f t="shared" si="133"/>
        <v>56000</v>
      </c>
      <c r="AA327" s="22">
        <f t="shared" si="136"/>
        <v>886.9</v>
      </c>
      <c r="AB327" s="22">
        <f t="shared" si="137"/>
        <v>1402.8</v>
      </c>
      <c r="AC327" s="22">
        <f t="shared" si="138"/>
        <v>886.9</v>
      </c>
      <c r="AE327" s="22">
        <f t="shared" si="139"/>
        <v>35476</v>
      </c>
      <c r="AF327" s="22">
        <f t="shared" si="140"/>
        <v>56112</v>
      </c>
      <c r="AG327" s="22">
        <f t="shared" si="141"/>
        <v>35476</v>
      </c>
    </row>
    <row r="328" spans="1:201" ht="40.15" customHeight="1" x14ac:dyDescent="0.2">
      <c r="A328" s="15" t="s">
        <v>1160</v>
      </c>
      <c r="B328" s="9">
        <v>319</v>
      </c>
      <c r="C328" s="9"/>
      <c r="D328" s="49" t="s">
        <v>1622</v>
      </c>
      <c r="E328" s="79" t="s">
        <v>1191</v>
      </c>
      <c r="F328" s="49" t="s">
        <v>549</v>
      </c>
      <c r="G328" s="49" t="s">
        <v>1987</v>
      </c>
      <c r="H328" s="38" t="s">
        <v>540</v>
      </c>
      <c r="I328" s="53">
        <v>28</v>
      </c>
      <c r="J328" s="88">
        <v>74.599999999999994</v>
      </c>
      <c r="K328" s="82">
        <f t="shared" si="127"/>
        <v>74.48</v>
      </c>
      <c r="L328" s="82">
        <f t="shared" si="129"/>
        <v>2.66</v>
      </c>
      <c r="M328" s="83">
        <f t="shared" si="128"/>
        <v>2.6642857142857141</v>
      </c>
      <c r="N328" s="84">
        <v>1.5626720000000001</v>
      </c>
      <c r="O328" s="85">
        <f t="shared" si="130"/>
        <v>560</v>
      </c>
      <c r="P328" s="86">
        <v>20</v>
      </c>
      <c r="Q328" s="85">
        <f t="shared" si="131"/>
        <v>22400</v>
      </c>
      <c r="R328" s="86">
        <v>800</v>
      </c>
      <c r="S328" s="87">
        <f t="shared" si="132"/>
        <v>1489.6000000000001</v>
      </c>
      <c r="T328" s="87">
        <f t="shared" si="133"/>
        <v>59584</v>
      </c>
      <c r="AA328" s="22">
        <f t="shared" si="136"/>
        <v>875.09631999999999</v>
      </c>
      <c r="AB328" s="22">
        <f t="shared" si="137"/>
        <v>1492</v>
      </c>
      <c r="AC328" s="22">
        <f t="shared" si="138"/>
        <v>875.09631999999999</v>
      </c>
      <c r="AE328" s="22">
        <f t="shared" si="139"/>
        <v>35003.852800000001</v>
      </c>
      <c r="AF328" s="22">
        <f t="shared" si="140"/>
        <v>59680</v>
      </c>
      <c r="AG328" s="22">
        <f t="shared" si="141"/>
        <v>35003.852800000001</v>
      </c>
    </row>
    <row r="329" spans="1:201" ht="40.15" customHeight="1" x14ac:dyDescent="0.2">
      <c r="A329" s="15" t="s">
        <v>1160</v>
      </c>
      <c r="B329" s="9">
        <v>320</v>
      </c>
      <c r="C329" s="9"/>
      <c r="D329" s="49" t="s">
        <v>1622</v>
      </c>
      <c r="E329" s="79" t="s">
        <v>1191</v>
      </c>
      <c r="F329" s="49" t="s">
        <v>549</v>
      </c>
      <c r="G329" s="49" t="s">
        <v>1986</v>
      </c>
      <c r="H329" s="38" t="s">
        <v>540</v>
      </c>
      <c r="I329" s="53">
        <v>28</v>
      </c>
      <c r="J329" s="88">
        <v>74.599999999999994</v>
      </c>
      <c r="K329" s="82">
        <f t="shared" si="127"/>
        <v>74.48</v>
      </c>
      <c r="L329" s="82">
        <f t="shared" si="129"/>
        <v>2.66</v>
      </c>
      <c r="M329" s="83">
        <f t="shared" si="128"/>
        <v>2.6642857142857141</v>
      </c>
      <c r="N329" s="84">
        <v>1.669705</v>
      </c>
      <c r="O329" s="85">
        <f t="shared" si="130"/>
        <v>280</v>
      </c>
      <c r="P329" s="86">
        <v>10</v>
      </c>
      <c r="Q329" s="85">
        <f t="shared" si="131"/>
        <v>5600</v>
      </c>
      <c r="R329" s="86">
        <v>200</v>
      </c>
      <c r="S329" s="87">
        <f t="shared" si="132"/>
        <v>744.80000000000007</v>
      </c>
      <c r="T329" s="87">
        <f t="shared" si="133"/>
        <v>14896</v>
      </c>
      <c r="AA329" s="22">
        <f t="shared" si="136"/>
        <v>467.51740000000001</v>
      </c>
      <c r="AB329" s="22">
        <f t="shared" si="137"/>
        <v>746</v>
      </c>
      <c r="AC329" s="22">
        <f t="shared" si="138"/>
        <v>467.51740000000001</v>
      </c>
      <c r="AE329" s="22">
        <f t="shared" si="139"/>
        <v>9350.348</v>
      </c>
      <c r="AF329" s="22">
        <f t="shared" si="140"/>
        <v>14920</v>
      </c>
      <c r="AG329" s="22">
        <f t="shared" si="141"/>
        <v>9350.348</v>
      </c>
    </row>
    <row r="330" spans="1:201" ht="40.15" customHeight="1" x14ac:dyDescent="0.2">
      <c r="A330" s="15" t="s">
        <v>1161</v>
      </c>
      <c r="B330" s="9">
        <v>321</v>
      </c>
      <c r="C330" s="9"/>
      <c r="D330" s="38" t="s">
        <v>560</v>
      </c>
      <c r="E330" s="98" t="s">
        <v>781</v>
      </c>
      <c r="F330" s="38" t="s">
        <v>970</v>
      </c>
      <c r="G330" s="38" t="s">
        <v>236</v>
      </c>
      <c r="H330" s="38" t="s">
        <v>540</v>
      </c>
      <c r="I330" s="99">
        <v>30</v>
      </c>
      <c r="J330" s="88">
        <v>13.5</v>
      </c>
      <c r="K330" s="82">
        <f t="shared" si="127"/>
        <v>13.5</v>
      </c>
      <c r="L330" s="82">
        <f t="shared" si="129"/>
        <v>0.45</v>
      </c>
      <c r="M330" s="83">
        <f t="shared" si="128"/>
        <v>0.45</v>
      </c>
      <c r="N330" s="84">
        <v>0</v>
      </c>
      <c r="O330" s="85">
        <f t="shared" si="130"/>
        <v>12000</v>
      </c>
      <c r="P330" s="86">
        <v>400</v>
      </c>
      <c r="Q330" s="85">
        <f t="shared" si="131"/>
        <v>600000</v>
      </c>
      <c r="R330" s="86">
        <v>20000</v>
      </c>
      <c r="S330" s="87">
        <f t="shared" si="132"/>
        <v>5400</v>
      </c>
      <c r="T330" s="87">
        <f t="shared" si="133"/>
        <v>270000</v>
      </c>
      <c r="AA330" s="22">
        <f t="shared" si="136"/>
        <v>0</v>
      </c>
      <c r="AB330" s="22">
        <f t="shared" si="137"/>
        <v>5400</v>
      </c>
      <c r="AC330" s="22">
        <f t="shared" si="138"/>
        <v>0</v>
      </c>
      <c r="AE330" s="22">
        <f t="shared" si="139"/>
        <v>0</v>
      </c>
      <c r="AF330" s="22">
        <f t="shared" si="140"/>
        <v>270000</v>
      </c>
      <c r="AG330" s="22">
        <f t="shared" si="141"/>
        <v>0</v>
      </c>
    </row>
    <row r="331" spans="1:201" ht="40.15" customHeight="1" x14ac:dyDescent="0.2">
      <c r="A331" s="15" t="s">
        <v>1161</v>
      </c>
      <c r="B331" s="9">
        <v>322</v>
      </c>
      <c r="C331" s="9"/>
      <c r="D331" s="49" t="s">
        <v>560</v>
      </c>
      <c r="E331" s="79" t="s">
        <v>342</v>
      </c>
      <c r="F331" s="49" t="s">
        <v>538</v>
      </c>
      <c r="G331" s="49" t="s">
        <v>1367</v>
      </c>
      <c r="H331" s="49" t="s">
        <v>540</v>
      </c>
      <c r="I331" s="89">
        <v>20</v>
      </c>
      <c r="J331" s="88">
        <v>7</v>
      </c>
      <c r="K331" s="82">
        <f t="shared" si="127"/>
        <v>7</v>
      </c>
      <c r="L331" s="82">
        <f t="shared" si="129"/>
        <v>0.35</v>
      </c>
      <c r="M331" s="83">
        <f t="shared" si="128"/>
        <v>0.35</v>
      </c>
      <c r="N331" s="84">
        <v>0</v>
      </c>
      <c r="O331" s="85">
        <f t="shared" si="130"/>
        <v>2000</v>
      </c>
      <c r="P331" s="86">
        <v>100</v>
      </c>
      <c r="Q331" s="85">
        <f t="shared" si="131"/>
        <v>16000</v>
      </c>
      <c r="R331" s="86">
        <v>800</v>
      </c>
      <c r="S331" s="87">
        <f t="shared" si="132"/>
        <v>700</v>
      </c>
      <c r="T331" s="87">
        <f t="shared" si="133"/>
        <v>5600</v>
      </c>
      <c r="AA331" s="22">
        <f t="shared" si="136"/>
        <v>0</v>
      </c>
      <c r="AB331" s="22">
        <f t="shared" si="137"/>
        <v>700</v>
      </c>
      <c r="AC331" s="22">
        <f t="shared" si="138"/>
        <v>0</v>
      </c>
      <c r="AE331" s="22">
        <f t="shared" si="139"/>
        <v>0</v>
      </c>
      <c r="AF331" s="22">
        <f t="shared" si="140"/>
        <v>5600</v>
      </c>
      <c r="AG331" s="22">
        <f t="shared" si="141"/>
        <v>0</v>
      </c>
    </row>
    <row r="332" spans="1:201" ht="40.15" customHeight="1" x14ac:dyDescent="0.2">
      <c r="A332" s="15" t="s">
        <v>1161</v>
      </c>
      <c r="B332" s="9">
        <v>323</v>
      </c>
      <c r="C332" s="9"/>
      <c r="D332" s="49" t="s">
        <v>560</v>
      </c>
      <c r="E332" s="79" t="s">
        <v>1003</v>
      </c>
      <c r="F332" s="49" t="s">
        <v>970</v>
      </c>
      <c r="G332" s="49" t="s">
        <v>1367</v>
      </c>
      <c r="H332" s="49" t="s">
        <v>540</v>
      </c>
      <c r="I332" s="89">
        <v>50</v>
      </c>
      <c r="J332" s="88">
        <v>18.39</v>
      </c>
      <c r="K332" s="82">
        <f t="shared" si="127"/>
        <v>18</v>
      </c>
      <c r="L332" s="82">
        <f t="shared" si="129"/>
        <v>0.36</v>
      </c>
      <c r="M332" s="83">
        <f t="shared" si="128"/>
        <v>0.36780000000000002</v>
      </c>
      <c r="N332" s="84">
        <v>0</v>
      </c>
      <c r="O332" s="85">
        <f t="shared" si="130"/>
        <v>50</v>
      </c>
      <c r="P332" s="86">
        <v>1</v>
      </c>
      <c r="Q332" s="85">
        <f t="shared" si="131"/>
        <v>15000</v>
      </c>
      <c r="R332" s="86">
        <v>300</v>
      </c>
      <c r="S332" s="87">
        <f t="shared" si="132"/>
        <v>18</v>
      </c>
      <c r="T332" s="87">
        <f t="shared" si="133"/>
        <v>5400</v>
      </c>
      <c r="AA332" s="22">
        <f t="shared" si="136"/>
        <v>0</v>
      </c>
      <c r="AB332" s="22">
        <f t="shared" si="137"/>
        <v>18.39</v>
      </c>
      <c r="AC332" s="22">
        <f t="shared" si="138"/>
        <v>0</v>
      </c>
      <c r="AE332" s="22">
        <f t="shared" si="139"/>
        <v>0</v>
      </c>
      <c r="AF332" s="22">
        <f t="shared" si="140"/>
        <v>5517</v>
      </c>
      <c r="AG332" s="22">
        <f t="shared" si="141"/>
        <v>0</v>
      </c>
    </row>
    <row r="333" spans="1:201" ht="40.15" customHeight="1" x14ac:dyDescent="0.2">
      <c r="A333" s="15" t="s">
        <v>1161</v>
      </c>
      <c r="B333" s="9">
        <v>324</v>
      </c>
      <c r="C333" s="9"/>
      <c r="D333" s="49" t="s">
        <v>560</v>
      </c>
      <c r="E333" s="79" t="s">
        <v>1006</v>
      </c>
      <c r="F333" s="49" t="s">
        <v>855</v>
      </c>
      <c r="G333" s="49" t="s">
        <v>1367</v>
      </c>
      <c r="H333" s="49" t="s">
        <v>540</v>
      </c>
      <c r="I333" s="89">
        <v>8</v>
      </c>
      <c r="J333" s="88">
        <v>15</v>
      </c>
      <c r="K333" s="82">
        <f t="shared" si="127"/>
        <v>14.96</v>
      </c>
      <c r="L333" s="82">
        <f t="shared" si="129"/>
        <v>1.87</v>
      </c>
      <c r="M333" s="83">
        <f t="shared" si="128"/>
        <v>1.875</v>
      </c>
      <c r="N333" s="84">
        <v>0</v>
      </c>
      <c r="O333" s="85">
        <f t="shared" si="130"/>
        <v>6400</v>
      </c>
      <c r="P333" s="86">
        <v>800</v>
      </c>
      <c r="Q333" s="85">
        <f t="shared" si="131"/>
        <v>80000</v>
      </c>
      <c r="R333" s="86">
        <v>10000</v>
      </c>
      <c r="S333" s="87">
        <f t="shared" si="132"/>
        <v>11968</v>
      </c>
      <c r="T333" s="87">
        <f t="shared" si="133"/>
        <v>149600</v>
      </c>
      <c r="AA333" s="22">
        <f t="shared" si="136"/>
        <v>0</v>
      </c>
      <c r="AB333" s="22">
        <f t="shared" si="137"/>
        <v>12000</v>
      </c>
      <c r="AC333" s="22">
        <f t="shared" si="138"/>
        <v>0</v>
      </c>
      <c r="AE333" s="22">
        <f t="shared" si="139"/>
        <v>0</v>
      </c>
      <c r="AF333" s="22">
        <f t="shared" si="140"/>
        <v>150000</v>
      </c>
      <c r="AG333" s="22">
        <f t="shared" si="141"/>
        <v>0</v>
      </c>
    </row>
    <row r="334" spans="1:201" ht="40.15" customHeight="1" x14ac:dyDescent="0.2">
      <c r="A334" s="15" t="s">
        <v>1161</v>
      </c>
      <c r="B334" s="9">
        <v>325</v>
      </c>
      <c r="C334" s="9"/>
      <c r="D334" s="49" t="s">
        <v>560</v>
      </c>
      <c r="E334" s="79" t="s">
        <v>1007</v>
      </c>
      <c r="F334" s="49" t="s">
        <v>855</v>
      </c>
      <c r="G334" s="49" t="s">
        <v>1367</v>
      </c>
      <c r="H334" s="49" t="s">
        <v>540</v>
      </c>
      <c r="I334" s="89">
        <v>8</v>
      </c>
      <c r="J334" s="88">
        <v>12</v>
      </c>
      <c r="K334" s="82">
        <f t="shared" si="127"/>
        <v>12</v>
      </c>
      <c r="L334" s="82">
        <f t="shared" si="129"/>
        <v>1.5</v>
      </c>
      <c r="M334" s="83">
        <f t="shared" ref="M334:M396" si="142">J334/I334</f>
        <v>1.5</v>
      </c>
      <c r="N334" s="84">
        <v>0</v>
      </c>
      <c r="O334" s="85">
        <f t="shared" si="130"/>
        <v>80</v>
      </c>
      <c r="P334" s="86">
        <v>10</v>
      </c>
      <c r="Q334" s="85">
        <f t="shared" si="131"/>
        <v>16000</v>
      </c>
      <c r="R334" s="86">
        <v>2000</v>
      </c>
      <c r="S334" s="87">
        <f t="shared" si="132"/>
        <v>120</v>
      </c>
      <c r="T334" s="87">
        <f t="shared" si="133"/>
        <v>24000</v>
      </c>
      <c r="AA334" s="22">
        <f t="shared" si="136"/>
        <v>0</v>
      </c>
      <c r="AB334" s="22">
        <f t="shared" si="137"/>
        <v>120</v>
      </c>
      <c r="AC334" s="22">
        <f t="shared" si="138"/>
        <v>0</v>
      </c>
      <c r="AE334" s="22">
        <f t="shared" si="139"/>
        <v>0</v>
      </c>
      <c r="AF334" s="22">
        <f t="shared" si="140"/>
        <v>24000</v>
      </c>
      <c r="AG334" s="22">
        <f t="shared" si="141"/>
        <v>0</v>
      </c>
    </row>
    <row r="335" spans="1:201" ht="40.15" customHeight="1" x14ac:dyDescent="0.2">
      <c r="A335" s="15" t="s">
        <v>1161</v>
      </c>
      <c r="B335" s="9">
        <v>326</v>
      </c>
      <c r="C335" s="9"/>
      <c r="D335" s="49" t="s">
        <v>560</v>
      </c>
      <c r="E335" s="79" t="s">
        <v>1008</v>
      </c>
      <c r="F335" s="49" t="s">
        <v>566</v>
      </c>
      <c r="G335" s="49" t="s">
        <v>1209</v>
      </c>
      <c r="H335" s="49" t="s">
        <v>555</v>
      </c>
      <c r="I335" s="89">
        <v>1</v>
      </c>
      <c r="J335" s="88">
        <v>12</v>
      </c>
      <c r="K335" s="82">
        <f t="shared" ref="K335:K397" si="143">L335*I335</f>
        <v>12</v>
      </c>
      <c r="L335" s="82">
        <f t="shared" si="129"/>
        <v>12</v>
      </c>
      <c r="M335" s="83">
        <f t="shared" si="142"/>
        <v>12</v>
      </c>
      <c r="N335" s="84">
        <v>0</v>
      </c>
      <c r="O335" s="85">
        <f t="shared" si="130"/>
        <v>1</v>
      </c>
      <c r="P335" s="86">
        <v>1</v>
      </c>
      <c r="Q335" s="85">
        <f t="shared" si="131"/>
        <v>200</v>
      </c>
      <c r="R335" s="86">
        <v>200</v>
      </c>
      <c r="S335" s="87">
        <f t="shared" si="132"/>
        <v>12</v>
      </c>
      <c r="T335" s="87">
        <f t="shared" si="133"/>
        <v>2400</v>
      </c>
      <c r="AA335" s="22">
        <f t="shared" si="136"/>
        <v>0</v>
      </c>
      <c r="AB335" s="22">
        <f t="shared" si="137"/>
        <v>12</v>
      </c>
      <c r="AC335" s="22">
        <f t="shared" si="138"/>
        <v>0</v>
      </c>
      <c r="AE335" s="22">
        <f t="shared" si="139"/>
        <v>0</v>
      </c>
      <c r="AF335" s="22">
        <f t="shared" si="140"/>
        <v>2400</v>
      </c>
      <c r="AG335" s="22">
        <f t="shared" si="141"/>
        <v>0</v>
      </c>
    </row>
    <row r="336" spans="1:201" ht="40.15" customHeight="1" x14ac:dyDescent="0.2">
      <c r="A336" s="15" t="s">
        <v>1161</v>
      </c>
      <c r="B336" s="9">
        <v>327</v>
      </c>
      <c r="C336" s="9"/>
      <c r="D336" s="49" t="s">
        <v>560</v>
      </c>
      <c r="E336" s="79" t="s">
        <v>1625</v>
      </c>
      <c r="F336" s="49" t="s">
        <v>1079</v>
      </c>
      <c r="G336" s="49" t="s">
        <v>1626</v>
      </c>
      <c r="H336" s="49" t="s">
        <v>537</v>
      </c>
      <c r="I336" s="53">
        <v>1</v>
      </c>
      <c r="J336" s="88">
        <v>14.96</v>
      </c>
      <c r="K336" s="82">
        <f t="shared" si="143"/>
        <v>14.96</v>
      </c>
      <c r="L336" s="82">
        <f t="shared" ref="L336:L398" si="144">ROUNDDOWN(M336,2)</f>
        <v>14.96</v>
      </c>
      <c r="M336" s="83">
        <f t="shared" si="142"/>
        <v>14.96</v>
      </c>
      <c r="N336" s="84">
        <v>0</v>
      </c>
      <c r="O336" s="85">
        <f t="shared" si="130"/>
        <v>40</v>
      </c>
      <c r="P336" s="86">
        <v>40</v>
      </c>
      <c r="Q336" s="85">
        <f t="shared" si="131"/>
        <v>1000</v>
      </c>
      <c r="R336" s="86">
        <v>1000</v>
      </c>
      <c r="S336" s="87">
        <f t="shared" si="132"/>
        <v>598.40000000000009</v>
      </c>
      <c r="T336" s="87">
        <f t="shared" si="133"/>
        <v>14960</v>
      </c>
      <c r="AA336" s="22">
        <f t="shared" si="136"/>
        <v>0</v>
      </c>
      <c r="AB336" s="22">
        <f t="shared" si="137"/>
        <v>598.40000000000009</v>
      </c>
      <c r="AC336" s="22">
        <f t="shared" si="138"/>
        <v>0</v>
      </c>
      <c r="AE336" s="22">
        <f t="shared" si="139"/>
        <v>0</v>
      </c>
      <c r="AF336" s="22">
        <f t="shared" si="140"/>
        <v>14960</v>
      </c>
      <c r="AG336" s="22">
        <f t="shared" si="141"/>
        <v>0</v>
      </c>
    </row>
    <row r="337" spans="1:201" ht="40.15" customHeight="1" x14ac:dyDescent="0.2">
      <c r="A337" s="15" t="s">
        <v>1160</v>
      </c>
      <c r="B337" s="9">
        <v>328</v>
      </c>
      <c r="C337" s="9"/>
      <c r="D337" s="38" t="s">
        <v>189</v>
      </c>
      <c r="E337" s="98" t="s">
        <v>909</v>
      </c>
      <c r="F337" s="38" t="s">
        <v>538</v>
      </c>
      <c r="G337" s="38" t="s">
        <v>1377</v>
      </c>
      <c r="H337" s="38" t="s">
        <v>540</v>
      </c>
      <c r="I337" s="99">
        <v>2</v>
      </c>
      <c r="J337" s="88">
        <v>27.03</v>
      </c>
      <c r="K337" s="82">
        <f t="shared" si="143"/>
        <v>27.02</v>
      </c>
      <c r="L337" s="82">
        <f t="shared" si="144"/>
        <v>13.51</v>
      </c>
      <c r="M337" s="83">
        <f t="shared" si="142"/>
        <v>13.515000000000001</v>
      </c>
      <c r="N337" s="84">
        <v>3.2972060000000001</v>
      </c>
      <c r="O337" s="85">
        <f t="shared" si="130"/>
        <v>200</v>
      </c>
      <c r="P337" s="86">
        <v>100</v>
      </c>
      <c r="Q337" s="85">
        <f t="shared" si="131"/>
        <v>4000</v>
      </c>
      <c r="R337" s="86">
        <v>2000</v>
      </c>
      <c r="S337" s="87">
        <f t="shared" si="132"/>
        <v>2702</v>
      </c>
      <c r="T337" s="87">
        <f t="shared" si="133"/>
        <v>54040</v>
      </c>
      <c r="U337" s="7"/>
      <c r="V337" s="7"/>
      <c r="W337" s="7"/>
      <c r="X337" s="7"/>
      <c r="Y337" s="7"/>
      <c r="Z337" s="7"/>
      <c r="AA337" s="22">
        <f t="shared" si="136"/>
        <v>659.44119999999998</v>
      </c>
      <c r="AB337" s="22">
        <f t="shared" si="137"/>
        <v>2703</v>
      </c>
      <c r="AC337" s="22">
        <f t="shared" si="138"/>
        <v>659.44119999999998</v>
      </c>
      <c r="AD337" s="7"/>
      <c r="AE337" s="22">
        <f t="shared" si="139"/>
        <v>13188.824000000001</v>
      </c>
      <c r="AF337" s="22">
        <f t="shared" si="140"/>
        <v>54060</v>
      </c>
      <c r="AG337" s="22">
        <f t="shared" si="141"/>
        <v>13188.824000000001</v>
      </c>
      <c r="AH337" s="7"/>
      <c r="AI337" s="7"/>
      <c r="AJ337" s="7"/>
      <c r="AK337" s="7"/>
      <c r="AL337" s="7"/>
      <c r="AM337" s="7"/>
      <c r="AN337" s="30"/>
      <c r="AO337" s="30"/>
      <c r="AP337" s="30"/>
      <c r="AQ337" s="30"/>
      <c r="AR337" s="30"/>
      <c r="AS337" s="30"/>
      <c r="AT337" s="30"/>
      <c r="AU337" s="30"/>
      <c r="AV337" s="30"/>
      <c r="AW337" s="30"/>
      <c r="AX337" s="30"/>
      <c r="AY337" s="30"/>
      <c r="AZ337" s="30"/>
      <c r="BA337" s="30"/>
      <c r="BB337" s="30"/>
      <c r="BC337" s="30"/>
      <c r="BD337" s="30"/>
      <c r="BE337" s="30"/>
      <c r="BF337" s="30"/>
      <c r="BG337" s="30"/>
      <c r="BH337" s="30"/>
      <c r="BI337" s="30"/>
      <c r="BJ337" s="7"/>
      <c r="BK337" s="7"/>
      <c r="BL337" s="7"/>
      <c r="BM337" s="7"/>
      <c r="BN337" s="7"/>
      <c r="BO337" s="7"/>
      <c r="BP337" s="7"/>
      <c r="BQ337" s="7"/>
      <c r="BR337" s="7"/>
      <c r="BS337" s="7"/>
      <c r="BT337" s="7"/>
      <c r="BU337" s="7"/>
      <c r="BV337" s="7"/>
      <c r="BW337" s="7"/>
      <c r="BX337" s="7"/>
      <c r="BY337" s="7"/>
      <c r="BZ337" s="7"/>
      <c r="CA337" s="7"/>
      <c r="CB337" s="7"/>
      <c r="CC337" s="7"/>
      <c r="CD337" s="7"/>
      <c r="CE337" s="7"/>
      <c r="CF337" s="7"/>
      <c r="CG337" s="7"/>
      <c r="CH337" s="7"/>
      <c r="CI337" s="7"/>
      <c r="CJ337" s="7"/>
      <c r="CK337" s="7"/>
      <c r="CL337" s="7"/>
      <c r="CM337" s="7"/>
      <c r="CN337" s="7"/>
      <c r="CO337" s="7"/>
      <c r="CP337" s="7"/>
      <c r="CQ337" s="7"/>
      <c r="CR337" s="7"/>
      <c r="CS337" s="7"/>
      <c r="CT337" s="7"/>
      <c r="CU337" s="7"/>
      <c r="CV337" s="7"/>
      <c r="CW337" s="7"/>
      <c r="CX337" s="7"/>
      <c r="CY337" s="7"/>
      <c r="CZ337" s="7"/>
      <c r="DA337" s="7"/>
      <c r="DB337" s="7"/>
      <c r="DC337" s="7"/>
      <c r="DD337" s="7"/>
      <c r="DE337" s="7"/>
      <c r="DF337" s="7"/>
      <c r="DG337" s="7"/>
      <c r="DH337" s="7"/>
      <c r="DI337" s="7"/>
      <c r="DJ337" s="7"/>
      <c r="DK337" s="7"/>
      <c r="DL337" s="7"/>
      <c r="DM337" s="7"/>
      <c r="DN337" s="7"/>
      <c r="DO337" s="7"/>
      <c r="DP337" s="7"/>
      <c r="DQ337" s="7"/>
      <c r="DR337" s="7"/>
      <c r="DS337" s="7"/>
      <c r="DT337" s="7"/>
      <c r="DU337" s="7"/>
      <c r="DV337" s="7"/>
      <c r="DW337" s="7"/>
      <c r="DX337" s="7"/>
      <c r="DY337" s="7"/>
      <c r="DZ337" s="7"/>
      <c r="EA337" s="7"/>
      <c r="EB337" s="7"/>
      <c r="EC337" s="7"/>
      <c r="ED337" s="7"/>
      <c r="EE337" s="7"/>
      <c r="EF337" s="7"/>
      <c r="EG337" s="7"/>
      <c r="EH337" s="7"/>
      <c r="EI337" s="7"/>
      <c r="EJ337" s="7"/>
      <c r="EK337" s="7"/>
      <c r="EL337" s="7"/>
      <c r="EM337" s="7"/>
      <c r="EN337" s="7"/>
      <c r="EO337" s="7"/>
      <c r="EP337" s="7"/>
      <c r="EQ337" s="7"/>
      <c r="ER337" s="7"/>
      <c r="ES337" s="7"/>
      <c r="ET337" s="7"/>
      <c r="EU337" s="7"/>
      <c r="EV337" s="7"/>
      <c r="EW337" s="7"/>
      <c r="EX337" s="7"/>
      <c r="EY337" s="7"/>
      <c r="EZ337" s="7"/>
      <c r="FA337" s="7"/>
      <c r="FB337" s="7"/>
      <c r="FC337" s="7"/>
      <c r="FD337" s="7"/>
      <c r="FE337" s="7"/>
      <c r="FF337" s="7"/>
      <c r="FG337" s="7"/>
      <c r="FH337" s="7"/>
      <c r="FI337" s="7"/>
      <c r="FJ337" s="7"/>
      <c r="FK337" s="7"/>
      <c r="FL337" s="7"/>
      <c r="FM337" s="7"/>
      <c r="FN337" s="7"/>
      <c r="FO337" s="7"/>
      <c r="FP337" s="7"/>
      <c r="FQ337" s="7"/>
      <c r="FR337" s="7"/>
      <c r="FS337" s="7"/>
      <c r="FT337" s="7"/>
      <c r="FU337" s="7"/>
      <c r="FV337" s="7"/>
      <c r="FW337" s="7"/>
      <c r="FX337" s="7"/>
      <c r="FY337" s="7"/>
      <c r="FZ337" s="7"/>
      <c r="GA337" s="7"/>
      <c r="GB337" s="7"/>
      <c r="GC337" s="7"/>
      <c r="GD337" s="7"/>
      <c r="GE337" s="7"/>
      <c r="GF337" s="7"/>
      <c r="GG337" s="7"/>
      <c r="GH337" s="7"/>
      <c r="GI337" s="7"/>
      <c r="GJ337" s="7"/>
      <c r="GK337" s="7"/>
      <c r="GL337" s="7"/>
      <c r="GM337" s="7"/>
      <c r="GN337" s="7"/>
      <c r="GO337" s="7"/>
      <c r="GP337" s="7"/>
      <c r="GQ337" s="7"/>
      <c r="GR337" s="7"/>
      <c r="GS337" s="7"/>
    </row>
    <row r="338" spans="1:201" ht="40.15" customHeight="1" x14ac:dyDescent="0.2">
      <c r="A338" s="15" t="s">
        <v>1160</v>
      </c>
      <c r="B338" s="9">
        <v>329</v>
      </c>
      <c r="C338" s="9"/>
      <c r="D338" s="38" t="s">
        <v>1999</v>
      </c>
      <c r="E338" s="98" t="s">
        <v>2000</v>
      </c>
      <c r="F338" s="38" t="s">
        <v>2001</v>
      </c>
      <c r="G338" s="52" t="s">
        <v>2002</v>
      </c>
      <c r="H338" s="38" t="s">
        <v>537</v>
      </c>
      <c r="I338" s="99">
        <v>1</v>
      </c>
      <c r="J338" s="88">
        <v>177</v>
      </c>
      <c r="K338" s="82">
        <f t="shared" si="143"/>
        <v>177</v>
      </c>
      <c r="L338" s="82">
        <f t="shared" si="144"/>
        <v>177</v>
      </c>
      <c r="M338" s="83">
        <f t="shared" si="142"/>
        <v>177</v>
      </c>
      <c r="N338" s="84">
        <v>108.04</v>
      </c>
      <c r="O338" s="85">
        <f t="shared" si="130"/>
        <v>1</v>
      </c>
      <c r="P338" s="86">
        <v>1</v>
      </c>
      <c r="Q338" s="85">
        <f t="shared" si="131"/>
        <v>1000</v>
      </c>
      <c r="R338" s="86">
        <v>1000</v>
      </c>
      <c r="S338" s="87">
        <f t="shared" si="132"/>
        <v>177</v>
      </c>
      <c r="T338" s="87">
        <f t="shared" si="133"/>
        <v>177000</v>
      </c>
      <c r="AA338" s="22">
        <f t="shared" si="136"/>
        <v>108.04</v>
      </c>
      <c r="AB338" s="22">
        <f t="shared" si="137"/>
        <v>177</v>
      </c>
      <c r="AC338" s="22">
        <f t="shared" si="138"/>
        <v>108.04</v>
      </c>
      <c r="AE338" s="22">
        <f t="shared" si="139"/>
        <v>108040</v>
      </c>
      <c r="AF338" s="22">
        <f t="shared" si="140"/>
        <v>177000</v>
      </c>
      <c r="AG338" s="22">
        <f t="shared" si="141"/>
        <v>108040</v>
      </c>
    </row>
    <row r="339" spans="1:201" ht="40.15" customHeight="1" x14ac:dyDescent="0.2">
      <c r="A339" s="15" t="s">
        <v>1160</v>
      </c>
      <c r="B339" s="9">
        <v>330</v>
      </c>
      <c r="C339" s="9"/>
      <c r="D339" s="49" t="s">
        <v>560</v>
      </c>
      <c r="E339" s="79" t="s">
        <v>1027</v>
      </c>
      <c r="F339" s="49" t="s">
        <v>554</v>
      </c>
      <c r="G339" s="49" t="s">
        <v>1364</v>
      </c>
      <c r="H339" s="49" t="s">
        <v>555</v>
      </c>
      <c r="I339" s="89">
        <v>1</v>
      </c>
      <c r="J339" s="88">
        <v>16.47</v>
      </c>
      <c r="K339" s="82">
        <f t="shared" si="143"/>
        <v>16.47</v>
      </c>
      <c r="L339" s="82">
        <f t="shared" si="144"/>
        <v>16.47</v>
      </c>
      <c r="M339" s="83">
        <f t="shared" si="142"/>
        <v>16.47</v>
      </c>
      <c r="N339" s="84">
        <v>7.7225000000000001</v>
      </c>
      <c r="O339" s="85">
        <f t="shared" si="130"/>
        <v>100</v>
      </c>
      <c r="P339" s="86">
        <v>100</v>
      </c>
      <c r="Q339" s="85">
        <f t="shared" si="131"/>
        <v>600</v>
      </c>
      <c r="R339" s="86">
        <v>600</v>
      </c>
      <c r="S339" s="87">
        <f t="shared" si="132"/>
        <v>1647</v>
      </c>
      <c r="T339" s="87">
        <f t="shared" si="133"/>
        <v>9882</v>
      </c>
      <c r="AA339" s="22">
        <f t="shared" si="136"/>
        <v>772.25</v>
      </c>
      <c r="AB339" s="22">
        <f t="shared" si="137"/>
        <v>1647</v>
      </c>
      <c r="AC339" s="22">
        <f t="shared" si="138"/>
        <v>772.25</v>
      </c>
      <c r="AE339" s="22">
        <f t="shared" si="139"/>
        <v>4633.5</v>
      </c>
      <c r="AF339" s="22">
        <f t="shared" si="140"/>
        <v>9882</v>
      </c>
      <c r="AG339" s="22">
        <f t="shared" si="141"/>
        <v>4633.5</v>
      </c>
    </row>
    <row r="340" spans="1:201" ht="40.15" customHeight="1" x14ac:dyDescent="0.2">
      <c r="A340" s="15" t="s">
        <v>1160</v>
      </c>
      <c r="B340" s="9">
        <v>331</v>
      </c>
      <c r="C340" s="9"/>
      <c r="D340" s="49" t="s">
        <v>560</v>
      </c>
      <c r="E340" s="79" t="s">
        <v>1029</v>
      </c>
      <c r="F340" s="49" t="s">
        <v>554</v>
      </c>
      <c r="G340" s="49" t="s">
        <v>890</v>
      </c>
      <c r="H340" s="49" t="s">
        <v>555</v>
      </c>
      <c r="I340" s="89">
        <v>1</v>
      </c>
      <c r="J340" s="88">
        <v>15.56</v>
      </c>
      <c r="K340" s="82">
        <f t="shared" si="143"/>
        <v>15.56</v>
      </c>
      <c r="L340" s="82">
        <f t="shared" si="144"/>
        <v>15.56</v>
      </c>
      <c r="M340" s="83">
        <f t="shared" si="142"/>
        <v>15.56</v>
      </c>
      <c r="N340" s="84">
        <v>10.515000000000001</v>
      </c>
      <c r="O340" s="85">
        <f t="shared" si="130"/>
        <v>50</v>
      </c>
      <c r="P340" s="86">
        <v>50</v>
      </c>
      <c r="Q340" s="85">
        <f t="shared" si="131"/>
        <v>600</v>
      </c>
      <c r="R340" s="86">
        <v>600</v>
      </c>
      <c r="S340" s="87">
        <f t="shared" si="132"/>
        <v>778</v>
      </c>
      <c r="T340" s="87">
        <f t="shared" si="133"/>
        <v>9336</v>
      </c>
      <c r="AA340" s="22">
        <f t="shared" si="136"/>
        <v>525.75</v>
      </c>
      <c r="AB340" s="22">
        <f t="shared" si="137"/>
        <v>778</v>
      </c>
      <c r="AC340" s="22">
        <f t="shared" si="138"/>
        <v>525.75</v>
      </c>
      <c r="AE340" s="22">
        <f t="shared" si="139"/>
        <v>6309</v>
      </c>
      <c r="AF340" s="22">
        <f t="shared" si="140"/>
        <v>9336</v>
      </c>
      <c r="AG340" s="22">
        <f t="shared" si="141"/>
        <v>6309</v>
      </c>
    </row>
    <row r="341" spans="1:201" ht="40.15" customHeight="1" x14ac:dyDescent="0.2">
      <c r="A341" s="15" t="s">
        <v>1160</v>
      </c>
      <c r="B341" s="9">
        <v>332</v>
      </c>
      <c r="C341" s="9"/>
      <c r="D341" s="49" t="s">
        <v>1037</v>
      </c>
      <c r="E341" s="79" t="s">
        <v>1038</v>
      </c>
      <c r="F341" s="49" t="s">
        <v>631</v>
      </c>
      <c r="G341" s="49" t="s">
        <v>1380</v>
      </c>
      <c r="H341" s="49" t="s">
        <v>537</v>
      </c>
      <c r="I341" s="53">
        <v>1</v>
      </c>
      <c r="J341" s="88">
        <v>54.86</v>
      </c>
      <c r="K341" s="82">
        <f t="shared" si="143"/>
        <v>54.86</v>
      </c>
      <c r="L341" s="82">
        <f t="shared" si="144"/>
        <v>54.86</v>
      </c>
      <c r="M341" s="83">
        <f t="shared" si="142"/>
        <v>54.86</v>
      </c>
      <c r="N341" s="84">
        <v>69.36</v>
      </c>
      <c r="O341" s="85">
        <f t="shared" si="130"/>
        <v>5</v>
      </c>
      <c r="P341" s="86">
        <v>5</v>
      </c>
      <c r="Q341" s="85">
        <f t="shared" si="131"/>
        <v>300</v>
      </c>
      <c r="R341" s="86">
        <v>300</v>
      </c>
      <c r="S341" s="87">
        <f t="shared" si="132"/>
        <v>274.3</v>
      </c>
      <c r="T341" s="87">
        <f t="shared" si="133"/>
        <v>16458</v>
      </c>
      <c r="AA341" s="22">
        <f t="shared" si="136"/>
        <v>346.8</v>
      </c>
      <c r="AB341" s="22">
        <f t="shared" si="137"/>
        <v>274.3</v>
      </c>
      <c r="AC341" s="22">
        <f t="shared" si="138"/>
        <v>274.3</v>
      </c>
      <c r="AE341" s="22">
        <f t="shared" si="139"/>
        <v>20808</v>
      </c>
      <c r="AF341" s="22">
        <f t="shared" si="140"/>
        <v>16458</v>
      </c>
      <c r="AG341" s="22">
        <f t="shared" si="141"/>
        <v>16458</v>
      </c>
    </row>
    <row r="342" spans="1:201" ht="40.15" customHeight="1" x14ac:dyDescent="0.2">
      <c r="A342" s="15" t="s">
        <v>1161</v>
      </c>
      <c r="B342" s="9">
        <v>333</v>
      </c>
      <c r="C342" s="9"/>
      <c r="D342" s="38" t="s">
        <v>1135</v>
      </c>
      <c r="E342" s="98" t="s">
        <v>1136</v>
      </c>
      <c r="F342" s="38" t="s">
        <v>738</v>
      </c>
      <c r="G342" s="49" t="s">
        <v>1367</v>
      </c>
      <c r="H342" s="38" t="s">
        <v>1137</v>
      </c>
      <c r="I342" s="99">
        <v>16</v>
      </c>
      <c r="J342" s="88">
        <v>7.5</v>
      </c>
      <c r="K342" s="82">
        <f t="shared" si="143"/>
        <v>7.36</v>
      </c>
      <c r="L342" s="82">
        <f t="shared" si="144"/>
        <v>0.46</v>
      </c>
      <c r="M342" s="83">
        <f t="shared" si="142"/>
        <v>0.46875</v>
      </c>
      <c r="N342" s="90">
        <v>0</v>
      </c>
      <c r="O342" s="85">
        <f t="shared" si="130"/>
        <v>4800</v>
      </c>
      <c r="P342" s="86">
        <v>300</v>
      </c>
      <c r="Q342" s="85">
        <f t="shared" si="131"/>
        <v>160000</v>
      </c>
      <c r="R342" s="86">
        <v>10000</v>
      </c>
      <c r="S342" s="87">
        <f t="shared" si="132"/>
        <v>2208</v>
      </c>
      <c r="T342" s="87">
        <f t="shared" si="133"/>
        <v>73600</v>
      </c>
      <c r="AA342" s="22">
        <f t="shared" si="136"/>
        <v>0</v>
      </c>
      <c r="AB342" s="22">
        <f t="shared" si="137"/>
        <v>2250</v>
      </c>
      <c r="AC342" s="22">
        <f t="shared" si="138"/>
        <v>0</v>
      </c>
      <c r="AE342" s="22">
        <f t="shared" si="139"/>
        <v>0</v>
      </c>
      <c r="AF342" s="22">
        <f t="shared" si="140"/>
        <v>75000</v>
      </c>
      <c r="AG342" s="22">
        <f t="shared" si="141"/>
        <v>0</v>
      </c>
    </row>
    <row r="343" spans="1:201" ht="40.15" customHeight="1" x14ac:dyDescent="0.2">
      <c r="A343" s="15" t="s">
        <v>1161</v>
      </c>
      <c r="B343" s="9">
        <v>334</v>
      </c>
      <c r="C343" s="9"/>
      <c r="D343" s="38" t="s">
        <v>1135</v>
      </c>
      <c r="E343" s="98" t="s">
        <v>1136</v>
      </c>
      <c r="F343" s="38" t="s">
        <v>742</v>
      </c>
      <c r="G343" s="38" t="s">
        <v>1690</v>
      </c>
      <c r="H343" s="38" t="s">
        <v>537</v>
      </c>
      <c r="I343" s="99">
        <v>1</v>
      </c>
      <c r="J343" s="88">
        <v>15</v>
      </c>
      <c r="K343" s="82">
        <f t="shared" si="143"/>
        <v>15</v>
      </c>
      <c r="L343" s="82">
        <f t="shared" si="144"/>
        <v>15</v>
      </c>
      <c r="M343" s="83">
        <f t="shared" si="142"/>
        <v>15</v>
      </c>
      <c r="N343" s="90">
        <v>0</v>
      </c>
      <c r="O343" s="85">
        <f t="shared" si="130"/>
        <v>80</v>
      </c>
      <c r="P343" s="86">
        <v>80</v>
      </c>
      <c r="Q343" s="85">
        <f t="shared" si="131"/>
        <v>600</v>
      </c>
      <c r="R343" s="86">
        <v>600</v>
      </c>
      <c r="S343" s="87">
        <f t="shared" si="132"/>
        <v>1200</v>
      </c>
      <c r="T343" s="87">
        <f t="shared" si="133"/>
        <v>9000</v>
      </c>
      <c r="AA343" s="22">
        <f t="shared" si="136"/>
        <v>0</v>
      </c>
      <c r="AB343" s="22">
        <f t="shared" si="137"/>
        <v>1200</v>
      </c>
      <c r="AC343" s="22">
        <f t="shared" si="138"/>
        <v>0</v>
      </c>
      <c r="AE343" s="22">
        <f t="shared" si="139"/>
        <v>0</v>
      </c>
      <c r="AF343" s="22">
        <f t="shared" si="140"/>
        <v>9000</v>
      </c>
      <c r="AG343" s="22">
        <f t="shared" si="141"/>
        <v>0</v>
      </c>
    </row>
    <row r="344" spans="1:201" ht="40.15" customHeight="1" x14ac:dyDescent="0.2">
      <c r="A344" s="15" t="s">
        <v>1161</v>
      </c>
      <c r="B344" s="9">
        <v>335</v>
      </c>
      <c r="C344" s="9"/>
      <c r="D344" s="38" t="s">
        <v>560</v>
      </c>
      <c r="E344" s="98" t="s">
        <v>1211</v>
      </c>
      <c r="F344" s="38" t="s">
        <v>1223</v>
      </c>
      <c r="G344" s="38" t="s">
        <v>1638</v>
      </c>
      <c r="H344" s="38" t="s">
        <v>540</v>
      </c>
      <c r="I344" s="99">
        <v>5</v>
      </c>
      <c r="J344" s="88">
        <v>21.06</v>
      </c>
      <c r="K344" s="82">
        <f t="shared" si="143"/>
        <v>21.05</v>
      </c>
      <c r="L344" s="82">
        <f t="shared" si="144"/>
        <v>4.21</v>
      </c>
      <c r="M344" s="83">
        <f t="shared" si="142"/>
        <v>4.2119999999999997</v>
      </c>
      <c r="N344" s="84">
        <v>0</v>
      </c>
      <c r="O344" s="85">
        <f t="shared" si="130"/>
        <v>25</v>
      </c>
      <c r="P344" s="86">
        <v>5</v>
      </c>
      <c r="Q344" s="85">
        <f t="shared" si="131"/>
        <v>2000</v>
      </c>
      <c r="R344" s="86">
        <v>400</v>
      </c>
      <c r="S344" s="87">
        <f t="shared" si="132"/>
        <v>105.25</v>
      </c>
      <c r="T344" s="87">
        <f t="shared" si="133"/>
        <v>8420</v>
      </c>
      <c r="AA344" s="22">
        <f t="shared" si="136"/>
        <v>0</v>
      </c>
      <c r="AB344" s="22">
        <f t="shared" si="137"/>
        <v>105.3</v>
      </c>
      <c r="AC344" s="22">
        <f t="shared" si="138"/>
        <v>0</v>
      </c>
      <c r="AE344" s="22">
        <f t="shared" si="139"/>
        <v>0</v>
      </c>
      <c r="AF344" s="22">
        <f t="shared" si="140"/>
        <v>8424</v>
      </c>
      <c r="AG344" s="22">
        <f t="shared" si="141"/>
        <v>0</v>
      </c>
    </row>
    <row r="345" spans="1:201" ht="40.15" customHeight="1" x14ac:dyDescent="0.2">
      <c r="A345" s="15" t="s">
        <v>1161</v>
      </c>
      <c r="B345" s="9">
        <v>336</v>
      </c>
      <c r="C345" s="9"/>
      <c r="D345" s="49" t="s">
        <v>1627</v>
      </c>
      <c r="E345" s="79" t="s">
        <v>1051</v>
      </c>
      <c r="F345" s="49" t="s">
        <v>626</v>
      </c>
      <c r="G345" s="49" t="s">
        <v>1367</v>
      </c>
      <c r="H345" s="49" t="s">
        <v>540</v>
      </c>
      <c r="I345" s="101">
        <v>30</v>
      </c>
      <c r="J345" s="88">
        <v>19.75</v>
      </c>
      <c r="K345" s="82">
        <f t="shared" si="143"/>
        <v>19.5</v>
      </c>
      <c r="L345" s="82">
        <f t="shared" si="144"/>
        <v>0.65</v>
      </c>
      <c r="M345" s="83">
        <f t="shared" si="142"/>
        <v>0.65833333333333333</v>
      </c>
      <c r="N345" s="84">
        <v>0</v>
      </c>
      <c r="O345" s="85">
        <f t="shared" si="130"/>
        <v>12000</v>
      </c>
      <c r="P345" s="86">
        <v>400</v>
      </c>
      <c r="Q345" s="85">
        <f t="shared" si="131"/>
        <v>30000</v>
      </c>
      <c r="R345" s="86">
        <v>1000</v>
      </c>
      <c r="S345" s="87">
        <f t="shared" si="132"/>
        <v>7800</v>
      </c>
      <c r="T345" s="87">
        <f t="shared" si="133"/>
        <v>19500</v>
      </c>
      <c r="AA345" s="22">
        <f t="shared" si="136"/>
        <v>0</v>
      </c>
      <c r="AB345" s="22">
        <f t="shared" si="137"/>
        <v>7900</v>
      </c>
      <c r="AC345" s="22">
        <f t="shared" si="138"/>
        <v>0</v>
      </c>
      <c r="AE345" s="22">
        <f t="shared" si="139"/>
        <v>0</v>
      </c>
      <c r="AF345" s="22">
        <f t="shared" si="140"/>
        <v>19750</v>
      </c>
      <c r="AG345" s="22">
        <f t="shared" si="141"/>
        <v>0</v>
      </c>
    </row>
    <row r="346" spans="1:201" ht="40.15" customHeight="1" x14ac:dyDescent="0.2">
      <c r="A346" s="15" t="s">
        <v>1161</v>
      </c>
      <c r="B346" s="9">
        <v>337</v>
      </c>
      <c r="C346" s="9"/>
      <c r="D346" s="49" t="s">
        <v>560</v>
      </c>
      <c r="E346" s="79" t="s">
        <v>1057</v>
      </c>
      <c r="F346" s="49" t="s">
        <v>1628</v>
      </c>
      <c r="G346" s="49" t="s">
        <v>1367</v>
      </c>
      <c r="H346" s="49" t="s">
        <v>555</v>
      </c>
      <c r="I346" s="89">
        <v>1</v>
      </c>
      <c r="J346" s="88">
        <v>9.59</v>
      </c>
      <c r="K346" s="82">
        <f t="shared" si="143"/>
        <v>9.59</v>
      </c>
      <c r="L346" s="82">
        <f t="shared" si="144"/>
        <v>9.59</v>
      </c>
      <c r="M346" s="83">
        <f t="shared" si="142"/>
        <v>9.59</v>
      </c>
      <c r="N346" s="84">
        <v>0</v>
      </c>
      <c r="O346" s="85">
        <f t="shared" si="130"/>
        <v>1</v>
      </c>
      <c r="P346" s="86">
        <v>1</v>
      </c>
      <c r="Q346" s="85">
        <f t="shared" si="131"/>
        <v>600</v>
      </c>
      <c r="R346" s="86">
        <v>600</v>
      </c>
      <c r="S346" s="87">
        <f t="shared" si="132"/>
        <v>9.59</v>
      </c>
      <c r="T346" s="87">
        <f t="shared" si="133"/>
        <v>5754</v>
      </c>
      <c r="AA346" s="22">
        <f t="shared" si="136"/>
        <v>0</v>
      </c>
      <c r="AB346" s="22">
        <f t="shared" si="137"/>
        <v>9.59</v>
      </c>
      <c r="AC346" s="22">
        <f t="shared" si="138"/>
        <v>0</v>
      </c>
      <c r="AE346" s="22">
        <f t="shared" si="139"/>
        <v>0</v>
      </c>
      <c r="AF346" s="22">
        <f t="shared" si="140"/>
        <v>5754</v>
      </c>
      <c r="AG346" s="22">
        <f t="shared" si="141"/>
        <v>0</v>
      </c>
    </row>
    <row r="347" spans="1:201" ht="40.15" customHeight="1" x14ac:dyDescent="0.2">
      <c r="A347" s="15" t="s">
        <v>1161</v>
      </c>
      <c r="B347" s="9">
        <v>338</v>
      </c>
      <c r="C347" s="9"/>
      <c r="D347" s="49" t="s">
        <v>560</v>
      </c>
      <c r="E347" s="79" t="s">
        <v>1057</v>
      </c>
      <c r="F347" s="49" t="s">
        <v>933</v>
      </c>
      <c r="G347" s="49" t="s">
        <v>1367</v>
      </c>
      <c r="H347" s="49" t="s">
        <v>540</v>
      </c>
      <c r="I347" s="89">
        <v>6</v>
      </c>
      <c r="J347" s="88">
        <v>5.37</v>
      </c>
      <c r="K347" s="82">
        <f t="shared" si="143"/>
        <v>5.34</v>
      </c>
      <c r="L347" s="82">
        <f t="shared" si="144"/>
        <v>0.89</v>
      </c>
      <c r="M347" s="83">
        <f t="shared" si="142"/>
        <v>0.89500000000000002</v>
      </c>
      <c r="N347" s="84">
        <v>0</v>
      </c>
      <c r="O347" s="85">
        <f t="shared" si="130"/>
        <v>120</v>
      </c>
      <c r="P347" s="86">
        <v>20</v>
      </c>
      <c r="Q347" s="85">
        <f t="shared" si="131"/>
        <v>6000</v>
      </c>
      <c r="R347" s="86">
        <v>1000</v>
      </c>
      <c r="S347" s="87">
        <f t="shared" si="132"/>
        <v>106.8</v>
      </c>
      <c r="T347" s="87">
        <f t="shared" si="133"/>
        <v>5340</v>
      </c>
      <c r="AA347" s="22">
        <f t="shared" si="136"/>
        <v>0</v>
      </c>
      <c r="AB347" s="22">
        <f t="shared" si="137"/>
        <v>107.4</v>
      </c>
      <c r="AC347" s="22">
        <f t="shared" si="138"/>
        <v>0</v>
      </c>
      <c r="AE347" s="22">
        <f t="shared" si="139"/>
        <v>0</v>
      </c>
      <c r="AF347" s="22">
        <f t="shared" si="140"/>
        <v>5370</v>
      </c>
      <c r="AG347" s="22">
        <f t="shared" si="141"/>
        <v>0</v>
      </c>
    </row>
    <row r="348" spans="1:201" ht="40.15" customHeight="1" x14ac:dyDescent="0.2">
      <c r="A348" s="15" t="s">
        <v>1161</v>
      </c>
      <c r="B348" s="9">
        <v>339</v>
      </c>
      <c r="C348" s="9"/>
      <c r="D348" s="49" t="s">
        <v>560</v>
      </c>
      <c r="E348" s="79" t="s">
        <v>524</v>
      </c>
      <c r="F348" s="49" t="s">
        <v>876</v>
      </c>
      <c r="G348" s="49" t="s">
        <v>584</v>
      </c>
      <c r="H348" s="49" t="s">
        <v>555</v>
      </c>
      <c r="I348" s="89">
        <v>1</v>
      </c>
      <c r="J348" s="88">
        <v>19</v>
      </c>
      <c r="K348" s="82">
        <f t="shared" si="143"/>
        <v>19</v>
      </c>
      <c r="L348" s="82">
        <f t="shared" si="144"/>
        <v>19</v>
      </c>
      <c r="M348" s="83">
        <f t="shared" si="142"/>
        <v>19</v>
      </c>
      <c r="N348" s="84">
        <v>0</v>
      </c>
      <c r="O348" s="85">
        <f t="shared" si="130"/>
        <v>100</v>
      </c>
      <c r="P348" s="86">
        <v>100</v>
      </c>
      <c r="Q348" s="85">
        <f t="shared" si="131"/>
        <v>1600</v>
      </c>
      <c r="R348" s="86">
        <v>1600</v>
      </c>
      <c r="S348" s="87">
        <f t="shared" si="132"/>
        <v>1900</v>
      </c>
      <c r="T348" s="87">
        <f t="shared" si="133"/>
        <v>30400</v>
      </c>
      <c r="AA348" s="22">
        <f t="shared" si="136"/>
        <v>0</v>
      </c>
      <c r="AB348" s="22">
        <f t="shared" si="137"/>
        <v>1900</v>
      </c>
      <c r="AC348" s="22">
        <f t="shared" si="138"/>
        <v>0</v>
      </c>
      <c r="AE348" s="22">
        <f t="shared" si="139"/>
        <v>0</v>
      </c>
      <c r="AF348" s="22">
        <f t="shared" si="140"/>
        <v>30400</v>
      </c>
      <c r="AG348" s="22">
        <f t="shared" si="141"/>
        <v>0</v>
      </c>
    </row>
    <row r="349" spans="1:201" ht="40.15" customHeight="1" x14ac:dyDescent="0.2">
      <c r="A349" s="15" t="s">
        <v>1161</v>
      </c>
      <c r="B349" s="9">
        <v>340</v>
      </c>
      <c r="C349" s="9"/>
      <c r="D349" s="49" t="s">
        <v>560</v>
      </c>
      <c r="E349" s="79" t="s">
        <v>524</v>
      </c>
      <c r="F349" s="49" t="s">
        <v>566</v>
      </c>
      <c r="G349" s="49" t="s">
        <v>584</v>
      </c>
      <c r="H349" s="49" t="s">
        <v>555</v>
      </c>
      <c r="I349" s="89">
        <v>1</v>
      </c>
      <c r="J349" s="88">
        <v>19</v>
      </c>
      <c r="K349" s="82">
        <f t="shared" si="143"/>
        <v>19</v>
      </c>
      <c r="L349" s="82">
        <f t="shared" si="144"/>
        <v>19</v>
      </c>
      <c r="M349" s="83">
        <f t="shared" si="142"/>
        <v>19</v>
      </c>
      <c r="N349" s="84">
        <v>0</v>
      </c>
      <c r="O349" s="85">
        <f t="shared" si="130"/>
        <v>100</v>
      </c>
      <c r="P349" s="86">
        <v>100</v>
      </c>
      <c r="Q349" s="85">
        <f t="shared" si="131"/>
        <v>1600</v>
      </c>
      <c r="R349" s="86">
        <v>1600</v>
      </c>
      <c r="S349" s="87">
        <f t="shared" si="132"/>
        <v>1900</v>
      </c>
      <c r="T349" s="87">
        <f t="shared" si="133"/>
        <v>30400</v>
      </c>
      <c r="AA349" s="22">
        <f t="shared" si="136"/>
        <v>0</v>
      </c>
      <c r="AB349" s="22">
        <f t="shared" si="137"/>
        <v>1900</v>
      </c>
      <c r="AC349" s="22">
        <f t="shared" si="138"/>
        <v>0</v>
      </c>
      <c r="AE349" s="22">
        <f t="shared" si="139"/>
        <v>0</v>
      </c>
      <c r="AF349" s="22">
        <f t="shared" si="140"/>
        <v>30400</v>
      </c>
      <c r="AG349" s="22">
        <f t="shared" si="141"/>
        <v>0</v>
      </c>
    </row>
    <row r="350" spans="1:201" ht="40.15" customHeight="1" x14ac:dyDescent="0.2">
      <c r="A350" s="15" t="s">
        <v>1161</v>
      </c>
      <c r="B350" s="9">
        <v>341</v>
      </c>
      <c r="C350" s="9"/>
      <c r="D350" s="49" t="s">
        <v>560</v>
      </c>
      <c r="E350" s="79" t="s">
        <v>1063</v>
      </c>
      <c r="F350" s="49" t="s">
        <v>1064</v>
      </c>
      <c r="G350" s="49" t="s">
        <v>2115</v>
      </c>
      <c r="H350" s="49" t="s">
        <v>540</v>
      </c>
      <c r="I350" s="89">
        <v>20</v>
      </c>
      <c r="J350" s="88">
        <v>15.5</v>
      </c>
      <c r="K350" s="82">
        <f t="shared" si="143"/>
        <v>15.4</v>
      </c>
      <c r="L350" s="82">
        <f t="shared" si="144"/>
        <v>0.77</v>
      </c>
      <c r="M350" s="83">
        <f t="shared" si="142"/>
        <v>0.77500000000000002</v>
      </c>
      <c r="N350" s="84">
        <v>0</v>
      </c>
      <c r="O350" s="85">
        <f t="shared" si="130"/>
        <v>2000</v>
      </c>
      <c r="P350" s="86">
        <v>100</v>
      </c>
      <c r="Q350" s="85">
        <f t="shared" si="131"/>
        <v>280000</v>
      </c>
      <c r="R350" s="86">
        <v>14000</v>
      </c>
      <c r="S350" s="87">
        <f t="shared" si="132"/>
        <v>1540</v>
      </c>
      <c r="T350" s="87">
        <f t="shared" si="133"/>
        <v>215600</v>
      </c>
      <c r="AA350" s="22">
        <f t="shared" si="136"/>
        <v>0</v>
      </c>
      <c r="AB350" s="22">
        <f t="shared" si="137"/>
        <v>1550</v>
      </c>
      <c r="AC350" s="22">
        <f t="shared" si="138"/>
        <v>0</v>
      </c>
      <c r="AE350" s="22">
        <f t="shared" si="139"/>
        <v>0</v>
      </c>
      <c r="AF350" s="22">
        <f t="shared" si="140"/>
        <v>217000</v>
      </c>
      <c r="AG350" s="22">
        <f t="shared" si="141"/>
        <v>0</v>
      </c>
    </row>
    <row r="351" spans="1:201" ht="40.15" customHeight="1" x14ac:dyDescent="0.2">
      <c r="A351" s="15" t="s">
        <v>1161</v>
      </c>
      <c r="B351" s="9">
        <v>342</v>
      </c>
      <c r="C351" s="9"/>
      <c r="D351" s="49" t="s">
        <v>560</v>
      </c>
      <c r="E351" s="79" t="s">
        <v>1069</v>
      </c>
      <c r="F351" s="49" t="s">
        <v>554</v>
      </c>
      <c r="G351" s="49" t="s">
        <v>1070</v>
      </c>
      <c r="H351" s="49" t="s">
        <v>555</v>
      </c>
      <c r="I351" s="101">
        <v>1</v>
      </c>
      <c r="J351" s="88">
        <v>16.5</v>
      </c>
      <c r="K351" s="82">
        <f t="shared" si="143"/>
        <v>16.5</v>
      </c>
      <c r="L351" s="82">
        <f t="shared" si="144"/>
        <v>16.5</v>
      </c>
      <c r="M351" s="83">
        <f t="shared" si="142"/>
        <v>16.5</v>
      </c>
      <c r="N351" s="84">
        <v>0</v>
      </c>
      <c r="O351" s="85">
        <f t="shared" si="130"/>
        <v>50</v>
      </c>
      <c r="P351" s="86">
        <v>50</v>
      </c>
      <c r="Q351" s="85">
        <f t="shared" si="131"/>
        <v>400</v>
      </c>
      <c r="R351" s="86">
        <v>400</v>
      </c>
      <c r="S351" s="87">
        <f t="shared" si="132"/>
        <v>825</v>
      </c>
      <c r="T351" s="87">
        <f t="shared" si="133"/>
        <v>6600</v>
      </c>
      <c r="AA351" s="22">
        <f t="shared" ref="AA351:AA372" si="145">N351*O351</f>
        <v>0</v>
      </c>
      <c r="AB351" s="22">
        <f t="shared" ref="AB351:AB372" si="146">M351*O351</f>
        <v>825</v>
      </c>
      <c r="AC351" s="22">
        <f t="shared" ref="AC351:AC372" si="147">IF(AA351&lt;AB351,AA351,AB351)</f>
        <v>0</v>
      </c>
      <c r="AE351" s="22">
        <f t="shared" ref="AE351:AE372" si="148">Q351*N351</f>
        <v>0</v>
      </c>
      <c r="AF351" s="22">
        <f t="shared" ref="AF351:AF372" si="149">M351*Q351</f>
        <v>6600</v>
      </c>
      <c r="AG351" s="22">
        <f t="shared" ref="AG351:AG372" si="150">IF(AE351&lt;AF351,AE351,AF351)</f>
        <v>0</v>
      </c>
    </row>
    <row r="352" spans="1:201" ht="40.15" customHeight="1" x14ac:dyDescent="0.2">
      <c r="A352" s="15" t="s">
        <v>1161</v>
      </c>
      <c r="B352" s="9">
        <v>343</v>
      </c>
      <c r="C352" s="9"/>
      <c r="D352" s="49" t="s">
        <v>560</v>
      </c>
      <c r="E352" s="79" t="s">
        <v>1071</v>
      </c>
      <c r="F352" s="49" t="s">
        <v>1072</v>
      </c>
      <c r="G352" s="49" t="s">
        <v>1070</v>
      </c>
      <c r="H352" s="49" t="s">
        <v>555</v>
      </c>
      <c r="I352" s="101">
        <v>1</v>
      </c>
      <c r="J352" s="88">
        <v>16.5</v>
      </c>
      <c r="K352" s="82">
        <f t="shared" si="143"/>
        <v>16.5</v>
      </c>
      <c r="L352" s="82">
        <f t="shared" si="144"/>
        <v>16.5</v>
      </c>
      <c r="M352" s="83">
        <f t="shared" si="142"/>
        <v>16.5</v>
      </c>
      <c r="N352" s="84">
        <v>0</v>
      </c>
      <c r="O352" s="85">
        <f t="shared" si="130"/>
        <v>50</v>
      </c>
      <c r="P352" s="86">
        <v>50</v>
      </c>
      <c r="Q352" s="85">
        <f t="shared" si="131"/>
        <v>400</v>
      </c>
      <c r="R352" s="86">
        <v>400</v>
      </c>
      <c r="S352" s="87">
        <f t="shared" si="132"/>
        <v>825</v>
      </c>
      <c r="T352" s="87">
        <f t="shared" si="133"/>
        <v>6600</v>
      </c>
      <c r="AA352" s="22">
        <f t="shared" si="145"/>
        <v>0</v>
      </c>
      <c r="AB352" s="22">
        <f t="shared" si="146"/>
        <v>825</v>
      </c>
      <c r="AC352" s="22">
        <f t="shared" si="147"/>
        <v>0</v>
      </c>
      <c r="AE352" s="22">
        <f t="shared" si="148"/>
        <v>0</v>
      </c>
      <c r="AF352" s="22">
        <f t="shared" si="149"/>
        <v>6600</v>
      </c>
      <c r="AG352" s="22">
        <f t="shared" si="150"/>
        <v>0</v>
      </c>
    </row>
    <row r="353" spans="1:201" ht="40.15" customHeight="1" x14ac:dyDescent="0.2">
      <c r="A353" s="15" t="s">
        <v>1161</v>
      </c>
      <c r="B353" s="9">
        <v>344</v>
      </c>
      <c r="C353" s="9" t="s">
        <v>1866</v>
      </c>
      <c r="D353" s="49" t="s">
        <v>560</v>
      </c>
      <c r="E353" s="79" t="s">
        <v>1865</v>
      </c>
      <c r="F353" s="49" t="s">
        <v>1084</v>
      </c>
      <c r="G353" s="49" t="s">
        <v>1367</v>
      </c>
      <c r="H353" s="49" t="s">
        <v>540</v>
      </c>
      <c r="I353" s="53">
        <v>16</v>
      </c>
      <c r="J353" s="88">
        <v>16</v>
      </c>
      <c r="K353" s="82">
        <f t="shared" si="143"/>
        <v>16</v>
      </c>
      <c r="L353" s="82">
        <f t="shared" si="144"/>
        <v>1</v>
      </c>
      <c r="M353" s="83">
        <f t="shared" si="142"/>
        <v>1</v>
      </c>
      <c r="N353" s="84">
        <v>0</v>
      </c>
      <c r="O353" s="85">
        <f t="shared" si="130"/>
        <v>3200</v>
      </c>
      <c r="P353" s="86">
        <v>200</v>
      </c>
      <c r="Q353" s="85">
        <f t="shared" si="131"/>
        <v>72000</v>
      </c>
      <c r="R353" s="86">
        <v>4500</v>
      </c>
      <c r="S353" s="87">
        <f t="shared" si="132"/>
        <v>3200</v>
      </c>
      <c r="T353" s="87">
        <f t="shared" si="133"/>
        <v>72000</v>
      </c>
      <c r="AA353" s="22">
        <f t="shared" si="145"/>
        <v>0</v>
      </c>
      <c r="AB353" s="22">
        <f t="shared" si="146"/>
        <v>3200</v>
      </c>
      <c r="AC353" s="22">
        <f t="shared" si="147"/>
        <v>0</v>
      </c>
      <c r="AE353" s="22">
        <f t="shared" si="148"/>
        <v>0</v>
      </c>
      <c r="AF353" s="22">
        <f t="shared" si="149"/>
        <v>72000</v>
      </c>
      <c r="AG353" s="22">
        <f t="shared" si="150"/>
        <v>0</v>
      </c>
    </row>
    <row r="354" spans="1:201" ht="40.15" customHeight="1" x14ac:dyDescent="0.2">
      <c r="A354" s="15" t="s">
        <v>1160</v>
      </c>
      <c r="B354" s="9">
        <v>345</v>
      </c>
      <c r="C354" s="9"/>
      <c r="D354" s="49" t="s">
        <v>2237</v>
      </c>
      <c r="E354" s="79" t="s">
        <v>2238</v>
      </c>
      <c r="F354" s="49" t="s">
        <v>2236</v>
      </c>
      <c r="G354" s="49" t="s">
        <v>2234</v>
      </c>
      <c r="H354" s="49" t="s">
        <v>540</v>
      </c>
      <c r="I354" s="53">
        <v>56</v>
      </c>
      <c r="J354" s="88">
        <v>187.16</v>
      </c>
      <c r="K354" s="82">
        <f t="shared" si="143"/>
        <v>187.04</v>
      </c>
      <c r="L354" s="82">
        <f t="shared" si="144"/>
        <v>3.34</v>
      </c>
      <c r="M354" s="83">
        <f t="shared" si="142"/>
        <v>3.3421428571428571</v>
      </c>
      <c r="N354" s="84"/>
      <c r="O354" s="85">
        <f t="shared" si="130"/>
        <v>1120</v>
      </c>
      <c r="P354" s="86">
        <v>20</v>
      </c>
      <c r="Q354" s="85">
        <f t="shared" si="131"/>
        <v>22400</v>
      </c>
      <c r="R354" s="86">
        <v>400</v>
      </c>
      <c r="S354" s="87">
        <f t="shared" si="132"/>
        <v>3740.7999999999997</v>
      </c>
      <c r="T354" s="87">
        <f t="shared" si="133"/>
        <v>74816</v>
      </c>
      <c r="AA354" s="22"/>
      <c r="AB354" s="22">
        <f t="shared" si="146"/>
        <v>3743.2</v>
      </c>
      <c r="AC354" s="22"/>
      <c r="AE354" s="22"/>
      <c r="AF354" s="22">
        <f t="shared" si="149"/>
        <v>74864</v>
      </c>
      <c r="AG354" s="22"/>
    </row>
    <row r="355" spans="1:201" ht="40.15" customHeight="1" x14ac:dyDescent="0.2">
      <c r="A355" s="15" t="s">
        <v>1160</v>
      </c>
      <c r="B355" s="9">
        <v>346</v>
      </c>
      <c r="C355" s="9"/>
      <c r="D355" s="49" t="s">
        <v>2237</v>
      </c>
      <c r="E355" s="79" t="s">
        <v>2239</v>
      </c>
      <c r="F355" s="49" t="s">
        <v>2236</v>
      </c>
      <c r="G355" s="49" t="s">
        <v>2235</v>
      </c>
      <c r="H355" s="49" t="s">
        <v>540</v>
      </c>
      <c r="I355" s="53">
        <v>56</v>
      </c>
      <c r="J355" s="88">
        <v>189.9</v>
      </c>
      <c r="K355" s="82">
        <f t="shared" si="143"/>
        <v>189.84</v>
      </c>
      <c r="L355" s="82">
        <f t="shared" si="144"/>
        <v>3.39</v>
      </c>
      <c r="M355" s="83">
        <f t="shared" si="142"/>
        <v>3.3910714285714287</v>
      </c>
      <c r="N355" s="84"/>
      <c r="O355" s="85">
        <f t="shared" si="130"/>
        <v>1120</v>
      </c>
      <c r="P355" s="86">
        <v>20</v>
      </c>
      <c r="Q355" s="85">
        <f t="shared" si="131"/>
        <v>22400</v>
      </c>
      <c r="R355" s="86">
        <v>400</v>
      </c>
      <c r="S355" s="87">
        <f t="shared" si="132"/>
        <v>3796.8</v>
      </c>
      <c r="T355" s="87">
        <f t="shared" si="133"/>
        <v>75936</v>
      </c>
      <c r="AA355" s="22"/>
      <c r="AB355" s="22">
        <f t="shared" si="146"/>
        <v>3798</v>
      </c>
      <c r="AC355" s="22"/>
      <c r="AE355" s="22"/>
      <c r="AF355" s="22">
        <f t="shared" si="149"/>
        <v>75960</v>
      </c>
      <c r="AG355" s="22"/>
    </row>
    <row r="356" spans="1:201" ht="40.15" customHeight="1" x14ac:dyDescent="0.2">
      <c r="A356" s="16" t="s">
        <v>1160</v>
      </c>
      <c r="B356" s="9">
        <v>347</v>
      </c>
      <c r="C356" s="9"/>
      <c r="D356" s="49" t="s">
        <v>560</v>
      </c>
      <c r="E356" s="79" t="s">
        <v>2215</v>
      </c>
      <c r="F356" s="49" t="s">
        <v>549</v>
      </c>
      <c r="G356" s="49" t="s">
        <v>1350</v>
      </c>
      <c r="H356" s="38" t="s">
        <v>540</v>
      </c>
      <c r="I356" s="89">
        <v>28</v>
      </c>
      <c r="J356" s="94">
        <v>12.65</v>
      </c>
      <c r="K356" s="82">
        <f t="shared" si="143"/>
        <v>12.6</v>
      </c>
      <c r="L356" s="82">
        <f t="shared" si="144"/>
        <v>0.45</v>
      </c>
      <c r="M356" s="83">
        <f t="shared" si="142"/>
        <v>0.45178571428571429</v>
      </c>
      <c r="N356" s="84">
        <v>0.32982099999999998</v>
      </c>
      <c r="O356" s="85">
        <f t="shared" si="130"/>
        <v>1400</v>
      </c>
      <c r="P356" s="86">
        <v>50</v>
      </c>
      <c r="Q356" s="85">
        <f t="shared" si="131"/>
        <v>44800</v>
      </c>
      <c r="R356" s="86">
        <v>1600</v>
      </c>
      <c r="S356" s="87">
        <f t="shared" si="132"/>
        <v>630</v>
      </c>
      <c r="T356" s="87">
        <f t="shared" si="133"/>
        <v>20160</v>
      </c>
      <c r="U356" s="6"/>
      <c r="V356" s="6"/>
      <c r="W356" s="6"/>
      <c r="X356" s="6"/>
      <c r="Y356" s="6"/>
      <c r="Z356" s="6"/>
      <c r="AA356" s="22">
        <f t="shared" si="145"/>
        <v>461.74939999999998</v>
      </c>
      <c r="AB356" s="22">
        <f t="shared" si="146"/>
        <v>632.5</v>
      </c>
      <c r="AC356" s="22">
        <f t="shared" si="147"/>
        <v>461.74939999999998</v>
      </c>
      <c r="AD356" s="6"/>
      <c r="AE356" s="22">
        <f t="shared" si="148"/>
        <v>14775.980799999999</v>
      </c>
      <c r="AF356" s="22">
        <f t="shared" si="149"/>
        <v>20240</v>
      </c>
      <c r="AG356" s="22">
        <f t="shared" si="150"/>
        <v>14775.980799999999</v>
      </c>
      <c r="AH356" s="6"/>
      <c r="AI356" s="6"/>
      <c r="AJ356" s="6"/>
      <c r="AK356" s="6"/>
      <c r="AL356" s="6"/>
      <c r="AM356" s="6"/>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c r="CW356" s="6"/>
      <c r="CX356" s="6"/>
      <c r="CY356" s="6"/>
      <c r="CZ356" s="6"/>
      <c r="DA356" s="6"/>
      <c r="DB356" s="6"/>
      <c r="DC356" s="6"/>
      <c r="DD356" s="6"/>
      <c r="DE356" s="6"/>
      <c r="DF356" s="6"/>
      <c r="DG356" s="6"/>
      <c r="DH356" s="6"/>
      <c r="DI356" s="6"/>
      <c r="DJ356" s="6"/>
      <c r="DK356" s="6"/>
      <c r="DL356" s="6"/>
      <c r="DM356" s="6"/>
      <c r="DN356" s="6"/>
      <c r="DO356" s="6"/>
      <c r="DP356" s="6"/>
      <c r="DQ356" s="6"/>
      <c r="DR356" s="6"/>
      <c r="DS356" s="6"/>
      <c r="DT356" s="6"/>
      <c r="DU356" s="6"/>
      <c r="DV356" s="6"/>
      <c r="DW356" s="6"/>
      <c r="DX356" s="6"/>
      <c r="DY356" s="6"/>
      <c r="DZ356" s="6"/>
      <c r="EA356" s="6"/>
      <c r="EB356" s="6"/>
      <c r="EC356" s="6"/>
      <c r="ED356" s="6"/>
      <c r="EE356" s="6"/>
      <c r="EF356" s="6"/>
      <c r="EG356" s="6"/>
      <c r="EH356" s="6"/>
      <c r="EI356" s="6"/>
      <c r="EJ356" s="6"/>
      <c r="EK356" s="6"/>
      <c r="EL356" s="6"/>
      <c r="EM356" s="6"/>
      <c r="EN356" s="6"/>
      <c r="EO356" s="6"/>
      <c r="EP356" s="6"/>
      <c r="EQ356" s="6"/>
      <c r="ER356" s="6"/>
      <c r="ES356" s="6"/>
      <c r="ET356" s="6"/>
      <c r="EU356" s="6"/>
      <c r="EV356" s="6"/>
      <c r="EW356" s="6"/>
      <c r="EX356" s="6"/>
      <c r="EY356" s="6"/>
      <c r="EZ356" s="6"/>
      <c r="FA356" s="6"/>
      <c r="FB356" s="6"/>
      <c r="FC356" s="6"/>
      <c r="FD356" s="6"/>
      <c r="FE356" s="6"/>
      <c r="FF356" s="6"/>
      <c r="FG356" s="6"/>
      <c r="FH356" s="6"/>
      <c r="FI356" s="6"/>
      <c r="FJ356" s="6"/>
      <c r="FK356" s="6"/>
      <c r="FL356" s="6"/>
      <c r="FM356" s="6"/>
      <c r="FN356" s="6"/>
      <c r="FO356" s="6"/>
      <c r="FP356" s="6"/>
      <c r="FQ356" s="6"/>
      <c r="FR356" s="6"/>
      <c r="FS356" s="6"/>
      <c r="FT356" s="6"/>
      <c r="FU356" s="6"/>
      <c r="FV356" s="6"/>
      <c r="FW356" s="6"/>
      <c r="FX356" s="6"/>
      <c r="FY356" s="6"/>
      <c r="FZ356" s="6"/>
      <c r="GA356" s="6"/>
      <c r="GB356" s="6"/>
      <c r="GC356" s="6"/>
      <c r="GD356" s="6"/>
      <c r="GE356" s="6"/>
      <c r="GF356" s="6"/>
      <c r="GG356" s="6"/>
      <c r="GH356" s="6"/>
      <c r="GI356" s="6"/>
      <c r="GJ356" s="6"/>
      <c r="GK356" s="6"/>
      <c r="GL356" s="6"/>
      <c r="GM356" s="6"/>
      <c r="GN356" s="6"/>
      <c r="GO356" s="6"/>
      <c r="GP356" s="6"/>
      <c r="GQ356" s="6"/>
      <c r="GR356" s="6"/>
      <c r="GS356" s="6"/>
    </row>
    <row r="357" spans="1:201" ht="40.15" customHeight="1" x14ac:dyDescent="0.2">
      <c r="A357" s="16" t="s">
        <v>1160</v>
      </c>
      <c r="B357" s="9">
        <v>348</v>
      </c>
      <c r="C357" s="9"/>
      <c r="D357" s="49" t="s">
        <v>560</v>
      </c>
      <c r="E357" s="79" t="s">
        <v>2215</v>
      </c>
      <c r="F357" s="49" t="s">
        <v>549</v>
      </c>
      <c r="G357" s="49" t="s">
        <v>1351</v>
      </c>
      <c r="H357" s="38" t="s">
        <v>540</v>
      </c>
      <c r="I357" s="89">
        <v>28</v>
      </c>
      <c r="J357" s="94">
        <v>20.18</v>
      </c>
      <c r="K357" s="82">
        <f t="shared" si="143"/>
        <v>20.16</v>
      </c>
      <c r="L357" s="82">
        <f t="shared" si="144"/>
        <v>0.72</v>
      </c>
      <c r="M357" s="83">
        <f t="shared" si="142"/>
        <v>0.72071428571428575</v>
      </c>
      <c r="N357" s="84">
        <v>0.34201500000000001</v>
      </c>
      <c r="O357" s="85">
        <f t="shared" si="130"/>
        <v>1400</v>
      </c>
      <c r="P357" s="86">
        <v>50</v>
      </c>
      <c r="Q357" s="85">
        <f t="shared" si="131"/>
        <v>44800</v>
      </c>
      <c r="R357" s="86">
        <v>1600</v>
      </c>
      <c r="S357" s="87">
        <f t="shared" si="132"/>
        <v>1008</v>
      </c>
      <c r="T357" s="87">
        <f t="shared" si="133"/>
        <v>32256</v>
      </c>
      <c r="U357" s="6"/>
      <c r="V357" s="6"/>
      <c r="W357" s="6"/>
      <c r="X357" s="6"/>
      <c r="Y357" s="6"/>
      <c r="Z357" s="6"/>
      <c r="AA357" s="22">
        <f t="shared" si="145"/>
        <v>478.82100000000003</v>
      </c>
      <c r="AB357" s="22">
        <f t="shared" si="146"/>
        <v>1009</v>
      </c>
      <c r="AC357" s="22">
        <f t="shared" si="147"/>
        <v>478.82100000000003</v>
      </c>
      <c r="AD357" s="6"/>
      <c r="AE357" s="22">
        <f t="shared" si="148"/>
        <v>15322.272000000001</v>
      </c>
      <c r="AF357" s="22">
        <f t="shared" si="149"/>
        <v>32288</v>
      </c>
      <c r="AG357" s="22">
        <f t="shared" si="150"/>
        <v>15322.272000000001</v>
      </c>
      <c r="AH357" s="6"/>
      <c r="AI357" s="6"/>
      <c r="AJ357" s="6"/>
      <c r="AK357" s="6"/>
      <c r="AL357" s="6"/>
      <c r="AM357" s="6"/>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c r="EO357" s="6"/>
      <c r="EP357" s="6"/>
      <c r="EQ357" s="6"/>
      <c r="ER357" s="6"/>
      <c r="ES357" s="6"/>
      <c r="ET357" s="6"/>
      <c r="EU357" s="6"/>
      <c r="EV357" s="6"/>
      <c r="EW357" s="6"/>
      <c r="EX357" s="6"/>
      <c r="EY357" s="6"/>
      <c r="EZ357" s="6"/>
      <c r="FA357" s="6"/>
      <c r="FB357" s="6"/>
      <c r="FC357" s="6"/>
      <c r="FD357" s="6"/>
      <c r="FE357" s="6"/>
      <c r="FF357" s="6"/>
      <c r="FG357" s="6"/>
      <c r="FH357" s="6"/>
      <c r="FI357" s="6"/>
      <c r="FJ357" s="6"/>
      <c r="FK357" s="6"/>
      <c r="FL357" s="6"/>
      <c r="FM357" s="6"/>
      <c r="FN357" s="6"/>
      <c r="FO357" s="6"/>
      <c r="FP357" s="6"/>
      <c r="FQ357" s="6"/>
      <c r="FR357" s="6"/>
      <c r="FS357" s="6"/>
      <c r="FT357" s="6"/>
      <c r="FU357" s="6"/>
      <c r="FV357" s="6"/>
      <c r="FW357" s="6"/>
      <c r="FX357" s="6"/>
      <c r="FY357" s="6"/>
      <c r="FZ357" s="6"/>
      <c r="GA357" s="6"/>
      <c r="GB357" s="6"/>
      <c r="GC357" s="6"/>
      <c r="GD357" s="6"/>
      <c r="GE357" s="6"/>
      <c r="GF357" s="6"/>
      <c r="GG357" s="6"/>
      <c r="GH357" s="6"/>
      <c r="GI357" s="6"/>
      <c r="GJ357" s="6"/>
      <c r="GK357" s="6"/>
      <c r="GL357" s="6"/>
      <c r="GM357" s="6"/>
      <c r="GN357" s="6"/>
      <c r="GO357" s="6"/>
      <c r="GP357" s="6"/>
      <c r="GQ357" s="6"/>
      <c r="GR357" s="6"/>
      <c r="GS357" s="6"/>
    </row>
    <row r="358" spans="1:201" ht="40.15" customHeight="1" x14ac:dyDescent="0.2">
      <c r="A358" s="15" t="s">
        <v>1160</v>
      </c>
      <c r="B358" s="9">
        <v>349</v>
      </c>
      <c r="C358" s="9"/>
      <c r="D358" s="49" t="s">
        <v>2166</v>
      </c>
      <c r="E358" s="79" t="s">
        <v>1141</v>
      </c>
      <c r="F358" s="49" t="s">
        <v>876</v>
      </c>
      <c r="G358" s="51" t="s">
        <v>1629</v>
      </c>
      <c r="H358" s="49" t="s">
        <v>555</v>
      </c>
      <c r="I358" s="53">
        <v>1</v>
      </c>
      <c r="J358" s="88">
        <v>28.73</v>
      </c>
      <c r="K358" s="82">
        <f t="shared" si="143"/>
        <v>28.73</v>
      </c>
      <c r="L358" s="82">
        <f t="shared" si="144"/>
        <v>28.73</v>
      </c>
      <c r="M358" s="83">
        <f t="shared" si="142"/>
        <v>28.73</v>
      </c>
      <c r="N358" s="90">
        <v>18.79</v>
      </c>
      <c r="O358" s="85">
        <f t="shared" si="130"/>
        <v>5</v>
      </c>
      <c r="P358" s="86">
        <v>5</v>
      </c>
      <c r="Q358" s="85">
        <f t="shared" si="131"/>
        <v>400</v>
      </c>
      <c r="R358" s="86">
        <v>400</v>
      </c>
      <c r="S358" s="87">
        <f t="shared" si="132"/>
        <v>143.65</v>
      </c>
      <c r="T358" s="87">
        <f t="shared" si="133"/>
        <v>11492</v>
      </c>
      <c r="AA358" s="22">
        <f t="shared" si="145"/>
        <v>93.949999999999989</v>
      </c>
      <c r="AB358" s="22">
        <f t="shared" si="146"/>
        <v>143.65</v>
      </c>
      <c r="AC358" s="22">
        <f t="shared" si="147"/>
        <v>93.949999999999989</v>
      </c>
      <c r="AE358" s="22">
        <f t="shared" si="148"/>
        <v>7516</v>
      </c>
      <c r="AF358" s="22">
        <f t="shared" si="149"/>
        <v>11492</v>
      </c>
      <c r="AG358" s="22">
        <f t="shared" si="150"/>
        <v>7516</v>
      </c>
    </row>
    <row r="359" spans="1:201" ht="40.15" customHeight="1" x14ac:dyDescent="0.2">
      <c r="A359" s="15" t="s">
        <v>1160</v>
      </c>
      <c r="B359" s="9">
        <v>350</v>
      </c>
      <c r="C359" s="9"/>
      <c r="D359" s="38" t="s">
        <v>1644</v>
      </c>
      <c r="E359" s="98" t="s">
        <v>1205</v>
      </c>
      <c r="F359" s="38" t="s">
        <v>538</v>
      </c>
      <c r="G359" s="38" t="s">
        <v>1645</v>
      </c>
      <c r="H359" s="38" t="s">
        <v>540</v>
      </c>
      <c r="I359" s="99">
        <v>30</v>
      </c>
      <c r="J359" s="88">
        <v>9.8000000000000007</v>
      </c>
      <c r="K359" s="82">
        <f t="shared" si="143"/>
        <v>9.6</v>
      </c>
      <c r="L359" s="82">
        <f t="shared" si="144"/>
        <v>0.32</v>
      </c>
      <c r="M359" s="83">
        <f t="shared" si="142"/>
        <v>0.32666666666666672</v>
      </c>
      <c r="N359" s="90">
        <v>0.220666</v>
      </c>
      <c r="O359" s="85">
        <f t="shared" si="130"/>
        <v>300</v>
      </c>
      <c r="P359" s="86">
        <v>10</v>
      </c>
      <c r="Q359" s="85">
        <f t="shared" si="131"/>
        <v>18000</v>
      </c>
      <c r="R359" s="86">
        <v>600</v>
      </c>
      <c r="S359" s="87">
        <f t="shared" si="132"/>
        <v>96</v>
      </c>
      <c r="T359" s="87">
        <f t="shared" si="133"/>
        <v>5760</v>
      </c>
      <c r="AA359" s="22">
        <f t="shared" si="145"/>
        <v>66.199799999999996</v>
      </c>
      <c r="AB359" s="22">
        <f t="shared" si="146"/>
        <v>98.000000000000014</v>
      </c>
      <c r="AC359" s="22">
        <f t="shared" si="147"/>
        <v>66.199799999999996</v>
      </c>
      <c r="AE359" s="22">
        <f t="shared" si="148"/>
        <v>3971.9879999999998</v>
      </c>
      <c r="AF359" s="22">
        <f t="shared" si="149"/>
        <v>5880.0000000000009</v>
      </c>
      <c r="AG359" s="22">
        <f t="shared" si="150"/>
        <v>3971.9879999999998</v>
      </c>
    </row>
    <row r="360" spans="1:201" ht="40.15" customHeight="1" x14ac:dyDescent="0.2">
      <c r="A360" s="15" t="s">
        <v>1161</v>
      </c>
      <c r="B360" s="9">
        <v>351</v>
      </c>
      <c r="C360" s="9"/>
      <c r="D360" s="38" t="s">
        <v>1644</v>
      </c>
      <c r="E360" s="98" t="s">
        <v>1205</v>
      </c>
      <c r="F360" s="38" t="s">
        <v>538</v>
      </c>
      <c r="G360" s="38" t="s">
        <v>1646</v>
      </c>
      <c r="H360" s="38" t="s">
        <v>540</v>
      </c>
      <c r="I360" s="99">
        <v>30</v>
      </c>
      <c r="J360" s="88">
        <v>18.13</v>
      </c>
      <c r="K360" s="82">
        <f t="shared" si="143"/>
        <v>18</v>
      </c>
      <c r="L360" s="82">
        <f t="shared" si="144"/>
        <v>0.6</v>
      </c>
      <c r="M360" s="83">
        <f t="shared" si="142"/>
        <v>0.60433333333333328</v>
      </c>
      <c r="N360" s="90">
        <v>0</v>
      </c>
      <c r="O360" s="85">
        <f t="shared" si="130"/>
        <v>300</v>
      </c>
      <c r="P360" s="86">
        <v>10</v>
      </c>
      <c r="Q360" s="85">
        <f t="shared" si="131"/>
        <v>18000</v>
      </c>
      <c r="R360" s="86">
        <v>600</v>
      </c>
      <c r="S360" s="87">
        <f t="shared" si="132"/>
        <v>180</v>
      </c>
      <c r="T360" s="87">
        <f t="shared" si="133"/>
        <v>10800</v>
      </c>
      <c r="AA360" s="22">
        <f t="shared" si="145"/>
        <v>0</v>
      </c>
      <c r="AB360" s="22">
        <f t="shared" si="146"/>
        <v>181.29999999999998</v>
      </c>
      <c r="AC360" s="22">
        <f t="shared" si="147"/>
        <v>0</v>
      </c>
      <c r="AE360" s="22">
        <f t="shared" si="148"/>
        <v>0</v>
      </c>
      <c r="AF360" s="22">
        <f t="shared" si="149"/>
        <v>10877.999999999998</v>
      </c>
      <c r="AG360" s="22">
        <f t="shared" si="150"/>
        <v>0</v>
      </c>
    </row>
    <row r="361" spans="1:201" ht="40.15" customHeight="1" x14ac:dyDescent="0.2">
      <c r="A361" s="15" t="s">
        <v>1161</v>
      </c>
      <c r="B361" s="9">
        <v>352</v>
      </c>
      <c r="C361" s="9"/>
      <c r="D361" s="49" t="s">
        <v>560</v>
      </c>
      <c r="E361" s="79" t="s">
        <v>1630</v>
      </c>
      <c r="F361" s="49" t="s">
        <v>745</v>
      </c>
      <c r="G361" s="49" t="s">
        <v>27</v>
      </c>
      <c r="H361" s="38" t="s">
        <v>540</v>
      </c>
      <c r="I361" s="101">
        <v>10</v>
      </c>
      <c r="J361" s="88">
        <v>8.83</v>
      </c>
      <c r="K361" s="82">
        <f t="shared" si="143"/>
        <v>8.8000000000000007</v>
      </c>
      <c r="L361" s="82">
        <f t="shared" si="144"/>
        <v>0.88</v>
      </c>
      <c r="M361" s="83">
        <f t="shared" si="142"/>
        <v>0.88300000000000001</v>
      </c>
      <c r="N361" s="84">
        <v>0</v>
      </c>
      <c r="O361" s="85">
        <f t="shared" si="130"/>
        <v>100</v>
      </c>
      <c r="P361" s="86">
        <v>10</v>
      </c>
      <c r="Q361" s="85">
        <f t="shared" si="131"/>
        <v>4000</v>
      </c>
      <c r="R361" s="86">
        <v>400</v>
      </c>
      <c r="S361" s="87">
        <f t="shared" si="132"/>
        <v>88</v>
      </c>
      <c r="T361" s="87">
        <f t="shared" si="133"/>
        <v>3520.0000000000005</v>
      </c>
      <c r="AA361" s="22">
        <f t="shared" si="145"/>
        <v>0</v>
      </c>
      <c r="AB361" s="22">
        <f t="shared" si="146"/>
        <v>88.3</v>
      </c>
      <c r="AC361" s="22">
        <f t="shared" si="147"/>
        <v>0</v>
      </c>
      <c r="AE361" s="22">
        <f t="shared" si="148"/>
        <v>0</v>
      </c>
      <c r="AF361" s="22">
        <f t="shared" si="149"/>
        <v>3532</v>
      </c>
      <c r="AG361" s="22">
        <f t="shared" si="150"/>
        <v>0</v>
      </c>
    </row>
    <row r="362" spans="1:201" ht="40.15" customHeight="1" x14ac:dyDescent="0.2">
      <c r="A362" s="15" t="s">
        <v>1161</v>
      </c>
      <c r="B362" s="9">
        <v>353</v>
      </c>
      <c r="C362" s="9"/>
      <c r="D362" s="49" t="s">
        <v>2274</v>
      </c>
      <c r="E362" s="79" t="s">
        <v>39</v>
      </c>
      <c r="F362" s="49" t="s">
        <v>549</v>
      </c>
      <c r="G362" s="49" t="s">
        <v>40</v>
      </c>
      <c r="H362" s="38" t="s">
        <v>540</v>
      </c>
      <c r="I362" s="53">
        <v>20</v>
      </c>
      <c r="J362" s="88">
        <v>14</v>
      </c>
      <c r="K362" s="82">
        <f t="shared" si="143"/>
        <v>14</v>
      </c>
      <c r="L362" s="82">
        <f t="shared" si="144"/>
        <v>0.7</v>
      </c>
      <c r="M362" s="83">
        <f t="shared" si="142"/>
        <v>0.7</v>
      </c>
      <c r="N362" s="84">
        <v>0</v>
      </c>
      <c r="O362" s="85">
        <f t="shared" si="130"/>
        <v>20</v>
      </c>
      <c r="P362" s="86">
        <v>1</v>
      </c>
      <c r="Q362" s="85">
        <f t="shared" si="131"/>
        <v>40000</v>
      </c>
      <c r="R362" s="86">
        <v>2000</v>
      </c>
      <c r="S362" s="87">
        <f t="shared" si="132"/>
        <v>14</v>
      </c>
      <c r="T362" s="87">
        <f t="shared" si="133"/>
        <v>28000</v>
      </c>
      <c r="AA362" s="22">
        <f t="shared" si="145"/>
        <v>0</v>
      </c>
      <c r="AB362" s="22">
        <f t="shared" si="146"/>
        <v>14</v>
      </c>
      <c r="AC362" s="22">
        <f t="shared" si="147"/>
        <v>0</v>
      </c>
      <c r="AE362" s="22">
        <f t="shared" si="148"/>
        <v>0</v>
      </c>
      <c r="AF362" s="22">
        <f t="shared" si="149"/>
        <v>28000</v>
      </c>
      <c r="AG362" s="22">
        <f t="shared" si="150"/>
        <v>0</v>
      </c>
    </row>
    <row r="363" spans="1:201" ht="40.15" customHeight="1" x14ac:dyDescent="0.2">
      <c r="A363" s="15" t="s">
        <v>1161</v>
      </c>
      <c r="B363" s="9">
        <v>354</v>
      </c>
      <c r="C363" s="9"/>
      <c r="D363" s="49" t="s">
        <v>560</v>
      </c>
      <c r="E363" s="79" t="s">
        <v>51</v>
      </c>
      <c r="F363" s="49" t="s">
        <v>726</v>
      </c>
      <c r="G363" s="49" t="s">
        <v>1631</v>
      </c>
      <c r="H363" s="49" t="s">
        <v>540</v>
      </c>
      <c r="I363" s="89">
        <v>21</v>
      </c>
      <c r="J363" s="88">
        <v>15.85</v>
      </c>
      <c r="K363" s="82">
        <f t="shared" si="143"/>
        <v>15.75</v>
      </c>
      <c r="L363" s="82">
        <f t="shared" si="144"/>
        <v>0.75</v>
      </c>
      <c r="M363" s="83">
        <f t="shared" si="142"/>
        <v>0.75476190476190474</v>
      </c>
      <c r="N363" s="84">
        <v>0</v>
      </c>
      <c r="O363" s="85">
        <f t="shared" si="130"/>
        <v>420</v>
      </c>
      <c r="P363" s="86">
        <v>20</v>
      </c>
      <c r="Q363" s="85">
        <f t="shared" si="131"/>
        <v>4200</v>
      </c>
      <c r="R363" s="86">
        <v>200</v>
      </c>
      <c r="S363" s="87">
        <f t="shared" si="132"/>
        <v>315</v>
      </c>
      <c r="T363" s="87">
        <f t="shared" si="133"/>
        <v>3150</v>
      </c>
      <c r="AA363" s="22">
        <f t="shared" si="145"/>
        <v>0</v>
      </c>
      <c r="AB363" s="22">
        <f t="shared" si="146"/>
        <v>317</v>
      </c>
      <c r="AC363" s="22">
        <f t="shared" si="147"/>
        <v>0</v>
      </c>
      <c r="AE363" s="22">
        <f t="shared" si="148"/>
        <v>0</v>
      </c>
      <c r="AF363" s="22">
        <f t="shared" si="149"/>
        <v>3170</v>
      </c>
      <c r="AG363" s="22">
        <f t="shared" si="150"/>
        <v>0</v>
      </c>
    </row>
    <row r="364" spans="1:201" ht="40.15" customHeight="1" x14ac:dyDescent="0.2">
      <c r="A364" s="15" t="s">
        <v>1161</v>
      </c>
      <c r="B364" s="9">
        <v>355</v>
      </c>
      <c r="C364" s="9"/>
      <c r="D364" s="49" t="s">
        <v>560</v>
      </c>
      <c r="E364" s="79" t="s">
        <v>64</v>
      </c>
      <c r="F364" s="49" t="s">
        <v>742</v>
      </c>
      <c r="G364" s="49" t="s">
        <v>65</v>
      </c>
      <c r="H364" s="49" t="s">
        <v>537</v>
      </c>
      <c r="I364" s="101">
        <v>1</v>
      </c>
      <c r="J364" s="88">
        <v>11</v>
      </c>
      <c r="K364" s="82">
        <f t="shared" si="143"/>
        <v>11</v>
      </c>
      <c r="L364" s="82">
        <f t="shared" si="144"/>
        <v>11</v>
      </c>
      <c r="M364" s="83">
        <f t="shared" si="142"/>
        <v>11</v>
      </c>
      <c r="N364" s="84">
        <v>0</v>
      </c>
      <c r="O364" s="85">
        <f t="shared" si="130"/>
        <v>50</v>
      </c>
      <c r="P364" s="86">
        <v>50</v>
      </c>
      <c r="Q364" s="85">
        <f t="shared" si="131"/>
        <v>400</v>
      </c>
      <c r="R364" s="86">
        <v>400</v>
      </c>
      <c r="S364" s="87">
        <f t="shared" si="132"/>
        <v>550</v>
      </c>
      <c r="T364" s="87">
        <f t="shared" si="133"/>
        <v>4400</v>
      </c>
      <c r="AA364" s="22">
        <f t="shared" si="145"/>
        <v>0</v>
      </c>
      <c r="AB364" s="22">
        <f t="shared" si="146"/>
        <v>550</v>
      </c>
      <c r="AC364" s="22">
        <f t="shared" si="147"/>
        <v>0</v>
      </c>
      <c r="AE364" s="22">
        <f t="shared" si="148"/>
        <v>0</v>
      </c>
      <c r="AF364" s="22">
        <f t="shared" si="149"/>
        <v>4400</v>
      </c>
      <c r="AG364" s="22">
        <f t="shared" si="150"/>
        <v>0</v>
      </c>
    </row>
    <row r="365" spans="1:201" ht="40.15" customHeight="1" x14ac:dyDescent="0.2">
      <c r="A365" s="15" t="s">
        <v>1161</v>
      </c>
      <c r="B365" s="9">
        <v>356</v>
      </c>
      <c r="C365" s="9"/>
      <c r="D365" s="49" t="s">
        <v>560</v>
      </c>
      <c r="E365" s="79" t="s">
        <v>64</v>
      </c>
      <c r="F365" s="49" t="s">
        <v>738</v>
      </c>
      <c r="G365" s="49" t="s">
        <v>1367</v>
      </c>
      <c r="H365" s="49" t="s">
        <v>540</v>
      </c>
      <c r="I365" s="101">
        <v>40</v>
      </c>
      <c r="J365" s="88">
        <v>12.5</v>
      </c>
      <c r="K365" s="82">
        <f t="shared" si="143"/>
        <v>12.4</v>
      </c>
      <c r="L365" s="82">
        <f t="shared" si="144"/>
        <v>0.31</v>
      </c>
      <c r="M365" s="83">
        <f t="shared" si="142"/>
        <v>0.3125</v>
      </c>
      <c r="N365" s="84">
        <v>0</v>
      </c>
      <c r="O365" s="85">
        <f t="shared" si="130"/>
        <v>8000</v>
      </c>
      <c r="P365" s="86">
        <v>200</v>
      </c>
      <c r="Q365" s="85">
        <f t="shared" si="131"/>
        <v>120000</v>
      </c>
      <c r="R365" s="86">
        <v>3000</v>
      </c>
      <c r="S365" s="87">
        <f t="shared" si="132"/>
        <v>2480</v>
      </c>
      <c r="T365" s="87">
        <f t="shared" si="133"/>
        <v>37200</v>
      </c>
      <c r="AA365" s="22">
        <f t="shared" si="145"/>
        <v>0</v>
      </c>
      <c r="AB365" s="22">
        <f t="shared" si="146"/>
        <v>2500</v>
      </c>
      <c r="AC365" s="22">
        <f t="shared" si="147"/>
        <v>0</v>
      </c>
      <c r="AE365" s="22">
        <f t="shared" si="148"/>
        <v>0</v>
      </c>
      <c r="AF365" s="22">
        <f t="shared" si="149"/>
        <v>37500</v>
      </c>
      <c r="AG365" s="22">
        <f t="shared" si="150"/>
        <v>0</v>
      </c>
    </row>
    <row r="366" spans="1:201" ht="40.15" customHeight="1" x14ac:dyDescent="0.2">
      <c r="A366" s="15" t="s">
        <v>1160</v>
      </c>
      <c r="B366" s="9">
        <v>357</v>
      </c>
      <c r="C366" s="9"/>
      <c r="D366" s="49" t="s">
        <v>560</v>
      </c>
      <c r="E366" s="79" t="s">
        <v>67</v>
      </c>
      <c r="F366" s="49" t="s">
        <v>838</v>
      </c>
      <c r="G366" s="49" t="s">
        <v>1365</v>
      </c>
      <c r="H366" s="49" t="s">
        <v>555</v>
      </c>
      <c r="I366" s="53">
        <v>1</v>
      </c>
      <c r="J366" s="88">
        <v>26.49</v>
      </c>
      <c r="K366" s="82">
        <f t="shared" si="143"/>
        <v>26.49</v>
      </c>
      <c r="L366" s="82">
        <f t="shared" si="144"/>
        <v>26.49</v>
      </c>
      <c r="M366" s="83">
        <f t="shared" si="142"/>
        <v>26.49</v>
      </c>
      <c r="N366" s="84">
        <v>17.324999999999999</v>
      </c>
      <c r="O366" s="85">
        <f t="shared" si="130"/>
        <v>1</v>
      </c>
      <c r="P366" s="86">
        <v>1</v>
      </c>
      <c r="Q366" s="85">
        <f t="shared" si="131"/>
        <v>200</v>
      </c>
      <c r="R366" s="86">
        <v>200</v>
      </c>
      <c r="S366" s="87">
        <f t="shared" si="132"/>
        <v>26.49</v>
      </c>
      <c r="T366" s="87">
        <f t="shared" si="133"/>
        <v>5298</v>
      </c>
      <c r="AA366" s="22">
        <f t="shared" si="145"/>
        <v>17.324999999999999</v>
      </c>
      <c r="AB366" s="22">
        <f t="shared" si="146"/>
        <v>26.49</v>
      </c>
      <c r="AC366" s="22">
        <f t="shared" si="147"/>
        <v>17.324999999999999</v>
      </c>
      <c r="AE366" s="22">
        <f t="shared" si="148"/>
        <v>3465</v>
      </c>
      <c r="AF366" s="22">
        <f t="shared" si="149"/>
        <v>5298</v>
      </c>
      <c r="AG366" s="22">
        <f t="shared" si="150"/>
        <v>3465</v>
      </c>
    </row>
    <row r="367" spans="1:201" ht="40.15" customHeight="1" x14ac:dyDescent="0.2">
      <c r="A367" s="15" t="s">
        <v>1160</v>
      </c>
      <c r="B367" s="9">
        <v>358</v>
      </c>
      <c r="C367" s="9"/>
      <c r="D367" s="49" t="s">
        <v>560</v>
      </c>
      <c r="E367" s="79" t="s">
        <v>67</v>
      </c>
      <c r="F367" s="49" t="s">
        <v>837</v>
      </c>
      <c r="G367" s="49" t="s">
        <v>1366</v>
      </c>
      <c r="H367" s="49" t="s">
        <v>540</v>
      </c>
      <c r="I367" s="53">
        <v>12</v>
      </c>
      <c r="J367" s="88">
        <v>29.55</v>
      </c>
      <c r="K367" s="82">
        <f t="shared" si="143"/>
        <v>29.52</v>
      </c>
      <c r="L367" s="82">
        <f t="shared" si="144"/>
        <v>2.46</v>
      </c>
      <c r="M367" s="83">
        <f t="shared" si="142"/>
        <v>2.4624999999999999</v>
      </c>
      <c r="N367" s="84">
        <v>0.93020800000000003</v>
      </c>
      <c r="O367" s="85">
        <f t="shared" si="130"/>
        <v>120</v>
      </c>
      <c r="P367" s="86">
        <v>10</v>
      </c>
      <c r="Q367" s="85">
        <f t="shared" si="131"/>
        <v>7200</v>
      </c>
      <c r="R367" s="86">
        <v>600</v>
      </c>
      <c r="S367" s="87">
        <f t="shared" si="132"/>
        <v>295.2</v>
      </c>
      <c r="T367" s="87">
        <f t="shared" si="133"/>
        <v>17712</v>
      </c>
      <c r="AA367" s="22">
        <f t="shared" si="145"/>
        <v>111.62496</v>
      </c>
      <c r="AB367" s="22">
        <f t="shared" si="146"/>
        <v>295.5</v>
      </c>
      <c r="AC367" s="22">
        <f t="shared" si="147"/>
        <v>111.62496</v>
      </c>
      <c r="AE367" s="22">
        <f t="shared" si="148"/>
        <v>6697.4976000000006</v>
      </c>
      <c r="AF367" s="22">
        <f t="shared" si="149"/>
        <v>17730</v>
      </c>
      <c r="AG367" s="22">
        <f t="shared" si="150"/>
        <v>6697.4976000000006</v>
      </c>
    </row>
    <row r="368" spans="1:201" ht="40.15" customHeight="1" x14ac:dyDescent="0.2">
      <c r="A368" s="15" t="s">
        <v>1161</v>
      </c>
      <c r="B368" s="9">
        <v>359</v>
      </c>
      <c r="C368" s="9"/>
      <c r="D368" s="49" t="s">
        <v>560</v>
      </c>
      <c r="E368" s="79" t="s">
        <v>69</v>
      </c>
      <c r="F368" s="49" t="s">
        <v>563</v>
      </c>
      <c r="G368" s="49" t="s">
        <v>1367</v>
      </c>
      <c r="H368" s="49" t="s">
        <v>540</v>
      </c>
      <c r="I368" s="53">
        <v>50</v>
      </c>
      <c r="J368" s="88">
        <v>21</v>
      </c>
      <c r="K368" s="82">
        <f t="shared" si="143"/>
        <v>21</v>
      </c>
      <c r="L368" s="82">
        <f t="shared" si="144"/>
        <v>0.42</v>
      </c>
      <c r="M368" s="83">
        <f t="shared" si="142"/>
        <v>0.42</v>
      </c>
      <c r="N368" s="84">
        <v>0</v>
      </c>
      <c r="O368" s="85">
        <f t="shared" si="130"/>
        <v>10000</v>
      </c>
      <c r="P368" s="86">
        <v>200</v>
      </c>
      <c r="Q368" s="85">
        <f t="shared" si="131"/>
        <v>600000</v>
      </c>
      <c r="R368" s="86">
        <v>12000</v>
      </c>
      <c r="S368" s="87">
        <f t="shared" si="132"/>
        <v>4200</v>
      </c>
      <c r="T368" s="87">
        <f t="shared" si="133"/>
        <v>252000</v>
      </c>
      <c r="AA368" s="22">
        <f t="shared" si="145"/>
        <v>0</v>
      </c>
      <c r="AB368" s="22">
        <f t="shared" si="146"/>
        <v>4200</v>
      </c>
      <c r="AC368" s="22">
        <f t="shared" si="147"/>
        <v>0</v>
      </c>
      <c r="AE368" s="22">
        <f t="shared" si="148"/>
        <v>0</v>
      </c>
      <c r="AF368" s="22">
        <f t="shared" si="149"/>
        <v>252000</v>
      </c>
      <c r="AG368" s="22">
        <f t="shared" si="150"/>
        <v>0</v>
      </c>
    </row>
    <row r="369" spans="1:33" ht="40.15" customHeight="1" x14ac:dyDescent="0.2">
      <c r="A369" s="15" t="s">
        <v>1161</v>
      </c>
      <c r="B369" s="9">
        <v>360</v>
      </c>
      <c r="C369" s="9"/>
      <c r="D369" s="49" t="s">
        <v>560</v>
      </c>
      <c r="E369" s="79" t="s">
        <v>70</v>
      </c>
      <c r="F369" s="49" t="s">
        <v>1693</v>
      </c>
      <c r="G369" s="49" t="s">
        <v>2242</v>
      </c>
      <c r="H369" s="38" t="s">
        <v>540</v>
      </c>
      <c r="I369" s="53">
        <v>30</v>
      </c>
      <c r="J369" s="88">
        <v>26.5</v>
      </c>
      <c r="K369" s="82">
        <f t="shared" si="143"/>
        <v>26.4</v>
      </c>
      <c r="L369" s="82">
        <f t="shared" si="144"/>
        <v>0.88</v>
      </c>
      <c r="M369" s="83">
        <f t="shared" si="142"/>
        <v>0.8833333333333333</v>
      </c>
      <c r="N369" s="84">
        <v>0</v>
      </c>
      <c r="O369" s="85">
        <f t="shared" si="130"/>
        <v>15000</v>
      </c>
      <c r="P369" s="86">
        <v>500</v>
      </c>
      <c r="Q369" s="85">
        <f t="shared" si="131"/>
        <v>300000</v>
      </c>
      <c r="R369" s="86">
        <v>10000</v>
      </c>
      <c r="S369" s="87">
        <f t="shared" si="132"/>
        <v>13200</v>
      </c>
      <c r="T369" s="87">
        <f t="shared" si="133"/>
        <v>264000</v>
      </c>
      <c r="AA369" s="22">
        <f t="shared" si="145"/>
        <v>0</v>
      </c>
      <c r="AB369" s="22">
        <f t="shared" si="146"/>
        <v>13250</v>
      </c>
      <c r="AC369" s="22">
        <f t="shared" si="147"/>
        <v>0</v>
      </c>
      <c r="AE369" s="22">
        <f t="shared" si="148"/>
        <v>0</v>
      </c>
      <c r="AF369" s="22">
        <f t="shared" si="149"/>
        <v>265000</v>
      </c>
      <c r="AG369" s="22">
        <f t="shared" si="150"/>
        <v>0</v>
      </c>
    </row>
    <row r="370" spans="1:33" ht="40.15" customHeight="1" x14ac:dyDescent="0.2">
      <c r="A370" s="15" t="s">
        <v>1161</v>
      </c>
      <c r="B370" s="9">
        <v>361</v>
      </c>
      <c r="C370" s="9"/>
      <c r="D370" s="49" t="s">
        <v>560</v>
      </c>
      <c r="E370" s="79" t="s">
        <v>76</v>
      </c>
      <c r="F370" s="49" t="s">
        <v>738</v>
      </c>
      <c r="G370" s="49" t="s">
        <v>1367</v>
      </c>
      <c r="H370" s="38" t="s">
        <v>540</v>
      </c>
      <c r="I370" s="89">
        <v>30</v>
      </c>
      <c r="J370" s="88">
        <v>13.7</v>
      </c>
      <c r="K370" s="82">
        <f t="shared" si="143"/>
        <v>13.5</v>
      </c>
      <c r="L370" s="82">
        <f t="shared" si="144"/>
        <v>0.45</v>
      </c>
      <c r="M370" s="83">
        <f t="shared" si="142"/>
        <v>0.45666666666666667</v>
      </c>
      <c r="N370" s="84">
        <v>0</v>
      </c>
      <c r="O370" s="85">
        <f t="shared" si="130"/>
        <v>6000</v>
      </c>
      <c r="P370" s="86">
        <v>200</v>
      </c>
      <c r="Q370" s="85">
        <f t="shared" si="131"/>
        <v>36000</v>
      </c>
      <c r="R370" s="86">
        <v>1200</v>
      </c>
      <c r="S370" s="87">
        <f t="shared" si="132"/>
        <v>2700</v>
      </c>
      <c r="T370" s="87">
        <f t="shared" si="133"/>
        <v>16200</v>
      </c>
      <c r="AA370" s="22">
        <f t="shared" si="145"/>
        <v>0</v>
      </c>
      <c r="AB370" s="22">
        <f t="shared" si="146"/>
        <v>2740</v>
      </c>
      <c r="AC370" s="22">
        <f t="shared" si="147"/>
        <v>0</v>
      </c>
      <c r="AE370" s="22">
        <f t="shared" si="148"/>
        <v>0</v>
      </c>
      <c r="AF370" s="22">
        <f t="shared" si="149"/>
        <v>16440</v>
      </c>
      <c r="AG370" s="22">
        <f t="shared" si="150"/>
        <v>0</v>
      </c>
    </row>
    <row r="371" spans="1:33" ht="40.15" customHeight="1" x14ac:dyDescent="0.2">
      <c r="A371" s="15" t="s">
        <v>1161</v>
      </c>
      <c r="B371" s="9">
        <v>362</v>
      </c>
      <c r="C371" s="9"/>
      <c r="D371" s="49" t="s">
        <v>560</v>
      </c>
      <c r="E371" s="79" t="s">
        <v>79</v>
      </c>
      <c r="F371" s="49" t="s">
        <v>1190</v>
      </c>
      <c r="G371" s="49" t="s">
        <v>1632</v>
      </c>
      <c r="H371" s="49" t="s">
        <v>537</v>
      </c>
      <c r="I371" s="89">
        <v>1</v>
      </c>
      <c r="J371" s="88">
        <v>9.36</v>
      </c>
      <c r="K371" s="82">
        <f t="shared" si="143"/>
        <v>9.36</v>
      </c>
      <c r="L371" s="82">
        <f t="shared" si="144"/>
        <v>9.36</v>
      </c>
      <c r="M371" s="83">
        <f t="shared" si="142"/>
        <v>9.36</v>
      </c>
      <c r="N371" s="84">
        <v>0</v>
      </c>
      <c r="O371" s="85">
        <f t="shared" si="130"/>
        <v>50</v>
      </c>
      <c r="P371" s="86">
        <v>50</v>
      </c>
      <c r="Q371" s="85">
        <f t="shared" si="131"/>
        <v>800</v>
      </c>
      <c r="R371" s="86">
        <v>800</v>
      </c>
      <c r="S371" s="87">
        <f t="shared" si="132"/>
        <v>468</v>
      </c>
      <c r="T371" s="87">
        <f t="shared" si="133"/>
        <v>7488</v>
      </c>
      <c r="AA371" s="22">
        <f t="shared" si="145"/>
        <v>0</v>
      </c>
      <c r="AB371" s="22">
        <f t="shared" si="146"/>
        <v>468</v>
      </c>
      <c r="AC371" s="22">
        <f t="shared" si="147"/>
        <v>0</v>
      </c>
      <c r="AE371" s="22">
        <f t="shared" si="148"/>
        <v>0</v>
      </c>
      <c r="AF371" s="22">
        <f t="shared" si="149"/>
        <v>7488</v>
      </c>
      <c r="AG371" s="22">
        <f t="shared" si="150"/>
        <v>0</v>
      </c>
    </row>
    <row r="372" spans="1:33" ht="40.15" customHeight="1" x14ac:dyDescent="0.2">
      <c r="A372" s="15" t="s">
        <v>1161</v>
      </c>
      <c r="B372" s="9">
        <v>363</v>
      </c>
      <c r="C372" s="9"/>
      <c r="D372" s="38" t="s">
        <v>560</v>
      </c>
      <c r="E372" s="98" t="s">
        <v>237</v>
      </c>
      <c r="F372" s="38" t="s">
        <v>970</v>
      </c>
      <c r="G372" s="38" t="s">
        <v>236</v>
      </c>
      <c r="H372" s="38" t="s">
        <v>540</v>
      </c>
      <c r="I372" s="99">
        <v>20</v>
      </c>
      <c r="J372" s="88">
        <v>25.5</v>
      </c>
      <c r="K372" s="82">
        <f t="shared" si="143"/>
        <v>25.4</v>
      </c>
      <c r="L372" s="82">
        <f t="shared" si="144"/>
        <v>1.27</v>
      </c>
      <c r="M372" s="83">
        <f t="shared" si="142"/>
        <v>1.2749999999999999</v>
      </c>
      <c r="N372" s="84">
        <v>0</v>
      </c>
      <c r="O372" s="85">
        <f t="shared" si="130"/>
        <v>2000</v>
      </c>
      <c r="P372" s="86">
        <v>100</v>
      </c>
      <c r="Q372" s="85">
        <f t="shared" si="131"/>
        <v>120000</v>
      </c>
      <c r="R372" s="86">
        <v>6000</v>
      </c>
      <c r="S372" s="87">
        <f t="shared" si="132"/>
        <v>2540</v>
      </c>
      <c r="T372" s="87">
        <f t="shared" si="133"/>
        <v>152400</v>
      </c>
      <c r="AA372" s="22">
        <f t="shared" si="145"/>
        <v>0</v>
      </c>
      <c r="AB372" s="22">
        <f t="shared" si="146"/>
        <v>2550</v>
      </c>
      <c r="AC372" s="22">
        <f t="shared" si="147"/>
        <v>0</v>
      </c>
      <c r="AE372" s="22">
        <f t="shared" si="148"/>
        <v>0</v>
      </c>
      <c r="AF372" s="22">
        <f t="shared" si="149"/>
        <v>153000</v>
      </c>
      <c r="AG372" s="22">
        <f t="shared" si="150"/>
        <v>0</v>
      </c>
    </row>
    <row r="373" spans="1:33" ht="40.15" customHeight="1" x14ac:dyDescent="0.2">
      <c r="A373" s="15" t="s">
        <v>1160</v>
      </c>
      <c r="B373" s="9">
        <v>364</v>
      </c>
      <c r="C373" s="9"/>
      <c r="D373" s="38" t="s">
        <v>2109</v>
      </c>
      <c r="E373" s="98" t="s">
        <v>2102</v>
      </c>
      <c r="F373" s="38" t="s">
        <v>538</v>
      </c>
      <c r="G373" s="38" t="s">
        <v>2103</v>
      </c>
      <c r="H373" s="38" t="s">
        <v>540</v>
      </c>
      <c r="I373" s="99">
        <v>28</v>
      </c>
      <c r="J373" s="88">
        <v>35</v>
      </c>
      <c r="K373" s="82">
        <f t="shared" si="143"/>
        <v>35</v>
      </c>
      <c r="L373" s="82">
        <f t="shared" si="144"/>
        <v>1.25</v>
      </c>
      <c r="M373" s="83">
        <f t="shared" si="142"/>
        <v>1.25</v>
      </c>
      <c r="N373" s="84"/>
      <c r="O373" s="85">
        <f t="shared" si="130"/>
        <v>560</v>
      </c>
      <c r="P373" s="86">
        <v>20</v>
      </c>
      <c r="Q373" s="85">
        <f t="shared" si="131"/>
        <v>11200</v>
      </c>
      <c r="R373" s="86">
        <v>400</v>
      </c>
      <c r="S373" s="87">
        <f t="shared" si="132"/>
        <v>700</v>
      </c>
      <c r="T373" s="87">
        <f t="shared" si="133"/>
        <v>14000</v>
      </c>
      <c r="AA373" s="22"/>
      <c r="AB373" s="22"/>
      <c r="AC373" s="22"/>
      <c r="AE373" s="22"/>
      <c r="AF373" s="22"/>
      <c r="AG373" s="22"/>
    </row>
    <row r="374" spans="1:33" ht="40.15" customHeight="1" x14ac:dyDescent="0.2">
      <c r="A374" s="15" t="s">
        <v>1161</v>
      </c>
      <c r="B374" s="9">
        <v>365</v>
      </c>
      <c r="C374" s="9"/>
      <c r="D374" s="49" t="s">
        <v>560</v>
      </c>
      <c r="E374" s="79" t="s">
        <v>92</v>
      </c>
      <c r="F374" s="49" t="s">
        <v>563</v>
      </c>
      <c r="G374" s="49" t="s">
        <v>1367</v>
      </c>
      <c r="H374" s="49" t="s">
        <v>540</v>
      </c>
      <c r="I374" s="89">
        <v>50</v>
      </c>
      <c r="J374" s="88">
        <v>37.18</v>
      </c>
      <c r="K374" s="82">
        <f t="shared" si="143"/>
        <v>37</v>
      </c>
      <c r="L374" s="82">
        <f t="shared" si="144"/>
        <v>0.74</v>
      </c>
      <c r="M374" s="83">
        <f t="shared" si="142"/>
        <v>0.74360000000000004</v>
      </c>
      <c r="N374" s="84">
        <v>0</v>
      </c>
      <c r="O374" s="85">
        <f t="shared" si="130"/>
        <v>10000</v>
      </c>
      <c r="P374" s="86">
        <v>200</v>
      </c>
      <c r="Q374" s="85">
        <f t="shared" si="131"/>
        <v>300000</v>
      </c>
      <c r="R374" s="86">
        <v>6000</v>
      </c>
      <c r="S374" s="87">
        <f t="shared" si="132"/>
        <v>7400</v>
      </c>
      <c r="T374" s="87">
        <f t="shared" si="133"/>
        <v>222000</v>
      </c>
      <c r="AA374" s="22">
        <f>N374*O374</f>
        <v>0</v>
      </c>
      <c r="AB374" s="22">
        <f>M374*O374</f>
        <v>7436</v>
      </c>
      <c r="AC374" s="22">
        <f>IF(AA374&lt;AB374,AA374,AB374)</f>
        <v>0</v>
      </c>
      <c r="AE374" s="22">
        <f>Q374*N374</f>
        <v>0</v>
      </c>
      <c r="AF374" s="22">
        <f>M374*Q374</f>
        <v>223080</v>
      </c>
      <c r="AG374" s="22">
        <f>IF(AE374&lt;AF374,AE374,AF374)</f>
        <v>0</v>
      </c>
    </row>
    <row r="375" spans="1:33" ht="40.15" customHeight="1" x14ac:dyDescent="0.2">
      <c r="A375" s="15" t="s">
        <v>1161</v>
      </c>
      <c r="B375" s="9">
        <v>366</v>
      </c>
      <c r="C375" s="9"/>
      <c r="D375" s="49" t="s">
        <v>560</v>
      </c>
      <c r="E375" s="79" t="s">
        <v>93</v>
      </c>
      <c r="F375" s="49" t="s">
        <v>970</v>
      </c>
      <c r="G375" s="49" t="s">
        <v>1367</v>
      </c>
      <c r="H375" s="49" t="s">
        <v>540</v>
      </c>
      <c r="I375" s="89">
        <v>50</v>
      </c>
      <c r="J375" s="88">
        <v>37.18</v>
      </c>
      <c r="K375" s="82">
        <f t="shared" si="143"/>
        <v>37</v>
      </c>
      <c r="L375" s="82">
        <f t="shared" si="144"/>
        <v>0.74</v>
      </c>
      <c r="M375" s="83">
        <f t="shared" si="142"/>
        <v>0.74360000000000004</v>
      </c>
      <c r="N375" s="84">
        <v>0</v>
      </c>
      <c r="O375" s="85">
        <f t="shared" si="130"/>
        <v>10000</v>
      </c>
      <c r="P375" s="86">
        <v>200</v>
      </c>
      <c r="Q375" s="85">
        <f t="shared" si="131"/>
        <v>400000</v>
      </c>
      <c r="R375" s="86">
        <v>8000</v>
      </c>
      <c r="S375" s="87">
        <f t="shared" si="132"/>
        <v>7400</v>
      </c>
      <c r="T375" s="87">
        <f t="shared" si="133"/>
        <v>296000</v>
      </c>
      <c r="AA375" s="22">
        <f>N375*O375</f>
        <v>0</v>
      </c>
      <c r="AB375" s="22">
        <f>M375*O375</f>
        <v>7436</v>
      </c>
      <c r="AC375" s="22">
        <f>IF(AA375&lt;AB375,AA375,AB375)</f>
        <v>0</v>
      </c>
      <c r="AE375" s="22">
        <f>Q375*N375</f>
        <v>0</v>
      </c>
      <c r="AF375" s="22">
        <f>M375*Q375</f>
        <v>297440</v>
      </c>
      <c r="AG375" s="22">
        <f>IF(AE375&lt;AF375,AE375,AF375)</f>
        <v>0</v>
      </c>
    </row>
    <row r="376" spans="1:33" ht="40.15" customHeight="1" x14ac:dyDescent="0.2">
      <c r="A376" s="15" t="s">
        <v>1161</v>
      </c>
      <c r="B376" s="9">
        <v>367</v>
      </c>
      <c r="C376" s="9"/>
      <c r="D376" s="49" t="s">
        <v>560</v>
      </c>
      <c r="E376" s="79" t="s">
        <v>2060</v>
      </c>
      <c r="F376" s="49" t="s">
        <v>563</v>
      </c>
      <c r="G376" s="49" t="s">
        <v>1367</v>
      </c>
      <c r="H376" s="49" t="s">
        <v>540</v>
      </c>
      <c r="I376" s="89">
        <v>60</v>
      </c>
      <c r="J376" s="88">
        <v>73.81</v>
      </c>
      <c r="K376" s="82">
        <f t="shared" si="143"/>
        <v>73.8</v>
      </c>
      <c r="L376" s="82">
        <f t="shared" si="144"/>
        <v>1.23</v>
      </c>
      <c r="M376" s="83">
        <f t="shared" si="142"/>
        <v>1.2301666666666666</v>
      </c>
      <c r="N376" s="84"/>
      <c r="O376" s="85">
        <f t="shared" si="130"/>
        <v>600</v>
      </c>
      <c r="P376" s="86">
        <v>10</v>
      </c>
      <c r="Q376" s="85">
        <f t="shared" si="131"/>
        <v>120000</v>
      </c>
      <c r="R376" s="86">
        <v>2000</v>
      </c>
      <c r="S376" s="87">
        <f t="shared" si="132"/>
        <v>738</v>
      </c>
      <c r="T376" s="87">
        <f t="shared" si="133"/>
        <v>147600</v>
      </c>
      <c r="AA376" s="22"/>
      <c r="AB376" s="22"/>
      <c r="AC376" s="22"/>
      <c r="AE376" s="22"/>
      <c r="AF376" s="22"/>
      <c r="AG376" s="22"/>
    </row>
    <row r="377" spans="1:33" ht="40.15" customHeight="1" x14ac:dyDescent="0.2">
      <c r="A377" s="15" t="s">
        <v>1161</v>
      </c>
      <c r="B377" s="9">
        <v>368</v>
      </c>
      <c r="C377" s="9"/>
      <c r="D377" s="49" t="s">
        <v>560</v>
      </c>
      <c r="E377" s="79" t="s">
        <v>98</v>
      </c>
      <c r="F377" s="49" t="s">
        <v>554</v>
      </c>
      <c r="G377" s="49" t="s">
        <v>99</v>
      </c>
      <c r="H377" s="49" t="s">
        <v>555</v>
      </c>
      <c r="I377" s="101">
        <v>1</v>
      </c>
      <c r="J377" s="88">
        <v>17</v>
      </c>
      <c r="K377" s="82">
        <f t="shared" si="143"/>
        <v>17</v>
      </c>
      <c r="L377" s="82">
        <f t="shared" si="144"/>
        <v>17</v>
      </c>
      <c r="M377" s="83">
        <f t="shared" si="142"/>
        <v>17</v>
      </c>
      <c r="N377" s="84">
        <v>0</v>
      </c>
      <c r="O377" s="85">
        <f t="shared" ref="O377:O437" si="151">P377*I377</f>
        <v>10</v>
      </c>
      <c r="P377" s="86">
        <v>10</v>
      </c>
      <c r="Q377" s="85">
        <f t="shared" ref="Q377:Q437" si="152">R377*I377</f>
        <v>500</v>
      </c>
      <c r="R377" s="86">
        <v>500</v>
      </c>
      <c r="S377" s="87">
        <f t="shared" ref="S377:S437" si="153">P377*K377</f>
        <v>170</v>
      </c>
      <c r="T377" s="87">
        <f t="shared" ref="T377:T437" si="154">R377*K377</f>
        <v>8500</v>
      </c>
      <c r="AA377" s="22">
        <f t="shared" ref="AA377:AA382" si="155">N377*O377</f>
        <v>0</v>
      </c>
      <c r="AB377" s="22">
        <f t="shared" ref="AB377:AB383" si="156">M377*O377</f>
        <v>170</v>
      </c>
      <c r="AC377" s="22">
        <f t="shared" ref="AC377:AC382" si="157">IF(AA377&lt;AB377,AA377,AB377)</f>
        <v>0</v>
      </c>
      <c r="AE377" s="22">
        <f t="shared" ref="AE377:AE382" si="158">Q377*N377</f>
        <v>0</v>
      </c>
      <c r="AF377" s="22">
        <f t="shared" ref="AF377:AF383" si="159">M377*Q377</f>
        <v>8500</v>
      </c>
      <c r="AG377" s="22">
        <f t="shared" ref="AG377:AG382" si="160">IF(AE377&lt;AF377,AE377,AF377)</f>
        <v>0</v>
      </c>
    </row>
    <row r="378" spans="1:33" ht="40.15" customHeight="1" x14ac:dyDescent="0.2">
      <c r="A378" s="15" t="s">
        <v>1161</v>
      </c>
      <c r="B378" s="9">
        <v>369</v>
      </c>
      <c r="C378" s="9"/>
      <c r="D378" s="49" t="s">
        <v>560</v>
      </c>
      <c r="E378" s="79" t="s">
        <v>100</v>
      </c>
      <c r="F378" s="49" t="s">
        <v>876</v>
      </c>
      <c r="G378" s="49" t="s">
        <v>99</v>
      </c>
      <c r="H378" s="49" t="s">
        <v>555</v>
      </c>
      <c r="I378" s="101">
        <v>1</v>
      </c>
      <c r="J378" s="88">
        <v>20</v>
      </c>
      <c r="K378" s="82">
        <f t="shared" si="143"/>
        <v>20</v>
      </c>
      <c r="L378" s="82">
        <f t="shared" si="144"/>
        <v>20</v>
      </c>
      <c r="M378" s="83">
        <f t="shared" si="142"/>
        <v>20</v>
      </c>
      <c r="N378" s="84">
        <v>0</v>
      </c>
      <c r="O378" s="85">
        <f t="shared" si="151"/>
        <v>10</v>
      </c>
      <c r="P378" s="86">
        <v>10</v>
      </c>
      <c r="Q378" s="85">
        <f t="shared" si="152"/>
        <v>500</v>
      </c>
      <c r="R378" s="86">
        <v>500</v>
      </c>
      <c r="S378" s="87">
        <f t="shared" si="153"/>
        <v>200</v>
      </c>
      <c r="T378" s="87">
        <f t="shared" si="154"/>
        <v>10000</v>
      </c>
      <c r="AA378" s="22">
        <f t="shared" si="155"/>
        <v>0</v>
      </c>
      <c r="AB378" s="22">
        <f t="shared" si="156"/>
        <v>200</v>
      </c>
      <c r="AC378" s="22">
        <f t="shared" si="157"/>
        <v>0</v>
      </c>
      <c r="AE378" s="22">
        <f t="shared" si="158"/>
        <v>0</v>
      </c>
      <c r="AF378" s="22">
        <f t="shared" si="159"/>
        <v>10000</v>
      </c>
      <c r="AG378" s="22">
        <f t="shared" si="160"/>
        <v>0</v>
      </c>
    </row>
    <row r="379" spans="1:33" ht="40.15" customHeight="1" x14ac:dyDescent="0.2">
      <c r="A379" s="15" t="s">
        <v>1161</v>
      </c>
      <c r="B379" s="9">
        <v>370</v>
      </c>
      <c r="C379" s="9"/>
      <c r="D379" s="49" t="s">
        <v>560</v>
      </c>
      <c r="E379" s="79" t="s">
        <v>101</v>
      </c>
      <c r="F379" s="49" t="s">
        <v>102</v>
      </c>
      <c r="G379" s="49" t="s">
        <v>40</v>
      </c>
      <c r="H379" s="49" t="s">
        <v>540</v>
      </c>
      <c r="I379" s="89">
        <v>24</v>
      </c>
      <c r="J379" s="88">
        <v>20</v>
      </c>
      <c r="K379" s="82">
        <f t="shared" si="143"/>
        <v>19.919999999999998</v>
      </c>
      <c r="L379" s="82">
        <f t="shared" si="144"/>
        <v>0.83</v>
      </c>
      <c r="M379" s="83">
        <f t="shared" si="142"/>
        <v>0.83333333333333337</v>
      </c>
      <c r="N379" s="84">
        <v>0</v>
      </c>
      <c r="O379" s="85">
        <f t="shared" si="151"/>
        <v>4800</v>
      </c>
      <c r="P379" s="86">
        <v>200</v>
      </c>
      <c r="Q379" s="85">
        <f t="shared" si="152"/>
        <v>240000</v>
      </c>
      <c r="R379" s="86">
        <v>10000</v>
      </c>
      <c r="S379" s="87">
        <f t="shared" si="153"/>
        <v>3983.9999999999995</v>
      </c>
      <c r="T379" s="87">
        <f t="shared" si="154"/>
        <v>199199.99999999997</v>
      </c>
      <c r="AA379" s="22">
        <f t="shared" si="155"/>
        <v>0</v>
      </c>
      <c r="AB379" s="22">
        <f t="shared" si="156"/>
        <v>4000</v>
      </c>
      <c r="AC379" s="22">
        <f t="shared" si="157"/>
        <v>0</v>
      </c>
      <c r="AE379" s="22">
        <f t="shared" si="158"/>
        <v>0</v>
      </c>
      <c r="AF379" s="22">
        <f t="shared" si="159"/>
        <v>200000</v>
      </c>
      <c r="AG379" s="22">
        <f t="shared" si="160"/>
        <v>0</v>
      </c>
    </row>
    <row r="380" spans="1:33" ht="40.15" customHeight="1" x14ac:dyDescent="0.2">
      <c r="A380" s="15" t="s">
        <v>1161</v>
      </c>
      <c r="B380" s="9">
        <v>371</v>
      </c>
      <c r="C380" s="9"/>
      <c r="D380" s="38" t="s">
        <v>1171</v>
      </c>
      <c r="E380" s="98" t="s">
        <v>1170</v>
      </c>
      <c r="F380" s="38" t="s">
        <v>1172</v>
      </c>
      <c r="G380" s="38" t="s">
        <v>1275</v>
      </c>
      <c r="H380" s="38" t="s">
        <v>537</v>
      </c>
      <c r="I380" s="99">
        <v>1</v>
      </c>
      <c r="J380" s="88">
        <v>12</v>
      </c>
      <c r="K380" s="82">
        <f t="shared" si="143"/>
        <v>12</v>
      </c>
      <c r="L380" s="82">
        <f t="shared" si="144"/>
        <v>12</v>
      </c>
      <c r="M380" s="83">
        <f t="shared" si="142"/>
        <v>12</v>
      </c>
      <c r="N380" s="90">
        <v>0</v>
      </c>
      <c r="O380" s="85">
        <f t="shared" si="151"/>
        <v>100</v>
      </c>
      <c r="P380" s="86">
        <v>100</v>
      </c>
      <c r="Q380" s="85">
        <f t="shared" si="152"/>
        <v>8000</v>
      </c>
      <c r="R380" s="86">
        <v>8000</v>
      </c>
      <c r="S380" s="87">
        <f t="shared" si="153"/>
        <v>1200</v>
      </c>
      <c r="T380" s="87">
        <f t="shared" si="154"/>
        <v>96000</v>
      </c>
      <c r="AA380" s="22">
        <f t="shared" si="155"/>
        <v>0</v>
      </c>
      <c r="AB380" s="22">
        <f t="shared" si="156"/>
        <v>1200</v>
      </c>
      <c r="AC380" s="22">
        <f t="shared" si="157"/>
        <v>0</v>
      </c>
      <c r="AE380" s="22">
        <f t="shared" si="158"/>
        <v>0</v>
      </c>
      <c r="AF380" s="22">
        <f t="shared" si="159"/>
        <v>96000</v>
      </c>
      <c r="AG380" s="22">
        <f t="shared" si="160"/>
        <v>0</v>
      </c>
    </row>
    <row r="381" spans="1:33" ht="40.15" customHeight="1" x14ac:dyDescent="0.2">
      <c r="A381" s="15" t="s">
        <v>1161</v>
      </c>
      <c r="B381" s="9">
        <v>372</v>
      </c>
      <c r="C381" s="9"/>
      <c r="D381" s="38" t="s">
        <v>560</v>
      </c>
      <c r="E381" s="98" t="s">
        <v>1711</v>
      </c>
      <c r="F381" s="38" t="s">
        <v>566</v>
      </c>
      <c r="G381" s="38" t="s">
        <v>1367</v>
      </c>
      <c r="H381" s="38" t="s">
        <v>540</v>
      </c>
      <c r="I381" s="99">
        <v>1</v>
      </c>
      <c r="J381" s="88">
        <v>13</v>
      </c>
      <c r="K381" s="82">
        <f t="shared" si="143"/>
        <v>13</v>
      </c>
      <c r="L381" s="82">
        <f t="shared" si="144"/>
        <v>13</v>
      </c>
      <c r="M381" s="83">
        <f t="shared" si="142"/>
        <v>13</v>
      </c>
      <c r="N381" s="90">
        <v>0</v>
      </c>
      <c r="O381" s="85">
        <f t="shared" si="151"/>
        <v>40</v>
      </c>
      <c r="P381" s="86">
        <v>40</v>
      </c>
      <c r="Q381" s="85">
        <f t="shared" si="152"/>
        <v>400</v>
      </c>
      <c r="R381" s="86">
        <v>400</v>
      </c>
      <c r="S381" s="87">
        <f t="shared" si="153"/>
        <v>520</v>
      </c>
      <c r="T381" s="87">
        <f t="shared" si="154"/>
        <v>5200</v>
      </c>
      <c r="AA381" s="22">
        <f t="shared" si="155"/>
        <v>0</v>
      </c>
      <c r="AB381" s="22">
        <f t="shared" si="156"/>
        <v>520</v>
      </c>
      <c r="AC381" s="22">
        <f t="shared" si="157"/>
        <v>0</v>
      </c>
      <c r="AE381" s="22">
        <f t="shared" si="158"/>
        <v>0</v>
      </c>
      <c r="AF381" s="22">
        <f t="shared" si="159"/>
        <v>5200</v>
      </c>
      <c r="AG381" s="22">
        <f t="shared" si="160"/>
        <v>0</v>
      </c>
    </row>
    <row r="382" spans="1:33" ht="40.15" customHeight="1" x14ac:dyDescent="0.2">
      <c r="A382" s="15" t="s">
        <v>1160</v>
      </c>
      <c r="B382" s="9">
        <v>373</v>
      </c>
      <c r="C382" s="9"/>
      <c r="D382" s="49" t="s">
        <v>123</v>
      </c>
      <c r="E382" s="79" t="s">
        <v>124</v>
      </c>
      <c r="F382" s="49" t="s">
        <v>1309</v>
      </c>
      <c r="G382" s="49" t="s">
        <v>1381</v>
      </c>
      <c r="H382" s="49" t="s">
        <v>537</v>
      </c>
      <c r="I382" s="53">
        <v>1</v>
      </c>
      <c r="J382" s="88">
        <v>24.1</v>
      </c>
      <c r="K382" s="82">
        <f t="shared" si="143"/>
        <v>24.1</v>
      </c>
      <c r="L382" s="82">
        <f t="shared" si="144"/>
        <v>24.1</v>
      </c>
      <c r="M382" s="83">
        <f t="shared" si="142"/>
        <v>24.1</v>
      </c>
      <c r="N382" s="84">
        <v>4.0803750000000001</v>
      </c>
      <c r="O382" s="85">
        <f t="shared" si="151"/>
        <v>10</v>
      </c>
      <c r="P382" s="86">
        <v>10</v>
      </c>
      <c r="Q382" s="85">
        <f t="shared" si="152"/>
        <v>200</v>
      </c>
      <c r="R382" s="86">
        <v>200</v>
      </c>
      <c r="S382" s="87">
        <f t="shared" si="153"/>
        <v>241</v>
      </c>
      <c r="T382" s="87">
        <f t="shared" si="154"/>
        <v>4820</v>
      </c>
      <c r="AA382" s="22">
        <f t="shared" si="155"/>
        <v>40.803750000000001</v>
      </c>
      <c r="AB382" s="22">
        <f t="shared" si="156"/>
        <v>241</v>
      </c>
      <c r="AC382" s="22">
        <f t="shared" si="157"/>
        <v>40.803750000000001</v>
      </c>
      <c r="AE382" s="22">
        <f t="shared" si="158"/>
        <v>816.07500000000005</v>
      </c>
      <c r="AF382" s="22">
        <f t="shared" si="159"/>
        <v>4820</v>
      </c>
      <c r="AG382" s="22">
        <f t="shared" si="160"/>
        <v>816.07500000000005</v>
      </c>
    </row>
    <row r="383" spans="1:33" ht="40.15" customHeight="1" x14ac:dyDescent="0.2">
      <c r="A383" s="15" t="s">
        <v>1161</v>
      </c>
      <c r="B383" s="9">
        <v>374</v>
      </c>
      <c r="C383" s="9"/>
      <c r="D383" s="38" t="s">
        <v>560</v>
      </c>
      <c r="E383" s="98" t="s">
        <v>2061</v>
      </c>
      <c r="F383" s="38" t="s">
        <v>1693</v>
      </c>
      <c r="G383" s="38" t="s">
        <v>1367</v>
      </c>
      <c r="H383" s="38" t="s">
        <v>540</v>
      </c>
      <c r="I383" s="99">
        <v>20</v>
      </c>
      <c r="J383" s="88">
        <v>8.58</v>
      </c>
      <c r="K383" s="82">
        <f t="shared" si="143"/>
        <v>8.4</v>
      </c>
      <c r="L383" s="82">
        <f t="shared" si="144"/>
        <v>0.42</v>
      </c>
      <c r="M383" s="83">
        <f t="shared" si="142"/>
        <v>0.42899999999999999</v>
      </c>
      <c r="N383" s="90"/>
      <c r="O383" s="85">
        <f t="shared" si="151"/>
        <v>200</v>
      </c>
      <c r="P383" s="86">
        <v>10</v>
      </c>
      <c r="Q383" s="85">
        <f t="shared" si="152"/>
        <v>32000</v>
      </c>
      <c r="R383" s="86">
        <v>1600</v>
      </c>
      <c r="S383" s="87">
        <f t="shared" si="153"/>
        <v>84</v>
      </c>
      <c r="T383" s="87">
        <f t="shared" si="154"/>
        <v>13440</v>
      </c>
      <c r="AA383" s="22"/>
      <c r="AB383" s="22">
        <f t="shared" si="156"/>
        <v>85.8</v>
      </c>
      <c r="AC383" s="22"/>
      <c r="AE383" s="22"/>
      <c r="AF383" s="22">
        <f t="shared" si="159"/>
        <v>13728</v>
      </c>
      <c r="AG383" s="22"/>
    </row>
    <row r="384" spans="1:33" ht="40.15" customHeight="1" x14ac:dyDescent="0.2">
      <c r="A384" s="15" t="s">
        <v>1161</v>
      </c>
      <c r="B384" s="9">
        <v>375</v>
      </c>
      <c r="C384" s="9"/>
      <c r="D384" s="49" t="s">
        <v>560</v>
      </c>
      <c r="E384" s="79" t="s">
        <v>132</v>
      </c>
      <c r="F384" s="49" t="s">
        <v>1633</v>
      </c>
      <c r="G384" s="49" t="s">
        <v>1367</v>
      </c>
      <c r="H384" s="49" t="s">
        <v>555</v>
      </c>
      <c r="I384" s="89">
        <v>1</v>
      </c>
      <c r="J384" s="88">
        <v>7.67</v>
      </c>
      <c r="K384" s="82">
        <f t="shared" si="143"/>
        <v>7.67</v>
      </c>
      <c r="L384" s="82">
        <f t="shared" si="144"/>
        <v>7.67</v>
      </c>
      <c r="M384" s="83">
        <f t="shared" si="142"/>
        <v>7.67</v>
      </c>
      <c r="N384" s="84">
        <v>0</v>
      </c>
      <c r="O384" s="85">
        <f t="shared" si="151"/>
        <v>40</v>
      </c>
      <c r="P384" s="86">
        <v>40</v>
      </c>
      <c r="Q384" s="85">
        <f t="shared" si="152"/>
        <v>400</v>
      </c>
      <c r="R384" s="86">
        <v>400</v>
      </c>
      <c r="S384" s="87">
        <f t="shared" si="153"/>
        <v>306.8</v>
      </c>
      <c r="T384" s="87">
        <f t="shared" si="154"/>
        <v>3068</v>
      </c>
      <c r="AA384" s="22">
        <f t="shared" ref="AA384:AA412" si="161">N384*O384</f>
        <v>0</v>
      </c>
      <c r="AB384" s="22">
        <f t="shared" ref="AB384:AB412" si="162">M384*O384</f>
        <v>306.8</v>
      </c>
      <c r="AC384" s="22">
        <f t="shared" ref="AC384:AC412" si="163">IF(AA384&lt;AB384,AA384,AB384)</f>
        <v>0</v>
      </c>
      <c r="AE384" s="22">
        <f t="shared" ref="AE384:AE412" si="164">Q384*N384</f>
        <v>0</v>
      </c>
      <c r="AF384" s="22">
        <f t="shared" ref="AF384:AF412" si="165">M384*Q384</f>
        <v>3068</v>
      </c>
      <c r="AG384" s="22">
        <f t="shared" ref="AG384:AG412" si="166">IF(AE384&lt;AF384,AE384,AF384)</f>
        <v>0</v>
      </c>
    </row>
    <row r="385" spans="1:33" ht="40.15" customHeight="1" x14ac:dyDescent="0.2">
      <c r="A385" s="15" t="s">
        <v>1160</v>
      </c>
      <c r="B385" s="9">
        <v>376</v>
      </c>
      <c r="C385" s="9"/>
      <c r="D385" s="49" t="s">
        <v>140</v>
      </c>
      <c r="E385" s="79" t="s">
        <v>1382</v>
      </c>
      <c r="F385" s="49" t="s">
        <v>549</v>
      </c>
      <c r="G385" s="49" t="s">
        <v>1383</v>
      </c>
      <c r="H385" s="38" t="s">
        <v>540</v>
      </c>
      <c r="I385" s="89">
        <v>30</v>
      </c>
      <c r="J385" s="88">
        <v>26.79</v>
      </c>
      <c r="K385" s="82">
        <f t="shared" si="143"/>
        <v>26.7</v>
      </c>
      <c r="L385" s="82">
        <f t="shared" si="144"/>
        <v>0.89</v>
      </c>
      <c r="M385" s="83">
        <f t="shared" si="142"/>
        <v>0.89300000000000002</v>
      </c>
      <c r="N385" s="84">
        <v>0.38092500000000001</v>
      </c>
      <c r="O385" s="85">
        <f t="shared" si="151"/>
        <v>15000</v>
      </c>
      <c r="P385" s="86">
        <v>500</v>
      </c>
      <c r="Q385" s="85">
        <f t="shared" si="152"/>
        <v>240000</v>
      </c>
      <c r="R385" s="86">
        <v>8000</v>
      </c>
      <c r="S385" s="87">
        <f t="shared" si="153"/>
        <v>13350</v>
      </c>
      <c r="T385" s="87">
        <f t="shared" si="154"/>
        <v>213600</v>
      </c>
      <c r="AA385" s="22">
        <f t="shared" si="161"/>
        <v>5713.875</v>
      </c>
      <c r="AB385" s="22">
        <f t="shared" si="162"/>
        <v>13395</v>
      </c>
      <c r="AC385" s="22">
        <f t="shared" si="163"/>
        <v>5713.875</v>
      </c>
      <c r="AE385" s="22">
        <f t="shared" si="164"/>
        <v>91422</v>
      </c>
      <c r="AF385" s="22">
        <f t="shared" si="165"/>
        <v>214320</v>
      </c>
      <c r="AG385" s="22">
        <f t="shared" si="166"/>
        <v>91422</v>
      </c>
    </row>
    <row r="386" spans="1:33" ht="40.15" customHeight="1" x14ac:dyDescent="0.2">
      <c r="A386" s="15" t="s">
        <v>1160</v>
      </c>
      <c r="B386" s="9">
        <v>377</v>
      </c>
      <c r="C386" s="9"/>
      <c r="D386" s="49" t="s">
        <v>140</v>
      </c>
      <c r="E386" s="79" t="s">
        <v>1384</v>
      </c>
      <c r="F386" s="49" t="s">
        <v>549</v>
      </c>
      <c r="G386" s="49" t="s">
        <v>1385</v>
      </c>
      <c r="H386" s="49" t="s">
        <v>540</v>
      </c>
      <c r="I386" s="89">
        <v>30</v>
      </c>
      <c r="J386" s="88">
        <v>30.48</v>
      </c>
      <c r="K386" s="82">
        <f t="shared" si="143"/>
        <v>30.3</v>
      </c>
      <c r="L386" s="82">
        <f t="shared" si="144"/>
        <v>1.01</v>
      </c>
      <c r="M386" s="83">
        <f t="shared" si="142"/>
        <v>1.016</v>
      </c>
      <c r="N386" s="84">
        <v>0.38092500000000001</v>
      </c>
      <c r="O386" s="85">
        <f t="shared" si="151"/>
        <v>15000</v>
      </c>
      <c r="P386" s="86">
        <v>500</v>
      </c>
      <c r="Q386" s="85">
        <f t="shared" si="152"/>
        <v>270000</v>
      </c>
      <c r="R386" s="86">
        <v>9000</v>
      </c>
      <c r="S386" s="87">
        <f t="shared" si="153"/>
        <v>15150</v>
      </c>
      <c r="T386" s="87">
        <f t="shared" si="154"/>
        <v>272700</v>
      </c>
      <c r="AA386" s="22">
        <f t="shared" si="161"/>
        <v>5713.875</v>
      </c>
      <c r="AB386" s="22">
        <f t="shared" si="162"/>
        <v>15240</v>
      </c>
      <c r="AC386" s="22">
        <f t="shared" si="163"/>
        <v>5713.875</v>
      </c>
      <c r="AE386" s="22">
        <f t="shared" si="164"/>
        <v>102849.75</v>
      </c>
      <c r="AF386" s="22">
        <f t="shared" si="165"/>
        <v>274320</v>
      </c>
      <c r="AG386" s="22">
        <f t="shared" si="166"/>
        <v>102849.75</v>
      </c>
    </row>
    <row r="387" spans="1:33" ht="40.15" customHeight="1" x14ac:dyDescent="0.2">
      <c r="A387" s="15" t="s">
        <v>1160</v>
      </c>
      <c r="B387" s="9">
        <v>378</v>
      </c>
      <c r="C387" s="9"/>
      <c r="D387" s="104" t="s">
        <v>2167</v>
      </c>
      <c r="E387" s="98" t="s">
        <v>1099</v>
      </c>
      <c r="F387" s="38" t="s">
        <v>549</v>
      </c>
      <c r="G387" s="38" t="s">
        <v>1100</v>
      </c>
      <c r="H387" s="38" t="s">
        <v>540</v>
      </c>
      <c r="I387" s="99">
        <v>30</v>
      </c>
      <c r="J387" s="88">
        <v>40.72</v>
      </c>
      <c r="K387" s="82">
        <f t="shared" si="143"/>
        <v>40.5</v>
      </c>
      <c r="L387" s="82">
        <f t="shared" si="144"/>
        <v>1.35</v>
      </c>
      <c r="M387" s="83">
        <f t="shared" si="142"/>
        <v>1.3573333333333333</v>
      </c>
      <c r="N387" s="84">
        <v>0.38092500000000001</v>
      </c>
      <c r="O387" s="85">
        <f t="shared" si="151"/>
        <v>3000</v>
      </c>
      <c r="P387" s="86">
        <v>100</v>
      </c>
      <c r="Q387" s="85">
        <f t="shared" si="152"/>
        <v>180000</v>
      </c>
      <c r="R387" s="86">
        <v>6000</v>
      </c>
      <c r="S387" s="87">
        <f t="shared" si="153"/>
        <v>4050</v>
      </c>
      <c r="T387" s="87">
        <f t="shared" si="154"/>
        <v>243000</v>
      </c>
      <c r="AA387" s="22">
        <f t="shared" si="161"/>
        <v>1142.7750000000001</v>
      </c>
      <c r="AB387" s="22">
        <f t="shared" si="162"/>
        <v>4072</v>
      </c>
      <c r="AC387" s="22">
        <f t="shared" si="163"/>
        <v>1142.7750000000001</v>
      </c>
      <c r="AE387" s="22">
        <f t="shared" si="164"/>
        <v>68566.5</v>
      </c>
      <c r="AF387" s="22">
        <f t="shared" si="165"/>
        <v>244320</v>
      </c>
      <c r="AG387" s="22">
        <f t="shared" si="166"/>
        <v>68566.5</v>
      </c>
    </row>
    <row r="388" spans="1:33" ht="40.15" customHeight="1" x14ac:dyDescent="0.2">
      <c r="A388" s="15" t="s">
        <v>1161</v>
      </c>
      <c r="B388" s="9">
        <v>379</v>
      </c>
      <c r="C388" s="9"/>
      <c r="D388" s="49" t="s">
        <v>560</v>
      </c>
      <c r="E388" s="79" t="s">
        <v>158</v>
      </c>
      <c r="F388" s="49" t="s">
        <v>159</v>
      </c>
      <c r="G388" s="49" t="s">
        <v>715</v>
      </c>
      <c r="H388" s="49" t="s">
        <v>537</v>
      </c>
      <c r="I388" s="53">
        <v>1</v>
      </c>
      <c r="J388" s="88">
        <v>7</v>
      </c>
      <c r="K388" s="82">
        <f t="shared" si="143"/>
        <v>7</v>
      </c>
      <c r="L388" s="82">
        <f t="shared" si="144"/>
        <v>7</v>
      </c>
      <c r="M388" s="83">
        <f t="shared" si="142"/>
        <v>7</v>
      </c>
      <c r="N388" s="84">
        <v>0</v>
      </c>
      <c r="O388" s="85">
        <f t="shared" si="151"/>
        <v>20</v>
      </c>
      <c r="P388" s="86">
        <v>20</v>
      </c>
      <c r="Q388" s="85">
        <f t="shared" si="152"/>
        <v>800</v>
      </c>
      <c r="R388" s="86">
        <v>800</v>
      </c>
      <c r="S388" s="87">
        <f t="shared" si="153"/>
        <v>140</v>
      </c>
      <c r="T388" s="87">
        <f t="shared" si="154"/>
        <v>5600</v>
      </c>
      <c r="AA388" s="22">
        <f t="shared" si="161"/>
        <v>0</v>
      </c>
      <c r="AB388" s="22">
        <f t="shared" si="162"/>
        <v>140</v>
      </c>
      <c r="AC388" s="22">
        <f t="shared" si="163"/>
        <v>0</v>
      </c>
      <c r="AE388" s="22">
        <f t="shared" si="164"/>
        <v>0</v>
      </c>
      <c r="AF388" s="22">
        <f t="shared" si="165"/>
        <v>5600</v>
      </c>
      <c r="AG388" s="22">
        <f t="shared" si="166"/>
        <v>0</v>
      </c>
    </row>
    <row r="389" spans="1:33" ht="40.15" customHeight="1" x14ac:dyDescent="0.2">
      <c r="A389" s="15" t="s">
        <v>1161</v>
      </c>
      <c r="B389" s="9">
        <v>380</v>
      </c>
      <c r="C389" s="9"/>
      <c r="D389" s="49" t="s">
        <v>560</v>
      </c>
      <c r="E389" s="79" t="s">
        <v>163</v>
      </c>
      <c r="F389" s="49" t="s">
        <v>549</v>
      </c>
      <c r="G389" s="49" t="s">
        <v>1367</v>
      </c>
      <c r="H389" s="49" t="s">
        <v>540</v>
      </c>
      <c r="I389" s="53">
        <v>24</v>
      </c>
      <c r="J389" s="88">
        <v>24</v>
      </c>
      <c r="K389" s="82">
        <f t="shared" si="143"/>
        <v>24</v>
      </c>
      <c r="L389" s="82">
        <f t="shared" si="144"/>
        <v>1</v>
      </c>
      <c r="M389" s="83">
        <f t="shared" si="142"/>
        <v>1</v>
      </c>
      <c r="N389" s="84">
        <v>0</v>
      </c>
      <c r="O389" s="85">
        <f t="shared" si="151"/>
        <v>24000</v>
      </c>
      <c r="P389" s="86">
        <v>1000</v>
      </c>
      <c r="Q389" s="85">
        <f t="shared" si="152"/>
        <v>384000</v>
      </c>
      <c r="R389" s="86">
        <v>16000</v>
      </c>
      <c r="S389" s="87">
        <f t="shared" si="153"/>
        <v>24000</v>
      </c>
      <c r="T389" s="87">
        <f t="shared" si="154"/>
        <v>384000</v>
      </c>
      <c r="AA389" s="22">
        <f t="shared" si="161"/>
        <v>0</v>
      </c>
      <c r="AB389" s="22">
        <f t="shared" si="162"/>
        <v>24000</v>
      </c>
      <c r="AC389" s="22">
        <f t="shared" si="163"/>
        <v>0</v>
      </c>
      <c r="AE389" s="22">
        <f t="shared" si="164"/>
        <v>0</v>
      </c>
      <c r="AF389" s="22">
        <f t="shared" si="165"/>
        <v>384000</v>
      </c>
      <c r="AG389" s="22">
        <f t="shared" si="166"/>
        <v>0</v>
      </c>
    </row>
    <row r="390" spans="1:33" ht="40.15" customHeight="1" x14ac:dyDescent="0.2">
      <c r="A390" s="15" t="s">
        <v>1161</v>
      </c>
      <c r="B390" s="9">
        <v>381</v>
      </c>
      <c r="C390" s="9"/>
      <c r="D390" s="49" t="s">
        <v>560</v>
      </c>
      <c r="E390" s="79" t="s">
        <v>165</v>
      </c>
      <c r="F390" s="49" t="s">
        <v>549</v>
      </c>
      <c r="G390" s="49" t="s">
        <v>1367</v>
      </c>
      <c r="H390" s="49" t="s">
        <v>540</v>
      </c>
      <c r="I390" s="53">
        <v>24</v>
      </c>
      <c r="J390" s="88">
        <v>28</v>
      </c>
      <c r="K390" s="82">
        <f t="shared" si="143"/>
        <v>27.839999999999996</v>
      </c>
      <c r="L390" s="82">
        <f t="shared" si="144"/>
        <v>1.1599999999999999</v>
      </c>
      <c r="M390" s="83">
        <f t="shared" si="142"/>
        <v>1.1666666666666667</v>
      </c>
      <c r="N390" s="84">
        <v>0</v>
      </c>
      <c r="O390" s="85">
        <f t="shared" si="151"/>
        <v>7200</v>
      </c>
      <c r="P390" s="86">
        <v>300</v>
      </c>
      <c r="Q390" s="85">
        <f t="shared" si="152"/>
        <v>168000</v>
      </c>
      <c r="R390" s="86">
        <v>7000</v>
      </c>
      <c r="S390" s="87">
        <f t="shared" si="153"/>
        <v>8351.9999999999982</v>
      </c>
      <c r="T390" s="87">
        <f t="shared" si="154"/>
        <v>194879.99999999997</v>
      </c>
      <c r="AA390" s="22">
        <f t="shared" si="161"/>
        <v>0</v>
      </c>
      <c r="AB390" s="22">
        <f t="shared" si="162"/>
        <v>8400</v>
      </c>
      <c r="AC390" s="22">
        <f t="shared" si="163"/>
        <v>0</v>
      </c>
      <c r="AE390" s="22">
        <f t="shared" si="164"/>
        <v>0</v>
      </c>
      <c r="AF390" s="22">
        <f t="shared" si="165"/>
        <v>196000</v>
      </c>
      <c r="AG390" s="22">
        <f t="shared" si="166"/>
        <v>0</v>
      </c>
    </row>
    <row r="391" spans="1:33" ht="40.15" customHeight="1" x14ac:dyDescent="0.2">
      <c r="A391" s="15" t="s">
        <v>1161</v>
      </c>
      <c r="B391" s="9">
        <v>382</v>
      </c>
      <c r="C391" s="9"/>
      <c r="D391" s="49" t="s">
        <v>560</v>
      </c>
      <c r="E391" s="79" t="s">
        <v>177</v>
      </c>
      <c r="F391" s="49" t="s">
        <v>994</v>
      </c>
      <c r="G391" s="49" t="s">
        <v>2116</v>
      </c>
      <c r="H391" s="49" t="s">
        <v>540</v>
      </c>
      <c r="I391" s="89">
        <v>24</v>
      </c>
      <c r="J391" s="88">
        <v>18</v>
      </c>
      <c r="K391" s="82">
        <f t="shared" si="143"/>
        <v>18</v>
      </c>
      <c r="L391" s="82">
        <f t="shared" si="144"/>
        <v>0.75</v>
      </c>
      <c r="M391" s="83">
        <f t="shared" si="142"/>
        <v>0.75</v>
      </c>
      <c r="N391" s="84">
        <v>0</v>
      </c>
      <c r="O391" s="85">
        <f t="shared" si="151"/>
        <v>960</v>
      </c>
      <c r="P391" s="86">
        <v>40</v>
      </c>
      <c r="Q391" s="85">
        <f t="shared" si="152"/>
        <v>38400</v>
      </c>
      <c r="R391" s="86">
        <v>1600</v>
      </c>
      <c r="S391" s="87">
        <f t="shared" si="153"/>
        <v>720</v>
      </c>
      <c r="T391" s="87">
        <f t="shared" si="154"/>
        <v>28800</v>
      </c>
      <c r="AA391" s="22">
        <f t="shared" si="161"/>
        <v>0</v>
      </c>
      <c r="AB391" s="22">
        <f t="shared" si="162"/>
        <v>720</v>
      </c>
      <c r="AC391" s="22">
        <f t="shared" si="163"/>
        <v>0</v>
      </c>
      <c r="AE391" s="22">
        <f t="shared" si="164"/>
        <v>0</v>
      </c>
      <c r="AF391" s="22">
        <f t="shared" si="165"/>
        <v>28800</v>
      </c>
      <c r="AG391" s="22">
        <f t="shared" si="166"/>
        <v>0</v>
      </c>
    </row>
    <row r="392" spans="1:33" ht="40.15" customHeight="1" x14ac:dyDescent="0.2">
      <c r="A392" s="15" t="s">
        <v>1161</v>
      </c>
      <c r="B392" s="9">
        <v>383</v>
      </c>
      <c r="C392" s="9"/>
      <c r="D392" s="49" t="s">
        <v>560</v>
      </c>
      <c r="E392" s="79" t="s">
        <v>1203</v>
      </c>
      <c r="F392" s="49" t="s">
        <v>1204</v>
      </c>
      <c r="G392" s="49" t="s">
        <v>1270</v>
      </c>
      <c r="H392" s="49" t="s">
        <v>537</v>
      </c>
      <c r="I392" s="53">
        <v>1</v>
      </c>
      <c r="J392" s="88">
        <v>14</v>
      </c>
      <c r="K392" s="82">
        <f t="shared" si="143"/>
        <v>14</v>
      </c>
      <c r="L392" s="82">
        <f t="shared" si="144"/>
        <v>14</v>
      </c>
      <c r="M392" s="83">
        <f t="shared" si="142"/>
        <v>14</v>
      </c>
      <c r="N392" s="84">
        <v>0</v>
      </c>
      <c r="O392" s="85">
        <f t="shared" si="151"/>
        <v>10</v>
      </c>
      <c r="P392" s="86">
        <v>10</v>
      </c>
      <c r="Q392" s="85">
        <f t="shared" si="152"/>
        <v>400</v>
      </c>
      <c r="R392" s="86">
        <v>400</v>
      </c>
      <c r="S392" s="87">
        <f t="shared" si="153"/>
        <v>140</v>
      </c>
      <c r="T392" s="87">
        <f t="shared" si="154"/>
        <v>5600</v>
      </c>
      <c r="AA392" s="22">
        <f t="shared" si="161"/>
        <v>0</v>
      </c>
      <c r="AB392" s="22">
        <f t="shared" si="162"/>
        <v>140</v>
      </c>
      <c r="AC392" s="22">
        <f t="shared" si="163"/>
        <v>0</v>
      </c>
      <c r="AE392" s="22">
        <f t="shared" si="164"/>
        <v>0</v>
      </c>
      <c r="AF392" s="22">
        <f t="shared" si="165"/>
        <v>5600</v>
      </c>
      <c r="AG392" s="22">
        <f t="shared" si="166"/>
        <v>0</v>
      </c>
    </row>
    <row r="393" spans="1:33" ht="40.15" customHeight="1" x14ac:dyDescent="0.2">
      <c r="A393" s="15" t="s">
        <v>1161</v>
      </c>
      <c r="B393" s="9">
        <v>384</v>
      </c>
      <c r="C393" s="9"/>
      <c r="D393" s="49" t="s">
        <v>560</v>
      </c>
      <c r="E393" s="79" t="s">
        <v>186</v>
      </c>
      <c r="F393" s="49" t="s">
        <v>195</v>
      </c>
      <c r="G393" s="49" t="s">
        <v>1367</v>
      </c>
      <c r="H393" s="49" t="s">
        <v>537</v>
      </c>
      <c r="I393" s="53">
        <v>1</v>
      </c>
      <c r="J393" s="88">
        <v>16</v>
      </c>
      <c r="K393" s="82">
        <f t="shared" si="143"/>
        <v>16</v>
      </c>
      <c r="L393" s="82">
        <f t="shared" si="144"/>
        <v>16</v>
      </c>
      <c r="M393" s="83">
        <f t="shared" si="142"/>
        <v>16</v>
      </c>
      <c r="N393" s="84">
        <v>0</v>
      </c>
      <c r="O393" s="85">
        <f t="shared" si="151"/>
        <v>10</v>
      </c>
      <c r="P393" s="86">
        <v>10</v>
      </c>
      <c r="Q393" s="85">
        <f t="shared" si="152"/>
        <v>600</v>
      </c>
      <c r="R393" s="86">
        <v>600</v>
      </c>
      <c r="S393" s="87">
        <f t="shared" si="153"/>
        <v>160</v>
      </c>
      <c r="T393" s="87">
        <f t="shared" si="154"/>
        <v>9600</v>
      </c>
      <c r="AA393" s="22">
        <f t="shared" si="161"/>
        <v>0</v>
      </c>
      <c r="AB393" s="22">
        <f t="shared" si="162"/>
        <v>160</v>
      </c>
      <c r="AC393" s="22">
        <f t="shared" si="163"/>
        <v>0</v>
      </c>
      <c r="AE393" s="22">
        <f t="shared" si="164"/>
        <v>0</v>
      </c>
      <c r="AF393" s="22">
        <f t="shared" si="165"/>
        <v>9600</v>
      </c>
      <c r="AG393" s="22">
        <f t="shared" si="166"/>
        <v>0</v>
      </c>
    </row>
    <row r="394" spans="1:33" ht="40.15" customHeight="1" x14ac:dyDescent="0.2">
      <c r="A394" s="15" t="s">
        <v>1161</v>
      </c>
      <c r="B394" s="9">
        <v>385</v>
      </c>
      <c r="C394" s="9"/>
      <c r="D394" s="49" t="s">
        <v>560</v>
      </c>
      <c r="E394" s="79" t="s">
        <v>198</v>
      </c>
      <c r="F394" s="49" t="s">
        <v>549</v>
      </c>
      <c r="G394" s="49" t="s">
        <v>1367</v>
      </c>
      <c r="H394" s="49" t="s">
        <v>540</v>
      </c>
      <c r="I394" s="53">
        <v>12</v>
      </c>
      <c r="J394" s="88">
        <v>5</v>
      </c>
      <c r="K394" s="82">
        <f t="shared" si="143"/>
        <v>4.92</v>
      </c>
      <c r="L394" s="82">
        <f t="shared" si="144"/>
        <v>0.41</v>
      </c>
      <c r="M394" s="83">
        <f t="shared" si="142"/>
        <v>0.41666666666666669</v>
      </c>
      <c r="N394" s="84">
        <v>0</v>
      </c>
      <c r="O394" s="85">
        <f t="shared" si="151"/>
        <v>12</v>
      </c>
      <c r="P394" s="86">
        <v>1</v>
      </c>
      <c r="Q394" s="85">
        <f t="shared" si="152"/>
        <v>7200</v>
      </c>
      <c r="R394" s="86">
        <v>600</v>
      </c>
      <c r="S394" s="87">
        <f t="shared" si="153"/>
        <v>4.92</v>
      </c>
      <c r="T394" s="87">
        <f t="shared" si="154"/>
        <v>2952</v>
      </c>
      <c r="AA394" s="22">
        <f t="shared" si="161"/>
        <v>0</v>
      </c>
      <c r="AB394" s="22">
        <f t="shared" si="162"/>
        <v>5</v>
      </c>
      <c r="AC394" s="22">
        <f t="shared" si="163"/>
        <v>0</v>
      </c>
      <c r="AE394" s="22">
        <f t="shared" si="164"/>
        <v>0</v>
      </c>
      <c r="AF394" s="22">
        <f t="shared" si="165"/>
        <v>3000</v>
      </c>
      <c r="AG394" s="22">
        <f t="shared" si="166"/>
        <v>0</v>
      </c>
    </row>
    <row r="395" spans="1:33" ht="40.15" customHeight="1" x14ac:dyDescent="0.2">
      <c r="A395" s="15" t="s">
        <v>1161</v>
      </c>
      <c r="B395" s="9">
        <v>386</v>
      </c>
      <c r="C395" s="9" t="s">
        <v>1871</v>
      </c>
      <c r="D395" s="49" t="s">
        <v>560</v>
      </c>
      <c r="E395" s="79" t="s">
        <v>1210</v>
      </c>
      <c r="F395" s="49" t="s">
        <v>538</v>
      </c>
      <c r="G395" s="49" t="s">
        <v>1367</v>
      </c>
      <c r="H395" s="49" t="s">
        <v>540</v>
      </c>
      <c r="I395" s="53">
        <v>20</v>
      </c>
      <c r="J395" s="88">
        <v>7</v>
      </c>
      <c r="K395" s="82">
        <f t="shared" si="143"/>
        <v>7</v>
      </c>
      <c r="L395" s="82">
        <f t="shared" si="144"/>
        <v>0.35</v>
      </c>
      <c r="M395" s="83">
        <f t="shared" si="142"/>
        <v>0.35</v>
      </c>
      <c r="N395" s="84">
        <v>0</v>
      </c>
      <c r="O395" s="85">
        <f t="shared" si="151"/>
        <v>16000</v>
      </c>
      <c r="P395" s="86">
        <v>800</v>
      </c>
      <c r="Q395" s="85">
        <f t="shared" si="152"/>
        <v>200000</v>
      </c>
      <c r="R395" s="86">
        <v>10000</v>
      </c>
      <c r="S395" s="87">
        <f t="shared" si="153"/>
        <v>5600</v>
      </c>
      <c r="T395" s="87">
        <f t="shared" si="154"/>
        <v>70000</v>
      </c>
      <c r="AA395" s="22">
        <f t="shared" si="161"/>
        <v>0</v>
      </c>
      <c r="AB395" s="22">
        <f t="shared" si="162"/>
        <v>5600</v>
      </c>
      <c r="AC395" s="22">
        <f t="shared" si="163"/>
        <v>0</v>
      </c>
      <c r="AE395" s="22">
        <f t="shared" si="164"/>
        <v>0</v>
      </c>
      <c r="AF395" s="22">
        <f t="shared" si="165"/>
        <v>70000</v>
      </c>
      <c r="AG395" s="22">
        <f t="shared" si="166"/>
        <v>0</v>
      </c>
    </row>
    <row r="396" spans="1:33" ht="40.15" customHeight="1" x14ac:dyDescent="0.2">
      <c r="A396" s="15" t="s">
        <v>1161</v>
      </c>
      <c r="B396" s="9">
        <v>387</v>
      </c>
      <c r="C396" s="9" t="s">
        <v>1872</v>
      </c>
      <c r="D396" s="49" t="s">
        <v>560</v>
      </c>
      <c r="E396" s="79" t="s">
        <v>1873</v>
      </c>
      <c r="F396" s="49" t="s">
        <v>596</v>
      </c>
      <c r="G396" s="49" t="s">
        <v>1367</v>
      </c>
      <c r="H396" s="49" t="s">
        <v>540</v>
      </c>
      <c r="I396" s="53">
        <v>12</v>
      </c>
      <c r="J396" s="88">
        <v>11</v>
      </c>
      <c r="K396" s="82">
        <f t="shared" si="143"/>
        <v>10.92</v>
      </c>
      <c r="L396" s="82">
        <f t="shared" si="144"/>
        <v>0.91</v>
      </c>
      <c r="M396" s="83">
        <f t="shared" si="142"/>
        <v>0.91666666666666663</v>
      </c>
      <c r="N396" s="84">
        <v>0</v>
      </c>
      <c r="O396" s="85">
        <f t="shared" si="151"/>
        <v>1200</v>
      </c>
      <c r="P396" s="86">
        <v>100</v>
      </c>
      <c r="Q396" s="85">
        <f t="shared" si="152"/>
        <v>72000</v>
      </c>
      <c r="R396" s="86">
        <v>6000</v>
      </c>
      <c r="S396" s="87">
        <f t="shared" si="153"/>
        <v>1092</v>
      </c>
      <c r="T396" s="87">
        <f t="shared" si="154"/>
        <v>65520</v>
      </c>
      <c r="AA396" s="22">
        <f t="shared" si="161"/>
        <v>0</v>
      </c>
      <c r="AB396" s="22">
        <f t="shared" si="162"/>
        <v>1100</v>
      </c>
      <c r="AC396" s="22">
        <f t="shared" si="163"/>
        <v>0</v>
      </c>
      <c r="AE396" s="22">
        <f t="shared" si="164"/>
        <v>0</v>
      </c>
      <c r="AF396" s="22">
        <f t="shared" si="165"/>
        <v>66000</v>
      </c>
      <c r="AG396" s="22">
        <f t="shared" si="166"/>
        <v>0</v>
      </c>
    </row>
    <row r="397" spans="1:33" ht="40.15" customHeight="1" x14ac:dyDescent="0.2">
      <c r="A397" s="15" t="s">
        <v>1161</v>
      </c>
      <c r="B397" s="9">
        <v>388</v>
      </c>
      <c r="C397" s="9" t="s">
        <v>1880</v>
      </c>
      <c r="D397" s="38" t="s">
        <v>560</v>
      </c>
      <c r="E397" s="98" t="s">
        <v>235</v>
      </c>
      <c r="F397" s="38" t="s">
        <v>1881</v>
      </c>
      <c r="G397" s="38" t="s">
        <v>1882</v>
      </c>
      <c r="H397" s="38" t="s">
        <v>540</v>
      </c>
      <c r="I397" s="99">
        <v>30</v>
      </c>
      <c r="J397" s="88">
        <v>30</v>
      </c>
      <c r="K397" s="82">
        <f t="shared" si="143"/>
        <v>30</v>
      </c>
      <c r="L397" s="82">
        <f t="shared" si="144"/>
        <v>1</v>
      </c>
      <c r="M397" s="83">
        <f t="shared" ref="M397:M459" si="167">J397/I397</f>
        <v>1</v>
      </c>
      <c r="N397" s="84">
        <v>0</v>
      </c>
      <c r="O397" s="85">
        <f t="shared" si="151"/>
        <v>300</v>
      </c>
      <c r="P397" s="86">
        <v>10</v>
      </c>
      <c r="Q397" s="85">
        <f t="shared" si="152"/>
        <v>12000</v>
      </c>
      <c r="R397" s="86">
        <v>400</v>
      </c>
      <c r="S397" s="87">
        <f t="shared" si="153"/>
        <v>300</v>
      </c>
      <c r="T397" s="87">
        <f t="shared" si="154"/>
        <v>12000</v>
      </c>
      <c r="AA397" s="22">
        <f t="shared" si="161"/>
        <v>0</v>
      </c>
      <c r="AB397" s="22">
        <f t="shared" si="162"/>
        <v>300</v>
      </c>
      <c r="AC397" s="22">
        <f t="shared" si="163"/>
        <v>0</v>
      </c>
      <c r="AE397" s="22">
        <f t="shared" si="164"/>
        <v>0</v>
      </c>
      <c r="AF397" s="22">
        <f t="shared" si="165"/>
        <v>12000</v>
      </c>
      <c r="AG397" s="22">
        <f t="shared" si="166"/>
        <v>0</v>
      </c>
    </row>
    <row r="398" spans="1:33" ht="40.15" customHeight="1" x14ac:dyDescent="0.2">
      <c r="A398" s="15" t="s">
        <v>1161</v>
      </c>
      <c r="B398" s="9">
        <v>389</v>
      </c>
      <c r="C398" s="9"/>
      <c r="D398" s="38" t="s">
        <v>560</v>
      </c>
      <c r="E398" s="98" t="s">
        <v>235</v>
      </c>
      <c r="F398" s="38" t="s">
        <v>970</v>
      </c>
      <c r="G398" s="38" t="s">
        <v>236</v>
      </c>
      <c r="H398" s="38" t="s">
        <v>540</v>
      </c>
      <c r="I398" s="99">
        <v>30</v>
      </c>
      <c r="J398" s="88">
        <v>23</v>
      </c>
      <c r="K398" s="82">
        <f t="shared" ref="K398:K460" si="168">L398*I398</f>
        <v>22.8</v>
      </c>
      <c r="L398" s="82">
        <f t="shared" si="144"/>
        <v>0.76</v>
      </c>
      <c r="M398" s="83">
        <f t="shared" si="167"/>
        <v>0.76666666666666672</v>
      </c>
      <c r="N398" s="84">
        <v>0</v>
      </c>
      <c r="O398" s="85">
        <f t="shared" si="151"/>
        <v>12000</v>
      </c>
      <c r="P398" s="86">
        <v>400</v>
      </c>
      <c r="Q398" s="85">
        <f t="shared" si="152"/>
        <v>150000</v>
      </c>
      <c r="R398" s="86">
        <v>5000</v>
      </c>
      <c r="S398" s="87">
        <f t="shared" si="153"/>
        <v>9120</v>
      </c>
      <c r="T398" s="87">
        <f t="shared" si="154"/>
        <v>114000</v>
      </c>
      <c r="AA398" s="22">
        <f t="shared" si="161"/>
        <v>0</v>
      </c>
      <c r="AB398" s="22">
        <f t="shared" si="162"/>
        <v>9200</v>
      </c>
      <c r="AC398" s="22">
        <f t="shared" si="163"/>
        <v>0</v>
      </c>
      <c r="AE398" s="22">
        <f t="shared" si="164"/>
        <v>0</v>
      </c>
      <c r="AF398" s="22">
        <f t="shared" si="165"/>
        <v>115000.00000000001</v>
      </c>
      <c r="AG398" s="22">
        <f t="shared" si="166"/>
        <v>0</v>
      </c>
    </row>
    <row r="399" spans="1:33" ht="40.15" customHeight="1" x14ac:dyDescent="0.2">
      <c r="A399" s="15" t="s">
        <v>1161</v>
      </c>
      <c r="B399" s="9">
        <v>390</v>
      </c>
      <c r="C399" s="9"/>
      <c r="D399" s="49" t="s">
        <v>560</v>
      </c>
      <c r="E399" s="79" t="s">
        <v>207</v>
      </c>
      <c r="F399" s="49" t="s">
        <v>538</v>
      </c>
      <c r="G399" s="49" t="s">
        <v>1367</v>
      </c>
      <c r="H399" s="49" t="s">
        <v>540</v>
      </c>
      <c r="I399" s="89">
        <v>20</v>
      </c>
      <c r="J399" s="88">
        <v>5.55</v>
      </c>
      <c r="K399" s="82">
        <f t="shared" si="168"/>
        <v>5.4</v>
      </c>
      <c r="L399" s="82">
        <f t="shared" ref="L399:L461" si="169">ROUNDDOWN(M399,2)</f>
        <v>0.27</v>
      </c>
      <c r="M399" s="83">
        <f t="shared" si="167"/>
        <v>0.27749999999999997</v>
      </c>
      <c r="N399" s="84">
        <v>0</v>
      </c>
      <c r="O399" s="85">
        <f t="shared" si="151"/>
        <v>8000</v>
      </c>
      <c r="P399" s="86">
        <v>400</v>
      </c>
      <c r="Q399" s="85">
        <f t="shared" si="152"/>
        <v>12000</v>
      </c>
      <c r="R399" s="86">
        <v>600</v>
      </c>
      <c r="S399" s="87">
        <f t="shared" si="153"/>
        <v>2160</v>
      </c>
      <c r="T399" s="87">
        <f t="shared" si="154"/>
        <v>3240</v>
      </c>
      <c r="AA399" s="22">
        <f t="shared" si="161"/>
        <v>0</v>
      </c>
      <c r="AB399" s="22">
        <f t="shared" si="162"/>
        <v>2219.9999999999995</v>
      </c>
      <c r="AC399" s="22">
        <f t="shared" si="163"/>
        <v>0</v>
      </c>
      <c r="AE399" s="22">
        <f t="shared" si="164"/>
        <v>0</v>
      </c>
      <c r="AF399" s="22">
        <f t="shared" si="165"/>
        <v>3329.9999999999995</v>
      </c>
      <c r="AG399" s="22">
        <f t="shared" si="166"/>
        <v>0</v>
      </c>
    </row>
    <row r="400" spans="1:33" ht="40.15" customHeight="1" x14ac:dyDescent="0.2">
      <c r="A400" s="15" t="s">
        <v>1161</v>
      </c>
      <c r="B400" s="9">
        <v>391</v>
      </c>
      <c r="C400" s="9"/>
      <c r="D400" s="49" t="s">
        <v>560</v>
      </c>
      <c r="E400" s="79" t="s">
        <v>210</v>
      </c>
      <c r="F400" s="49" t="s">
        <v>719</v>
      </c>
      <c r="G400" s="49" t="s">
        <v>715</v>
      </c>
      <c r="H400" s="49" t="s">
        <v>537</v>
      </c>
      <c r="I400" s="53">
        <v>1</v>
      </c>
      <c r="J400" s="88">
        <v>7</v>
      </c>
      <c r="K400" s="82">
        <f t="shared" si="168"/>
        <v>7</v>
      </c>
      <c r="L400" s="82">
        <f t="shared" si="169"/>
        <v>7</v>
      </c>
      <c r="M400" s="83">
        <f t="shared" si="167"/>
        <v>7</v>
      </c>
      <c r="N400" s="84">
        <v>0</v>
      </c>
      <c r="O400" s="85">
        <f t="shared" si="151"/>
        <v>50</v>
      </c>
      <c r="P400" s="86">
        <v>50</v>
      </c>
      <c r="Q400" s="85">
        <f t="shared" si="152"/>
        <v>1000</v>
      </c>
      <c r="R400" s="86">
        <v>1000</v>
      </c>
      <c r="S400" s="87">
        <f t="shared" si="153"/>
        <v>350</v>
      </c>
      <c r="T400" s="87">
        <f t="shared" si="154"/>
        <v>7000</v>
      </c>
      <c r="AA400" s="22">
        <f t="shared" si="161"/>
        <v>0</v>
      </c>
      <c r="AB400" s="22">
        <f t="shared" si="162"/>
        <v>350</v>
      </c>
      <c r="AC400" s="22">
        <f t="shared" si="163"/>
        <v>0</v>
      </c>
      <c r="AE400" s="22">
        <f t="shared" si="164"/>
        <v>0</v>
      </c>
      <c r="AF400" s="22">
        <f t="shared" si="165"/>
        <v>7000</v>
      </c>
      <c r="AG400" s="22">
        <f t="shared" si="166"/>
        <v>0</v>
      </c>
    </row>
    <row r="401" spans="1:33" ht="40.15" customHeight="1" x14ac:dyDescent="0.2">
      <c r="A401" s="15" t="s">
        <v>1160</v>
      </c>
      <c r="B401" s="9">
        <v>392</v>
      </c>
      <c r="C401" s="9"/>
      <c r="D401" s="49" t="s">
        <v>560</v>
      </c>
      <c r="E401" s="79" t="s">
        <v>217</v>
      </c>
      <c r="F401" s="49" t="s">
        <v>837</v>
      </c>
      <c r="G401" s="49" t="s">
        <v>1367</v>
      </c>
      <c r="H401" s="49" t="s">
        <v>540</v>
      </c>
      <c r="I401" s="53">
        <v>12</v>
      </c>
      <c r="J401" s="88">
        <v>22.78</v>
      </c>
      <c r="K401" s="82">
        <f t="shared" si="168"/>
        <v>22.68</v>
      </c>
      <c r="L401" s="82">
        <f t="shared" si="169"/>
        <v>1.89</v>
      </c>
      <c r="M401" s="83">
        <f t="shared" si="167"/>
        <v>1.8983333333333334</v>
      </c>
      <c r="N401" s="84">
        <v>0.93020800000000003</v>
      </c>
      <c r="O401" s="85">
        <f t="shared" si="151"/>
        <v>600</v>
      </c>
      <c r="P401" s="86">
        <v>50</v>
      </c>
      <c r="Q401" s="85">
        <f t="shared" si="152"/>
        <v>4800</v>
      </c>
      <c r="R401" s="86">
        <v>400</v>
      </c>
      <c r="S401" s="87">
        <f t="shared" si="153"/>
        <v>1134</v>
      </c>
      <c r="T401" s="87">
        <f t="shared" si="154"/>
        <v>9072</v>
      </c>
      <c r="AA401" s="22">
        <f t="shared" si="161"/>
        <v>558.12480000000005</v>
      </c>
      <c r="AB401" s="22">
        <f t="shared" si="162"/>
        <v>1139</v>
      </c>
      <c r="AC401" s="22">
        <f t="shared" si="163"/>
        <v>558.12480000000005</v>
      </c>
      <c r="AE401" s="22">
        <f t="shared" si="164"/>
        <v>4464.9984000000004</v>
      </c>
      <c r="AF401" s="22">
        <f t="shared" si="165"/>
        <v>9112</v>
      </c>
      <c r="AG401" s="22">
        <f t="shared" si="166"/>
        <v>4464.9984000000004</v>
      </c>
    </row>
    <row r="402" spans="1:33" ht="40.15" customHeight="1" x14ac:dyDescent="0.2">
      <c r="A402" s="15" t="s">
        <v>1161</v>
      </c>
      <c r="B402" s="9">
        <v>393</v>
      </c>
      <c r="C402" s="9"/>
      <c r="D402" s="38" t="s">
        <v>946</v>
      </c>
      <c r="E402" s="98" t="s">
        <v>914</v>
      </c>
      <c r="F402" s="38" t="s">
        <v>538</v>
      </c>
      <c r="G402" s="38" t="s">
        <v>938</v>
      </c>
      <c r="H402" s="38" t="s">
        <v>540</v>
      </c>
      <c r="I402" s="99">
        <v>30</v>
      </c>
      <c r="J402" s="88">
        <v>40.72</v>
      </c>
      <c r="K402" s="82">
        <f t="shared" si="168"/>
        <v>40.5</v>
      </c>
      <c r="L402" s="82">
        <f t="shared" si="169"/>
        <v>1.35</v>
      </c>
      <c r="M402" s="83">
        <f t="shared" si="167"/>
        <v>1.3573333333333333</v>
      </c>
      <c r="N402" s="84">
        <v>0</v>
      </c>
      <c r="O402" s="85">
        <f t="shared" si="151"/>
        <v>1500</v>
      </c>
      <c r="P402" s="86">
        <v>50</v>
      </c>
      <c r="Q402" s="85">
        <f t="shared" si="152"/>
        <v>30000</v>
      </c>
      <c r="R402" s="86">
        <v>1000</v>
      </c>
      <c r="S402" s="87">
        <f t="shared" si="153"/>
        <v>2025</v>
      </c>
      <c r="T402" s="87">
        <f t="shared" si="154"/>
        <v>40500</v>
      </c>
      <c r="AA402" s="22">
        <f t="shared" si="161"/>
        <v>0</v>
      </c>
      <c r="AB402" s="22">
        <f t="shared" si="162"/>
        <v>2036</v>
      </c>
      <c r="AC402" s="22">
        <f t="shared" si="163"/>
        <v>0</v>
      </c>
      <c r="AE402" s="22">
        <f t="shared" si="164"/>
        <v>0</v>
      </c>
      <c r="AF402" s="22">
        <f t="shared" si="165"/>
        <v>40720</v>
      </c>
      <c r="AG402" s="22">
        <f t="shared" si="166"/>
        <v>0</v>
      </c>
    </row>
    <row r="403" spans="1:33" ht="40.15" customHeight="1" x14ac:dyDescent="0.2">
      <c r="A403" s="15" t="s">
        <v>1161</v>
      </c>
      <c r="B403" s="9">
        <v>394</v>
      </c>
      <c r="C403" s="9"/>
      <c r="D403" s="38" t="s">
        <v>946</v>
      </c>
      <c r="E403" s="98" t="s">
        <v>913</v>
      </c>
      <c r="F403" s="38" t="s">
        <v>538</v>
      </c>
      <c r="G403" s="38" t="s">
        <v>937</v>
      </c>
      <c r="H403" s="38" t="s">
        <v>540</v>
      </c>
      <c r="I403" s="99">
        <v>30</v>
      </c>
      <c r="J403" s="88">
        <v>40.72</v>
      </c>
      <c r="K403" s="82">
        <f t="shared" si="168"/>
        <v>40.5</v>
      </c>
      <c r="L403" s="82">
        <f t="shared" si="169"/>
        <v>1.35</v>
      </c>
      <c r="M403" s="83">
        <f t="shared" si="167"/>
        <v>1.3573333333333333</v>
      </c>
      <c r="N403" s="84">
        <v>0</v>
      </c>
      <c r="O403" s="85">
        <f t="shared" si="151"/>
        <v>1500</v>
      </c>
      <c r="P403" s="86">
        <v>50</v>
      </c>
      <c r="Q403" s="85">
        <f t="shared" si="152"/>
        <v>30000</v>
      </c>
      <c r="R403" s="86">
        <v>1000</v>
      </c>
      <c r="S403" s="87">
        <f t="shared" si="153"/>
        <v>2025</v>
      </c>
      <c r="T403" s="87">
        <f t="shared" si="154"/>
        <v>40500</v>
      </c>
      <c r="AA403" s="22">
        <f t="shared" si="161"/>
        <v>0</v>
      </c>
      <c r="AB403" s="22">
        <f t="shared" si="162"/>
        <v>2036</v>
      </c>
      <c r="AC403" s="22">
        <f t="shared" si="163"/>
        <v>0</v>
      </c>
      <c r="AE403" s="22">
        <f t="shared" si="164"/>
        <v>0</v>
      </c>
      <c r="AF403" s="22">
        <f t="shared" si="165"/>
        <v>40720</v>
      </c>
      <c r="AG403" s="22">
        <f t="shared" si="166"/>
        <v>0</v>
      </c>
    </row>
    <row r="404" spans="1:33" ht="40.15" customHeight="1" x14ac:dyDescent="0.2">
      <c r="A404" s="15" t="s">
        <v>1161</v>
      </c>
      <c r="B404" s="9">
        <v>395</v>
      </c>
      <c r="C404" s="9"/>
      <c r="D404" s="38" t="s">
        <v>946</v>
      </c>
      <c r="E404" s="98" t="s">
        <v>912</v>
      </c>
      <c r="F404" s="38" t="s">
        <v>538</v>
      </c>
      <c r="G404" s="38" t="s">
        <v>936</v>
      </c>
      <c r="H404" s="38" t="s">
        <v>540</v>
      </c>
      <c r="I404" s="99">
        <v>30</v>
      </c>
      <c r="J404" s="88">
        <v>26.81</v>
      </c>
      <c r="K404" s="82">
        <f t="shared" si="168"/>
        <v>26.7</v>
      </c>
      <c r="L404" s="82">
        <f t="shared" si="169"/>
        <v>0.89</v>
      </c>
      <c r="M404" s="83">
        <f t="shared" si="167"/>
        <v>0.89366666666666661</v>
      </c>
      <c r="N404" s="84">
        <v>0</v>
      </c>
      <c r="O404" s="85">
        <f t="shared" si="151"/>
        <v>1500</v>
      </c>
      <c r="P404" s="86">
        <v>50</v>
      </c>
      <c r="Q404" s="85">
        <f t="shared" si="152"/>
        <v>12000</v>
      </c>
      <c r="R404" s="86">
        <v>400</v>
      </c>
      <c r="S404" s="87">
        <f t="shared" si="153"/>
        <v>1335</v>
      </c>
      <c r="T404" s="87">
        <f t="shared" si="154"/>
        <v>10680</v>
      </c>
      <c r="AA404" s="22">
        <f t="shared" si="161"/>
        <v>0</v>
      </c>
      <c r="AB404" s="22">
        <f t="shared" si="162"/>
        <v>1340.5</v>
      </c>
      <c r="AC404" s="22">
        <f t="shared" si="163"/>
        <v>0</v>
      </c>
      <c r="AE404" s="22">
        <f t="shared" si="164"/>
        <v>0</v>
      </c>
      <c r="AF404" s="22">
        <f t="shared" si="165"/>
        <v>10724</v>
      </c>
      <c r="AG404" s="22">
        <f t="shared" si="166"/>
        <v>0</v>
      </c>
    </row>
    <row r="405" spans="1:33" ht="40.15" customHeight="1" x14ac:dyDescent="0.2">
      <c r="A405" s="15" t="s">
        <v>1161</v>
      </c>
      <c r="B405" s="9">
        <v>396</v>
      </c>
      <c r="C405" s="9"/>
      <c r="D405" s="38" t="s">
        <v>946</v>
      </c>
      <c r="E405" s="98" t="s">
        <v>911</v>
      </c>
      <c r="F405" s="38" t="s">
        <v>538</v>
      </c>
      <c r="G405" s="38" t="s">
        <v>935</v>
      </c>
      <c r="H405" s="38" t="s">
        <v>540</v>
      </c>
      <c r="I405" s="99">
        <v>30</v>
      </c>
      <c r="J405" s="88">
        <v>26.81</v>
      </c>
      <c r="K405" s="82">
        <f t="shared" si="168"/>
        <v>26.7</v>
      </c>
      <c r="L405" s="82">
        <f t="shared" si="169"/>
        <v>0.89</v>
      </c>
      <c r="M405" s="83">
        <f t="shared" si="167"/>
        <v>0.89366666666666661</v>
      </c>
      <c r="N405" s="84">
        <v>0</v>
      </c>
      <c r="O405" s="85">
        <f t="shared" si="151"/>
        <v>1500</v>
      </c>
      <c r="P405" s="86">
        <v>50</v>
      </c>
      <c r="Q405" s="85">
        <f t="shared" si="152"/>
        <v>30000</v>
      </c>
      <c r="R405" s="86">
        <v>1000</v>
      </c>
      <c r="S405" s="87">
        <f t="shared" si="153"/>
        <v>1335</v>
      </c>
      <c r="T405" s="87">
        <f t="shared" si="154"/>
        <v>26700</v>
      </c>
      <c r="AA405" s="22">
        <f t="shared" si="161"/>
        <v>0</v>
      </c>
      <c r="AB405" s="22">
        <f t="shared" si="162"/>
        <v>1340.5</v>
      </c>
      <c r="AC405" s="22">
        <f t="shared" si="163"/>
        <v>0</v>
      </c>
      <c r="AE405" s="22">
        <f t="shared" si="164"/>
        <v>0</v>
      </c>
      <c r="AF405" s="22">
        <f t="shared" si="165"/>
        <v>26810</v>
      </c>
      <c r="AG405" s="22">
        <f t="shared" si="166"/>
        <v>0</v>
      </c>
    </row>
    <row r="406" spans="1:33" ht="40.15" customHeight="1" x14ac:dyDescent="0.2">
      <c r="A406" s="15" t="s">
        <v>1161</v>
      </c>
      <c r="B406" s="9">
        <v>397</v>
      </c>
      <c r="C406" s="9"/>
      <c r="D406" s="49" t="s">
        <v>560</v>
      </c>
      <c r="E406" s="79" t="s">
        <v>230</v>
      </c>
      <c r="F406" s="49" t="s">
        <v>933</v>
      </c>
      <c r="G406" s="49" t="s">
        <v>1367</v>
      </c>
      <c r="H406" s="49" t="s">
        <v>540</v>
      </c>
      <c r="I406" s="89">
        <v>10</v>
      </c>
      <c r="J406" s="88">
        <v>17</v>
      </c>
      <c r="K406" s="82">
        <f t="shared" si="168"/>
        <v>17</v>
      </c>
      <c r="L406" s="82">
        <f t="shared" si="169"/>
        <v>1.7</v>
      </c>
      <c r="M406" s="83">
        <f t="shared" si="167"/>
        <v>1.7</v>
      </c>
      <c r="N406" s="84">
        <v>0</v>
      </c>
      <c r="O406" s="85">
        <f t="shared" si="151"/>
        <v>1000</v>
      </c>
      <c r="P406" s="86">
        <v>100</v>
      </c>
      <c r="Q406" s="85">
        <f t="shared" si="152"/>
        <v>12000</v>
      </c>
      <c r="R406" s="86">
        <v>1200</v>
      </c>
      <c r="S406" s="87">
        <f t="shared" si="153"/>
        <v>1700</v>
      </c>
      <c r="T406" s="87">
        <f t="shared" si="154"/>
        <v>20400</v>
      </c>
      <c r="AA406" s="22">
        <f t="shared" si="161"/>
        <v>0</v>
      </c>
      <c r="AB406" s="22">
        <f t="shared" si="162"/>
        <v>1700</v>
      </c>
      <c r="AC406" s="22">
        <f t="shared" si="163"/>
        <v>0</v>
      </c>
      <c r="AE406" s="22">
        <f t="shared" si="164"/>
        <v>0</v>
      </c>
      <c r="AF406" s="22">
        <f t="shared" si="165"/>
        <v>20400</v>
      </c>
      <c r="AG406" s="22">
        <f t="shared" si="166"/>
        <v>0</v>
      </c>
    </row>
    <row r="407" spans="1:33" ht="40.15" customHeight="1" x14ac:dyDescent="0.2">
      <c r="A407" s="15" t="s">
        <v>1161</v>
      </c>
      <c r="B407" s="9">
        <v>398</v>
      </c>
      <c r="C407" s="9"/>
      <c r="D407" s="49" t="s">
        <v>560</v>
      </c>
      <c r="E407" s="79" t="s">
        <v>228</v>
      </c>
      <c r="F407" s="49" t="s">
        <v>229</v>
      </c>
      <c r="G407" s="49" t="s">
        <v>690</v>
      </c>
      <c r="H407" s="49" t="s">
        <v>555</v>
      </c>
      <c r="I407" s="89">
        <v>1</v>
      </c>
      <c r="J407" s="88">
        <v>20</v>
      </c>
      <c r="K407" s="82">
        <f t="shared" si="168"/>
        <v>20</v>
      </c>
      <c r="L407" s="82">
        <f t="shared" si="169"/>
        <v>20</v>
      </c>
      <c r="M407" s="83">
        <f t="shared" si="167"/>
        <v>20</v>
      </c>
      <c r="N407" s="84">
        <v>0</v>
      </c>
      <c r="O407" s="85">
        <f t="shared" si="151"/>
        <v>200</v>
      </c>
      <c r="P407" s="86">
        <v>200</v>
      </c>
      <c r="Q407" s="85">
        <f t="shared" si="152"/>
        <v>1000</v>
      </c>
      <c r="R407" s="86">
        <v>1000</v>
      </c>
      <c r="S407" s="87">
        <f t="shared" si="153"/>
        <v>4000</v>
      </c>
      <c r="T407" s="87">
        <f t="shared" si="154"/>
        <v>20000</v>
      </c>
      <c r="AA407" s="22">
        <f t="shared" si="161"/>
        <v>0</v>
      </c>
      <c r="AB407" s="22">
        <f t="shared" si="162"/>
        <v>4000</v>
      </c>
      <c r="AC407" s="22">
        <f t="shared" si="163"/>
        <v>0</v>
      </c>
      <c r="AE407" s="22">
        <f t="shared" si="164"/>
        <v>0</v>
      </c>
      <c r="AF407" s="22">
        <f t="shared" si="165"/>
        <v>20000</v>
      </c>
      <c r="AG407" s="22">
        <f t="shared" si="166"/>
        <v>0</v>
      </c>
    </row>
    <row r="408" spans="1:33" ht="40.15" customHeight="1" x14ac:dyDescent="0.2">
      <c r="A408" s="15" t="s">
        <v>1161</v>
      </c>
      <c r="B408" s="9">
        <v>399</v>
      </c>
      <c r="C408" s="9"/>
      <c r="D408" s="38" t="s">
        <v>560</v>
      </c>
      <c r="E408" s="98" t="s">
        <v>1145</v>
      </c>
      <c r="F408" s="38" t="s">
        <v>554</v>
      </c>
      <c r="G408" s="38" t="s">
        <v>1274</v>
      </c>
      <c r="H408" s="38" t="s">
        <v>1146</v>
      </c>
      <c r="I408" s="99">
        <v>1</v>
      </c>
      <c r="J408" s="88">
        <v>14.46</v>
      </c>
      <c r="K408" s="82">
        <f t="shared" si="168"/>
        <v>14.46</v>
      </c>
      <c r="L408" s="82">
        <f t="shared" si="169"/>
        <v>14.46</v>
      </c>
      <c r="M408" s="83">
        <f t="shared" si="167"/>
        <v>14.46</v>
      </c>
      <c r="N408" s="90">
        <v>0</v>
      </c>
      <c r="O408" s="85">
        <f t="shared" si="151"/>
        <v>10</v>
      </c>
      <c r="P408" s="86">
        <v>10</v>
      </c>
      <c r="Q408" s="85">
        <f t="shared" si="152"/>
        <v>400</v>
      </c>
      <c r="R408" s="86">
        <v>400</v>
      </c>
      <c r="S408" s="87">
        <f t="shared" si="153"/>
        <v>144.60000000000002</v>
      </c>
      <c r="T408" s="87">
        <f t="shared" si="154"/>
        <v>5784</v>
      </c>
      <c r="AA408" s="22">
        <f t="shared" si="161"/>
        <v>0</v>
      </c>
      <c r="AB408" s="22">
        <f t="shared" si="162"/>
        <v>144.60000000000002</v>
      </c>
      <c r="AC408" s="22">
        <f t="shared" si="163"/>
        <v>0</v>
      </c>
      <c r="AE408" s="22">
        <f t="shared" si="164"/>
        <v>0</v>
      </c>
      <c r="AF408" s="22">
        <f t="shared" si="165"/>
        <v>5784</v>
      </c>
      <c r="AG408" s="22">
        <f t="shared" si="166"/>
        <v>0</v>
      </c>
    </row>
    <row r="409" spans="1:33" ht="40.15" customHeight="1" x14ac:dyDescent="0.2">
      <c r="A409" s="15" t="s">
        <v>1161</v>
      </c>
      <c r="B409" s="9">
        <v>400</v>
      </c>
      <c r="C409" s="9"/>
      <c r="D409" s="49" t="s">
        <v>560</v>
      </c>
      <c r="E409" s="79" t="s">
        <v>231</v>
      </c>
      <c r="F409" s="49" t="s">
        <v>229</v>
      </c>
      <c r="G409" s="49" t="s">
        <v>689</v>
      </c>
      <c r="H409" s="49" t="s">
        <v>555</v>
      </c>
      <c r="I409" s="89">
        <v>1</v>
      </c>
      <c r="J409" s="88">
        <v>15</v>
      </c>
      <c r="K409" s="82">
        <f t="shared" si="168"/>
        <v>15</v>
      </c>
      <c r="L409" s="82">
        <f t="shared" si="169"/>
        <v>15</v>
      </c>
      <c r="M409" s="83">
        <f t="shared" si="167"/>
        <v>15</v>
      </c>
      <c r="N409" s="84">
        <v>0</v>
      </c>
      <c r="O409" s="85">
        <f t="shared" si="151"/>
        <v>1</v>
      </c>
      <c r="P409" s="86">
        <v>1</v>
      </c>
      <c r="Q409" s="85">
        <f t="shared" si="152"/>
        <v>400</v>
      </c>
      <c r="R409" s="86">
        <v>400</v>
      </c>
      <c r="S409" s="87">
        <f t="shared" si="153"/>
        <v>15</v>
      </c>
      <c r="T409" s="87">
        <f t="shared" si="154"/>
        <v>6000</v>
      </c>
      <c r="AA409" s="22">
        <f t="shared" si="161"/>
        <v>0</v>
      </c>
      <c r="AB409" s="22">
        <f t="shared" si="162"/>
        <v>15</v>
      </c>
      <c r="AC409" s="22">
        <f t="shared" si="163"/>
        <v>0</v>
      </c>
      <c r="AE409" s="22">
        <f t="shared" si="164"/>
        <v>0</v>
      </c>
      <c r="AF409" s="22">
        <f t="shared" si="165"/>
        <v>6000</v>
      </c>
      <c r="AG409" s="22">
        <f t="shared" si="166"/>
        <v>0</v>
      </c>
    </row>
    <row r="410" spans="1:33" ht="40.15" customHeight="1" x14ac:dyDescent="0.2">
      <c r="A410" s="15" t="s">
        <v>1161</v>
      </c>
      <c r="B410" s="9">
        <v>401</v>
      </c>
      <c r="C410" s="9"/>
      <c r="D410" s="49" t="s">
        <v>560</v>
      </c>
      <c r="E410" s="79" t="s">
        <v>231</v>
      </c>
      <c r="F410" s="49" t="s">
        <v>933</v>
      </c>
      <c r="G410" s="49" t="s">
        <v>2243</v>
      </c>
      <c r="H410" s="49" t="s">
        <v>540</v>
      </c>
      <c r="I410" s="89">
        <v>10</v>
      </c>
      <c r="J410" s="88">
        <v>10</v>
      </c>
      <c r="K410" s="82">
        <f t="shared" si="168"/>
        <v>10</v>
      </c>
      <c r="L410" s="82">
        <f t="shared" si="169"/>
        <v>1</v>
      </c>
      <c r="M410" s="83">
        <f t="shared" si="167"/>
        <v>1</v>
      </c>
      <c r="N410" s="84">
        <v>0</v>
      </c>
      <c r="O410" s="85">
        <f t="shared" si="151"/>
        <v>10</v>
      </c>
      <c r="P410" s="86">
        <v>1</v>
      </c>
      <c r="Q410" s="85">
        <f t="shared" si="152"/>
        <v>2000</v>
      </c>
      <c r="R410" s="86">
        <v>200</v>
      </c>
      <c r="S410" s="87">
        <f t="shared" si="153"/>
        <v>10</v>
      </c>
      <c r="T410" s="87">
        <f t="shared" si="154"/>
        <v>2000</v>
      </c>
      <c r="AA410" s="22">
        <f t="shared" si="161"/>
        <v>0</v>
      </c>
      <c r="AB410" s="22">
        <f t="shared" si="162"/>
        <v>10</v>
      </c>
      <c r="AC410" s="22">
        <f t="shared" si="163"/>
        <v>0</v>
      </c>
      <c r="AE410" s="22">
        <f t="shared" si="164"/>
        <v>0</v>
      </c>
      <c r="AF410" s="22">
        <f t="shared" si="165"/>
        <v>2000</v>
      </c>
      <c r="AG410" s="22">
        <f t="shared" si="166"/>
        <v>0</v>
      </c>
    </row>
    <row r="411" spans="1:33" ht="40.15" customHeight="1" x14ac:dyDescent="0.2">
      <c r="A411" s="15" t="s">
        <v>1161</v>
      </c>
      <c r="B411" s="9">
        <v>402</v>
      </c>
      <c r="C411" s="9"/>
      <c r="D411" s="49" t="s">
        <v>560</v>
      </c>
      <c r="E411" s="79" t="s">
        <v>248</v>
      </c>
      <c r="F411" s="49" t="s">
        <v>538</v>
      </c>
      <c r="G411" s="49" t="s">
        <v>1367</v>
      </c>
      <c r="H411" s="49" t="s">
        <v>540</v>
      </c>
      <c r="I411" s="101">
        <v>10</v>
      </c>
      <c r="J411" s="88">
        <v>8.85</v>
      </c>
      <c r="K411" s="82">
        <f t="shared" si="168"/>
        <v>8.8000000000000007</v>
      </c>
      <c r="L411" s="82">
        <f t="shared" si="169"/>
        <v>0.88</v>
      </c>
      <c r="M411" s="83">
        <f t="shared" si="167"/>
        <v>0.88500000000000001</v>
      </c>
      <c r="N411" s="84">
        <v>0</v>
      </c>
      <c r="O411" s="85">
        <f t="shared" si="151"/>
        <v>2000</v>
      </c>
      <c r="P411" s="86">
        <v>200</v>
      </c>
      <c r="Q411" s="85">
        <f t="shared" si="152"/>
        <v>100000</v>
      </c>
      <c r="R411" s="86">
        <v>10000</v>
      </c>
      <c r="S411" s="87">
        <f t="shared" si="153"/>
        <v>1760.0000000000002</v>
      </c>
      <c r="T411" s="87">
        <f t="shared" si="154"/>
        <v>88000</v>
      </c>
      <c r="AA411" s="22">
        <f t="shared" si="161"/>
        <v>0</v>
      </c>
      <c r="AB411" s="22">
        <f t="shared" si="162"/>
        <v>1770</v>
      </c>
      <c r="AC411" s="22">
        <f t="shared" si="163"/>
        <v>0</v>
      </c>
      <c r="AE411" s="22">
        <f t="shared" si="164"/>
        <v>0</v>
      </c>
      <c r="AF411" s="22">
        <f t="shared" si="165"/>
        <v>88500</v>
      </c>
      <c r="AG411" s="22">
        <f t="shared" si="166"/>
        <v>0</v>
      </c>
    </row>
    <row r="412" spans="1:33" ht="40.15" customHeight="1" x14ac:dyDescent="0.2">
      <c r="A412" s="15" t="s">
        <v>1161</v>
      </c>
      <c r="B412" s="9">
        <v>403</v>
      </c>
      <c r="C412" s="9"/>
      <c r="D412" s="49" t="s">
        <v>560</v>
      </c>
      <c r="E412" s="79" t="s">
        <v>259</v>
      </c>
      <c r="F412" s="49" t="s">
        <v>260</v>
      </c>
      <c r="G412" s="49" t="s">
        <v>1367</v>
      </c>
      <c r="H412" s="49" t="s">
        <v>540</v>
      </c>
      <c r="I412" s="53">
        <v>24</v>
      </c>
      <c r="J412" s="88">
        <v>12</v>
      </c>
      <c r="K412" s="82">
        <f t="shared" si="168"/>
        <v>12</v>
      </c>
      <c r="L412" s="82">
        <f t="shared" si="169"/>
        <v>0.5</v>
      </c>
      <c r="M412" s="83">
        <f t="shared" si="167"/>
        <v>0.5</v>
      </c>
      <c r="N412" s="84">
        <v>0</v>
      </c>
      <c r="O412" s="85">
        <f t="shared" si="151"/>
        <v>2400</v>
      </c>
      <c r="P412" s="86">
        <v>100</v>
      </c>
      <c r="Q412" s="85">
        <f t="shared" si="152"/>
        <v>48000</v>
      </c>
      <c r="R412" s="86">
        <v>2000</v>
      </c>
      <c r="S412" s="87">
        <f t="shared" si="153"/>
        <v>1200</v>
      </c>
      <c r="T412" s="87">
        <f t="shared" si="154"/>
        <v>24000</v>
      </c>
      <c r="AA412" s="22">
        <f t="shared" si="161"/>
        <v>0</v>
      </c>
      <c r="AB412" s="22">
        <f t="shared" si="162"/>
        <v>1200</v>
      </c>
      <c r="AC412" s="22">
        <f t="shared" si="163"/>
        <v>0</v>
      </c>
      <c r="AE412" s="22">
        <f t="shared" si="164"/>
        <v>0</v>
      </c>
      <c r="AF412" s="22">
        <f t="shared" si="165"/>
        <v>24000</v>
      </c>
      <c r="AG412" s="22">
        <f t="shared" si="166"/>
        <v>0</v>
      </c>
    </row>
    <row r="413" spans="1:33" ht="40.15" customHeight="1" x14ac:dyDescent="0.2">
      <c r="A413" s="15" t="s">
        <v>1161</v>
      </c>
      <c r="B413" s="9">
        <v>404</v>
      </c>
      <c r="C413" s="9"/>
      <c r="D413" s="49" t="s">
        <v>560</v>
      </c>
      <c r="E413" s="79" t="s">
        <v>2117</v>
      </c>
      <c r="F413" s="49" t="s">
        <v>719</v>
      </c>
      <c r="G413" s="49" t="s">
        <v>715</v>
      </c>
      <c r="H413" s="49" t="s">
        <v>537</v>
      </c>
      <c r="I413" s="53">
        <v>1</v>
      </c>
      <c r="J413" s="88">
        <v>6</v>
      </c>
      <c r="K413" s="82">
        <f t="shared" si="168"/>
        <v>6</v>
      </c>
      <c r="L413" s="82">
        <f t="shared" si="169"/>
        <v>6</v>
      </c>
      <c r="M413" s="83">
        <f t="shared" si="167"/>
        <v>6</v>
      </c>
      <c r="N413" s="84"/>
      <c r="O413" s="85">
        <f t="shared" si="151"/>
        <v>50</v>
      </c>
      <c r="P413" s="86">
        <v>50</v>
      </c>
      <c r="Q413" s="85">
        <f t="shared" si="152"/>
        <v>1000</v>
      </c>
      <c r="R413" s="86">
        <v>1000</v>
      </c>
      <c r="S413" s="87">
        <f t="shared" si="153"/>
        <v>300</v>
      </c>
      <c r="T413" s="87">
        <f t="shared" si="154"/>
        <v>6000</v>
      </c>
      <c r="AA413" s="22"/>
      <c r="AB413" s="22"/>
      <c r="AC413" s="22"/>
      <c r="AE413" s="22"/>
      <c r="AF413" s="22"/>
      <c r="AG413" s="22"/>
    </row>
    <row r="414" spans="1:33" ht="40.15" customHeight="1" x14ac:dyDescent="0.2">
      <c r="A414" s="15" t="s">
        <v>1161</v>
      </c>
      <c r="B414" s="9">
        <v>405</v>
      </c>
      <c r="C414" s="9"/>
      <c r="D414" s="49" t="s">
        <v>560</v>
      </c>
      <c r="E414" s="79" t="s">
        <v>264</v>
      </c>
      <c r="F414" s="49" t="s">
        <v>719</v>
      </c>
      <c r="G414" s="49" t="s">
        <v>715</v>
      </c>
      <c r="H414" s="49" t="s">
        <v>537</v>
      </c>
      <c r="I414" s="53">
        <v>1</v>
      </c>
      <c r="J414" s="88">
        <v>4</v>
      </c>
      <c r="K414" s="82">
        <f t="shared" si="168"/>
        <v>4</v>
      </c>
      <c r="L414" s="82">
        <f t="shared" si="169"/>
        <v>4</v>
      </c>
      <c r="M414" s="83">
        <f t="shared" si="167"/>
        <v>4</v>
      </c>
      <c r="N414" s="84">
        <v>0</v>
      </c>
      <c r="O414" s="85">
        <f t="shared" si="151"/>
        <v>50</v>
      </c>
      <c r="P414" s="86">
        <v>50</v>
      </c>
      <c r="Q414" s="85">
        <f t="shared" si="152"/>
        <v>600</v>
      </c>
      <c r="R414" s="86">
        <v>600</v>
      </c>
      <c r="S414" s="87">
        <f t="shared" si="153"/>
        <v>200</v>
      </c>
      <c r="T414" s="87">
        <f t="shared" si="154"/>
        <v>2400</v>
      </c>
      <c r="AA414" s="22">
        <f t="shared" ref="AA414:AA419" si="170">N414*O414</f>
        <v>0</v>
      </c>
      <c r="AB414" s="22">
        <f t="shared" ref="AB414:AB421" si="171">M414*O414</f>
        <v>200</v>
      </c>
      <c r="AC414" s="22">
        <f t="shared" ref="AC414:AC419" si="172">IF(AA414&lt;AB414,AA414,AB414)</f>
        <v>0</v>
      </c>
      <c r="AE414" s="22">
        <f t="shared" ref="AE414:AE419" si="173">Q414*N414</f>
        <v>0</v>
      </c>
      <c r="AF414" s="22">
        <f t="shared" ref="AF414:AF421" si="174">M414*Q414</f>
        <v>2400</v>
      </c>
      <c r="AG414" s="22">
        <f t="shared" ref="AG414:AG419" si="175">IF(AE414&lt;AF414,AE414,AF414)</f>
        <v>0</v>
      </c>
    </row>
    <row r="415" spans="1:33" ht="40.15" customHeight="1" x14ac:dyDescent="0.2">
      <c r="A415" s="15" t="s">
        <v>1161</v>
      </c>
      <c r="B415" s="9">
        <v>406</v>
      </c>
      <c r="C415" s="9"/>
      <c r="D415" s="49" t="s">
        <v>560</v>
      </c>
      <c r="E415" s="79" t="s">
        <v>274</v>
      </c>
      <c r="F415" s="49" t="s">
        <v>626</v>
      </c>
      <c r="G415" s="49" t="s">
        <v>1367</v>
      </c>
      <c r="H415" s="49" t="s">
        <v>540</v>
      </c>
      <c r="I415" s="89">
        <v>30</v>
      </c>
      <c r="J415" s="88">
        <v>11</v>
      </c>
      <c r="K415" s="82">
        <f t="shared" si="168"/>
        <v>10.799999999999999</v>
      </c>
      <c r="L415" s="82">
        <f t="shared" si="169"/>
        <v>0.36</v>
      </c>
      <c r="M415" s="83">
        <f t="shared" si="167"/>
        <v>0.36666666666666664</v>
      </c>
      <c r="N415" s="84">
        <v>0</v>
      </c>
      <c r="O415" s="85">
        <f t="shared" si="151"/>
        <v>18000</v>
      </c>
      <c r="P415" s="86">
        <v>600</v>
      </c>
      <c r="Q415" s="85">
        <f t="shared" si="152"/>
        <v>210000</v>
      </c>
      <c r="R415" s="86">
        <v>7000</v>
      </c>
      <c r="S415" s="87">
        <f t="shared" si="153"/>
        <v>6479.9999999999991</v>
      </c>
      <c r="T415" s="87">
        <f t="shared" si="154"/>
        <v>75599.999999999985</v>
      </c>
      <c r="AA415" s="22">
        <f t="shared" si="170"/>
        <v>0</v>
      </c>
      <c r="AB415" s="22">
        <f t="shared" si="171"/>
        <v>6599.9999999999991</v>
      </c>
      <c r="AC415" s="22">
        <f t="shared" si="172"/>
        <v>0</v>
      </c>
      <c r="AE415" s="22">
        <f t="shared" si="173"/>
        <v>0</v>
      </c>
      <c r="AF415" s="22">
        <f t="shared" si="174"/>
        <v>77000</v>
      </c>
      <c r="AG415" s="22">
        <f t="shared" si="175"/>
        <v>0</v>
      </c>
    </row>
    <row r="416" spans="1:33" ht="40.15" customHeight="1" x14ac:dyDescent="0.2">
      <c r="A416" s="15" t="s">
        <v>1161</v>
      </c>
      <c r="B416" s="9">
        <v>407</v>
      </c>
      <c r="C416" s="9"/>
      <c r="D416" s="49" t="s">
        <v>560</v>
      </c>
      <c r="E416" s="79" t="s">
        <v>275</v>
      </c>
      <c r="F416" s="49" t="s">
        <v>276</v>
      </c>
      <c r="G416" s="49" t="s">
        <v>1367</v>
      </c>
      <c r="H416" s="49" t="s">
        <v>540</v>
      </c>
      <c r="I416" s="89">
        <v>30</v>
      </c>
      <c r="J416" s="88">
        <v>11</v>
      </c>
      <c r="K416" s="82">
        <f t="shared" si="168"/>
        <v>10.799999999999999</v>
      </c>
      <c r="L416" s="82">
        <f t="shared" si="169"/>
        <v>0.36</v>
      </c>
      <c r="M416" s="83">
        <f t="shared" si="167"/>
        <v>0.36666666666666664</v>
      </c>
      <c r="N416" s="84">
        <v>0</v>
      </c>
      <c r="O416" s="85">
        <f t="shared" si="151"/>
        <v>18000</v>
      </c>
      <c r="P416" s="86">
        <v>600</v>
      </c>
      <c r="Q416" s="85">
        <f t="shared" si="152"/>
        <v>180000</v>
      </c>
      <c r="R416" s="86">
        <v>6000</v>
      </c>
      <c r="S416" s="87">
        <f t="shared" si="153"/>
        <v>6479.9999999999991</v>
      </c>
      <c r="T416" s="87">
        <f t="shared" si="154"/>
        <v>64799.999999999993</v>
      </c>
      <c r="AA416" s="22">
        <f t="shared" si="170"/>
        <v>0</v>
      </c>
      <c r="AB416" s="22">
        <f t="shared" si="171"/>
        <v>6599.9999999999991</v>
      </c>
      <c r="AC416" s="22">
        <f t="shared" si="172"/>
        <v>0</v>
      </c>
      <c r="AE416" s="22">
        <f t="shared" si="173"/>
        <v>0</v>
      </c>
      <c r="AF416" s="22">
        <f t="shared" si="174"/>
        <v>66000</v>
      </c>
      <c r="AG416" s="22">
        <f t="shared" si="175"/>
        <v>0</v>
      </c>
    </row>
    <row r="417" spans="1:201" ht="40.15" customHeight="1" x14ac:dyDescent="0.2">
      <c r="A417" s="15" t="s">
        <v>1161</v>
      </c>
      <c r="B417" s="9">
        <v>408</v>
      </c>
      <c r="C417" s="9" t="s">
        <v>1862</v>
      </c>
      <c r="D417" s="38" t="s">
        <v>560</v>
      </c>
      <c r="E417" s="98" t="s">
        <v>1863</v>
      </c>
      <c r="F417" s="38" t="s">
        <v>1864</v>
      </c>
      <c r="G417" s="38" t="s">
        <v>1367</v>
      </c>
      <c r="H417" s="38" t="s">
        <v>540</v>
      </c>
      <c r="I417" s="99">
        <v>1</v>
      </c>
      <c r="J417" s="88">
        <v>11</v>
      </c>
      <c r="K417" s="82">
        <f t="shared" si="168"/>
        <v>11</v>
      </c>
      <c r="L417" s="82">
        <f t="shared" si="169"/>
        <v>11</v>
      </c>
      <c r="M417" s="83">
        <f t="shared" si="167"/>
        <v>11</v>
      </c>
      <c r="N417" s="90">
        <v>0</v>
      </c>
      <c r="O417" s="85">
        <f t="shared" si="151"/>
        <v>50</v>
      </c>
      <c r="P417" s="86">
        <v>50</v>
      </c>
      <c r="Q417" s="85">
        <f t="shared" si="152"/>
        <v>3000</v>
      </c>
      <c r="R417" s="86">
        <v>3000</v>
      </c>
      <c r="S417" s="87">
        <f t="shared" si="153"/>
        <v>550</v>
      </c>
      <c r="T417" s="87">
        <f t="shared" si="154"/>
        <v>33000</v>
      </c>
      <c r="AA417" s="22">
        <f t="shared" si="170"/>
        <v>0</v>
      </c>
      <c r="AB417" s="22">
        <f t="shared" si="171"/>
        <v>550</v>
      </c>
      <c r="AC417" s="22">
        <f t="shared" si="172"/>
        <v>0</v>
      </c>
      <c r="AE417" s="22">
        <f t="shared" si="173"/>
        <v>0</v>
      </c>
      <c r="AF417" s="22">
        <f t="shared" si="174"/>
        <v>33000</v>
      </c>
      <c r="AG417" s="22">
        <f t="shared" si="175"/>
        <v>0</v>
      </c>
    </row>
    <row r="418" spans="1:201" ht="40.15" customHeight="1" x14ac:dyDescent="0.2">
      <c r="A418" s="15" t="s">
        <v>1161</v>
      </c>
      <c r="B418" s="9">
        <v>409</v>
      </c>
      <c r="C418" s="9"/>
      <c r="D418" s="49" t="s">
        <v>560</v>
      </c>
      <c r="E418" s="79" t="s">
        <v>290</v>
      </c>
      <c r="F418" s="49" t="s">
        <v>538</v>
      </c>
      <c r="G418" s="49" t="s">
        <v>1367</v>
      </c>
      <c r="H418" s="49" t="s">
        <v>540</v>
      </c>
      <c r="I418" s="53">
        <v>10</v>
      </c>
      <c r="J418" s="88">
        <v>10</v>
      </c>
      <c r="K418" s="82">
        <f t="shared" si="168"/>
        <v>10</v>
      </c>
      <c r="L418" s="82">
        <f t="shared" si="169"/>
        <v>1</v>
      </c>
      <c r="M418" s="83">
        <f t="shared" si="167"/>
        <v>1</v>
      </c>
      <c r="N418" s="84">
        <v>0</v>
      </c>
      <c r="O418" s="85">
        <f t="shared" si="151"/>
        <v>100</v>
      </c>
      <c r="P418" s="86">
        <v>10</v>
      </c>
      <c r="Q418" s="85">
        <f t="shared" si="152"/>
        <v>40000</v>
      </c>
      <c r="R418" s="86">
        <v>4000</v>
      </c>
      <c r="S418" s="87">
        <f t="shared" si="153"/>
        <v>100</v>
      </c>
      <c r="T418" s="87">
        <f t="shared" si="154"/>
        <v>40000</v>
      </c>
      <c r="AA418" s="22">
        <f t="shared" si="170"/>
        <v>0</v>
      </c>
      <c r="AB418" s="22">
        <f t="shared" si="171"/>
        <v>100</v>
      </c>
      <c r="AC418" s="22">
        <f t="shared" si="172"/>
        <v>0</v>
      </c>
      <c r="AE418" s="22">
        <f t="shared" si="173"/>
        <v>0</v>
      </c>
      <c r="AF418" s="22">
        <f t="shared" si="174"/>
        <v>40000</v>
      </c>
      <c r="AG418" s="22">
        <f t="shared" si="175"/>
        <v>0</v>
      </c>
    </row>
    <row r="419" spans="1:201" ht="40.15" customHeight="1" x14ac:dyDescent="0.2">
      <c r="A419" s="15" t="s">
        <v>1161</v>
      </c>
      <c r="B419" s="9">
        <v>410</v>
      </c>
      <c r="C419" s="9"/>
      <c r="D419" s="49" t="s">
        <v>560</v>
      </c>
      <c r="E419" s="79" t="s">
        <v>293</v>
      </c>
      <c r="F419" s="49" t="s">
        <v>994</v>
      </c>
      <c r="G419" s="49" t="s">
        <v>1367</v>
      </c>
      <c r="H419" s="38" t="s">
        <v>540</v>
      </c>
      <c r="I419" s="89">
        <v>18</v>
      </c>
      <c r="J419" s="88">
        <v>12</v>
      </c>
      <c r="K419" s="82">
        <f t="shared" si="168"/>
        <v>11.88</v>
      </c>
      <c r="L419" s="82">
        <f t="shared" si="169"/>
        <v>0.66</v>
      </c>
      <c r="M419" s="83">
        <f t="shared" si="167"/>
        <v>0.66666666666666663</v>
      </c>
      <c r="N419" s="84">
        <v>0</v>
      </c>
      <c r="O419" s="85">
        <f t="shared" si="151"/>
        <v>360</v>
      </c>
      <c r="P419" s="86">
        <v>20</v>
      </c>
      <c r="Q419" s="85">
        <f t="shared" si="152"/>
        <v>36000</v>
      </c>
      <c r="R419" s="86">
        <v>2000</v>
      </c>
      <c r="S419" s="87">
        <f t="shared" si="153"/>
        <v>237.60000000000002</v>
      </c>
      <c r="T419" s="87">
        <f t="shared" si="154"/>
        <v>23760</v>
      </c>
      <c r="AA419" s="22">
        <f t="shared" si="170"/>
        <v>0</v>
      </c>
      <c r="AB419" s="22">
        <f t="shared" si="171"/>
        <v>240</v>
      </c>
      <c r="AC419" s="22">
        <f t="shared" si="172"/>
        <v>0</v>
      </c>
      <c r="AE419" s="22">
        <f t="shared" si="173"/>
        <v>0</v>
      </c>
      <c r="AF419" s="22">
        <f t="shared" si="174"/>
        <v>24000</v>
      </c>
      <c r="AG419" s="22">
        <f t="shared" si="175"/>
        <v>0</v>
      </c>
    </row>
    <row r="420" spans="1:201" ht="40.15" customHeight="1" x14ac:dyDescent="0.2">
      <c r="A420" s="15" t="s">
        <v>1160</v>
      </c>
      <c r="B420" s="9">
        <v>411</v>
      </c>
      <c r="C420" s="9"/>
      <c r="D420" s="49" t="s">
        <v>2168</v>
      </c>
      <c r="E420" s="79" t="s">
        <v>2135</v>
      </c>
      <c r="F420" s="49" t="s">
        <v>1693</v>
      </c>
      <c r="G420" s="49" t="s">
        <v>2156</v>
      </c>
      <c r="H420" s="38" t="s">
        <v>2083</v>
      </c>
      <c r="I420" s="89">
        <v>28</v>
      </c>
      <c r="J420" s="88">
        <v>76.17</v>
      </c>
      <c r="K420" s="82">
        <f t="shared" si="168"/>
        <v>76.160000000000011</v>
      </c>
      <c r="L420" s="82">
        <f t="shared" si="169"/>
        <v>2.72</v>
      </c>
      <c r="M420" s="83">
        <f t="shared" si="167"/>
        <v>2.7203571428571429</v>
      </c>
      <c r="N420" s="84"/>
      <c r="O420" s="85">
        <f t="shared" si="151"/>
        <v>140</v>
      </c>
      <c r="P420" s="86">
        <v>5</v>
      </c>
      <c r="Q420" s="85">
        <f t="shared" si="152"/>
        <v>16800</v>
      </c>
      <c r="R420" s="86">
        <v>600</v>
      </c>
      <c r="S420" s="87">
        <f t="shared" si="153"/>
        <v>380.80000000000007</v>
      </c>
      <c r="T420" s="87">
        <f t="shared" si="154"/>
        <v>45696.000000000007</v>
      </c>
      <c r="AA420" s="22"/>
      <c r="AB420" s="22">
        <f t="shared" si="171"/>
        <v>380.85</v>
      </c>
      <c r="AC420" s="22"/>
      <c r="AE420" s="22"/>
      <c r="AF420" s="22">
        <f t="shared" si="174"/>
        <v>45702</v>
      </c>
      <c r="AG420" s="22"/>
    </row>
    <row r="421" spans="1:201" ht="40.15" customHeight="1" x14ac:dyDescent="0.2">
      <c r="A421" s="15" t="s">
        <v>1160</v>
      </c>
      <c r="B421" s="9">
        <v>412</v>
      </c>
      <c r="C421" s="9"/>
      <c r="D421" s="49" t="s">
        <v>2168</v>
      </c>
      <c r="E421" s="79" t="s">
        <v>2135</v>
      </c>
      <c r="F421" s="49" t="s">
        <v>1693</v>
      </c>
      <c r="G421" s="49" t="s">
        <v>2157</v>
      </c>
      <c r="H421" s="38" t="s">
        <v>540</v>
      </c>
      <c r="I421" s="89">
        <v>28</v>
      </c>
      <c r="J421" s="88">
        <v>76.17</v>
      </c>
      <c r="K421" s="82">
        <f t="shared" si="168"/>
        <v>76.160000000000011</v>
      </c>
      <c r="L421" s="82">
        <f t="shared" si="169"/>
        <v>2.72</v>
      </c>
      <c r="M421" s="83">
        <f t="shared" si="167"/>
        <v>2.7203571428571429</v>
      </c>
      <c r="N421" s="84"/>
      <c r="O421" s="85">
        <f t="shared" si="151"/>
        <v>140</v>
      </c>
      <c r="P421" s="86">
        <v>5</v>
      </c>
      <c r="Q421" s="85">
        <f t="shared" si="152"/>
        <v>16800</v>
      </c>
      <c r="R421" s="86">
        <v>600</v>
      </c>
      <c r="S421" s="87">
        <f t="shared" si="153"/>
        <v>380.80000000000007</v>
      </c>
      <c r="T421" s="87">
        <f t="shared" si="154"/>
        <v>45696.000000000007</v>
      </c>
      <c r="AA421" s="22"/>
      <c r="AB421" s="22">
        <f t="shared" si="171"/>
        <v>380.85</v>
      </c>
      <c r="AC421" s="22"/>
      <c r="AE421" s="22"/>
      <c r="AF421" s="22">
        <f t="shared" si="174"/>
        <v>45702</v>
      </c>
      <c r="AG421" s="22"/>
    </row>
    <row r="422" spans="1:201" s="7" customFormat="1" ht="40.15" customHeight="1" x14ac:dyDescent="0.2">
      <c r="A422" s="15" t="s">
        <v>1161</v>
      </c>
      <c r="B422" s="9">
        <v>413</v>
      </c>
      <c r="C422" s="9"/>
      <c r="D422" s="49" t="s">
        <v>560</v>
      </c>
      <c r="E422" s="79" t="s">
        <v>1140</v>
      </c>
      <c r="F422" s="49" t="s">
        <v>876</v>
      </c>
      <c r="G422" s="49" t="s">
        <v>525</v>
      </c>
      <c r="H422" s="38" t="s">
        <v>1114</v>
      </c>
      <c r="I422" s="89">
        <v>1</v>
      </c>
      <c r="J422" s="88">
        <v>23</v>
      </c>
      <c r="K422" s="82">
        <f t="shared" si="168"/>
        <v>23</v>
      </c>
      <c r="L422" s="82">
        <f t="shared" si="169"/>
        <v>23</v>
      </c>
      <c r="M422" s="83">
        <f t="shared" si="167"/>
        <v>23</v>
      </c>
      <c r="N422" s="84">
        <v>0</v>
      </c>
      <c r="O422" s="85">
        <f t="shared" si="151"/>
        <v>500</v>
      </c>
      <c r="P422" s="86">
        <v>500</v>
      </c>
      <c r="Q422" s="85">
        <f t="shared" si="152"/>
        <v>7000</v>
      </c>
      <c r="R422" s="86">
        <v>7000</v>
      </c>
      <c r="S422" s="87">
        <f t="shared" si="153"/>
        <v>11500</v>
      </c>
      <c r="T422" s="87">
        <f t="shared" si="154"/>
        <v>161000</v>
      </c>
      <c r="U422" s="1"/>
      <c r="V422" s="1"/>
      <c r="W422" s="1"/>
      <c r="X422" s="1"/>
      <c r="Y422" s="1"/>
      <c r="Z422" s="1"/>
      <c r="AA422" s="22">
        <f t="shared" ref="AA422:AA435" si="176">N422*O422</f>
        <v>0</v>
      </c>
      <c r="AB422" s="22">
        <f t="shared" ref="AB422:AB436" si="177">M422*O422</f>
        <v>11500</v>
      </c>
      <c r="AC422" s="22">
        <f t="shared" ref="AC422:AC435" si="178">IF(AA422&lt;AB422,AA422,AB422)</f>
        <v>0</v>
      </c>
      <c r="AD422" s="1"/>
      <c r="AE422" s="22">
        <f t="shared" ref="AE422:AE435" si="179">Q422*N422</f>
        <v>0</v>
      </c>
      <c r="AF422" s="22">
        <f t="shared" ref="AF422:AF436" si="180">M422*Q422</f>
        <v>161000</v>
      </c>
      <c r="AG422" s="22">
        <f t="shared" ref="AG422:AG435" si="181">IF(AE422&lt;AF422,AE422,AF422)</f>
        <v>0</v>
      </c>
      <c r="AH422" s="1"/>
      <c r="AI422" s="1"/>
      <c r="AJ422" s="1"/>
      <c r="AK422" s="1"/>
      <c r="AL422" s="1"/>
      <c r="AM422" s="1"/>
      <c r="AN422" s="26"/>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row>
    <row r="423" spans="1:201" s="7" customFormat="1" ht="40.15" customHeight="1" x14ac:dyDescent="0.2">
      <c r="A423" s="15" t="s">
        <v>1161</v>
      </c>
      <c r="B423" s="9">
        <v>414</v>
      </c>
      <c r="C423" s="9"/>
      <c r="D423" s="49" t="s">
        <v>560</v>
      </c>
      <c r="E423" s="79" t="s">
        <v>333</v>
      </c>
      <c r="F423" s="49" t="s">
        <v>568</v>
      </c>
      <c r="G423" s="49" t="s">
        <v>332</v>
      </c>
      <c r="H423" s="49" t="s">
        <v>537</v>
      </c>
      <c r="I423" s="89">
        <v>1</v>
      </c>
      <c r="J423" s="88">
        <v>10</v>
      </c>
      <c r="K423" s="82">
        <f t="shared" si="168"/>
        <v>10</v>
      </c>
      <c r="L423" s="82">
        <f t="shared" si="169"/>
        <v>10</v>
      </c>
      <c r="M423" s="83">
        <f t="shared" si="167"/>
        <v>10</v>
      </c>
      <c r="N423" s="84">
        <v>0</v>
      </c>
      <c r="O423" s="85">
        <f t="shared" si="151"/>
        <v>100</v>
      </c>
      <c r="P423" s="86">
        <v>100</v>
      </c>
      <c r="Q423" s="85">
        <f t="shared" si="152"/>
        <v>1200</v>
      </c>
      <c r="R423" s="86">
        <v>1200</v>
      </c>
      <c r="S423" s="87">
        <f t="shared" si="153"/>
        <v>1000</v>
      </c>
      <c r="T423" s="87">
        <f t="shared" si="154"/>
        <v>12000</v>
      </c>
      <c r="U423" s="1"/>
      <c r="V423" s="1"/>
      <c r="W423" s="1"/>
      <c r="X423" s="1"/>
      <c r="Y423" s="1"/>
      <c r="Z423" s="1"/>
      <c r="AA423" s="22">
        <f t="shared" si="176"/>
        <v>0</v>
      </c>
      <c r="AB423" s="22">
        <f t="shared" si="177"/>
        <v>1000</v>
      </c>
      <c r="AC423" s="22">
        <f t="shared" si="178"/>
        <v>0</v>
      </c>
      <c r="AD423" s="1"/>
      <c r="AE423" s="22">
        <f t="shared" si="179"/>
        <v>0</v>
      </c>
      <c r="AF423" s="22">
        <f t="shared" si="180"/>
        <v>12000</v>
      </c>
      <c r="AG423" s="22">
        <f t="shared" si="181"/>
        <v>0</v>
      </c>
      <c r="AH423" s="1"/>
      <c r="AI423" s="1"/>
      <c r="AJ423" s="1"/>
      <c r="AK423" s="1"/>
      <c r="AL423" s="1"/>
      <c r="AM423" s="1"/>
      <c r="AN423" s="26"/>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row>
    <row r="424" spans="1:201" ht="40.15" customHeight="1" x14ac:dyDescent="0.2">
      <c r="A424" s="15" t="s">
        <v>1161</v>
      </c>
      <c r="B424" s="9">
        <v>415</v>
      </c>
      <c r="C424" s="9"/>
      <c r="D424" s="49" t="s">
        <v>560</v>
      </c>
      <c r="E424" s="79" t="s">
        <v>334</v>
      </c>
      <c r="F424" s="49" t="s">
        <v>568</v>
      </c>
      <c r="G424" s="49" t="s">
        <v>332</v>
      </c>
      <c r="H424" s="49" t="s">
        <v>537</v>
      </c>
      <c r="I424" s="89">
        <v>1</v>
      </c>
      <c r="J424" s="88">
        <v>11</v>
      </c>
      <c r="K424" s="82">
        <f t="shared" si="168"/>
        <v>11</v>
      </c>
      <c r="L424" s="82">
        <f t="shared" si="169"/>
        <v>11</v>
      </c>
      <c r="M424" s="83">
        <f t="shared" si="167"/>
        <v>11</v>
      </c>
      <c r="N424" s="84">
        <v>0</v>
      </c>
      <c r="O424" s="85">
        <f t="shared" si="151"/>
        <v>50</v>
      </c>
      <c r="P424" s="86">
        <v>50</v>
      </c>
      <c r="Q424" s="85">
        <f t="shared" si="152"/>
        <v>1200</v>
      </c>
      <c r="R424" s="86">
        <v>1200</v>
      </c>
      <c r="S424" s="87">
        <f t="shared" si="153"/>
        <v>550</v>
      </c>
      <c r="T424" s="87">
        <f t="shared" si="154"/>
        <v>13200</v>
      </c>
      <c r="AA424" s="22">
        <f t="shared" si="176"/>
        <v>0</v>
      </c>
      <c r="AB424" s="22">
        <f t="shared" si="177"/>
        <v>550</v>
      </c>
      <c r="AC424" s="22">
        <f t="shared" si="178"/>
        <v>0</v>
      </c>
      <c r="AE424" s="22">
        <f t="shared" si="179"/>
        <v>0</v>
      </c>
      <c r="AF424" s="22">
        <f t="shared" si="180"/>
        <v>13200</v>
      </c>
      <c r="AG424" s="22">
        <f t="shared" si="181"/>
        <v>0</v>
      </c>
    </row>
    <row r="425" spans="1:201" ht="40.15" customHeight="1" x14ac:dyDescent="0.2">
      <c r="A425" s="15" t="s">
        <v>1161</v>
      </c>
      <c r="B425" s="9">
        <v>416</v>
      </c>
      <c r="C425" s="9"/>
      <c r="D425" s="49" t="s">
        <v>560</v>
      </c>
      <c r="E425" s="79" t="s">
        <v>338</v>
      </c>
      <c r="F425" s="49" t="s">
        <v>538</v>
      </c>
      <c r="G425" s="49" t="s">
        <v>1367</v>
      </c>
      <c r="H425" s="38" t="s">
        <v>540</v>
      </c>
      <c r="I425" s="53">
        <v>12</v>
      </c>
      <c r="J425" s="88">
        <v>8</v>
      </c>
      <c r="K425" s="82">
        <f t="shared" si="168"/>
        <v>7.92</v>
      </c>
      <c r="L425" s="82">
        <f t="shared" si="169"/>
        <v>0.66</v>
      </c>
      <c r="M425" s="83">
        <f t="shared" si="167"/>
        <v>0.66666666666666663</v>
      </c>
      <c r="N425" s="84">
        <v>0</v>
      </c>
      <c r="O425" s="85">
        <f t="shared" si="151"/>
        <v>2400</v>
      </c>
      <c r="P425" s="86">
        <v>200</v>
      </c>
      <c r="Q425" s="85">
        <f t="shared" si="152"/>
        <v>48000</v>
      </c>
      <c r="R425" s="86">
        <v>4000</v>
      </c>
      <c r="S425" s="87">
        <f t="shared" si="153"/>
        <v>1584</v>
      </c>
      <c r="T425" s="87">
        <f t="shared" si="154"/>
        <v>31680</v>
      </c>
      <c r="AA425" s="22">
        <f t="shared" si="176"/>
        <v>0</v>
      </c>
      <c r="AB425" s="22">
        <f t="shared" si="177"/>
        <v>1600</v>
      </c>
      <c r="AC425" s="22">
        <f t="shared" si="178"/>
        <v>0</v>
      </c>
      <c r="AE425" s="22">
        <f t="shared" si="179"/>
        <v>0</v>
      </c>
      <c r="AF425" s="22">
        <f t="shared" si="180"/>
        <v>32000</v>
      </c>
      <c r="AG425" s="22">
        <f t="shared" si="181"/>
        <v>0</v>
      </c>
    </row>
    <row r="426" spans="1:201" ht="40.15" customHeight="1" x14ac:dyDescent="0.2">
      <c r="A426" s="15" t="s">
        <v>1161</v>
      </c>
      <c r="B426" s="9">
        <v>417</v>
      </c>
      <c r="C426" s="9"/>
      <c r="D426" s="49" t="s">
        <v>560</v>
      </c>
      <c r="E426" s="79" t="s">
        <v>338</v>
      </c>
      <c r="F426" s="49" t="s">
        <v>544</v>
      </c>
      <c r="G426" s="49" t="s">
        <v>1367</v>
      </c>
      <c r="H426" s="49" t="s">
        <v>540</v>
      </c>
      <c r="I426" s="53">
        <v>12</v>
      </c>
      <c r="J426" s="88">
        <v>10</v>
      </c>
      <c r="K426" s="82">
        <f t="shared" si="168"/>
        <v>9.9599999999999991</v>
      </c>
      <c r="L426" s="82">
        <f t="shared" si="169"/>
        <v>0.83</v>
      </c>
      <c r="M426" s="83">
        <f t="shared" si="167"/>
        <v>0.83333333333333337</v>
      </c>
      <c r="N426" s="84">
        <v>0</v>
      </c>
      <c r="O426" s="85">
        <f t="shared" si="151"/>
        <v>600</v>
      </c>
      <c r="P426" s="86">
        <v>50</v>
      </c>
      <c r="Q426" s="85">
        <f t="shared" si="152"/>
        <v>48000</v>
      </c>
      <c r="R426" s="86">
        <v>4000</v>
      </c>
      <c r="S426" s="87">
        <f t="shared" si="153"/>
        <v>497.99999999999994</v>
      </c>
      <c r="T426" s="87">
        <f t="shared" si="154"/>
        <v>39839.999999999993</v>
      </c>
      <c r="AA426" s="22">
        <f t="shared" si="176"/>
        <v>0</v>
      </c>
      <c r="AB426" s="22">
        <f t="shared" si="177"/>
        <v>500</v>
      </c>
      <c r="AC426" s="22">
        <f t="shared" si="178"/>
        <v>0</v>
      </c>
      <c r="AE426" s="22">
        <f t="shared" si="179"/>
        <v>0</v>
      </c>
      <c r="AF426" s="22">
        <f t="shared" si="180"/>
        <v>40000</v>
      </c>
      <c r="AG426" s="22">
        <f t="shared" si="181"/>
        <v>0</v>
      </c>
    </row>
    <row r="427" spans="1:201" ht="40.15" customHeight="1" x14ac:dyDescent="0.2">
      <c r="A427" s="15" t="s">
        <v>1160</v>
      </c>
      <c r="B427" s="9">
        <v>418</v>
      </c>
      <c r="C427" s="9"/>
      <c r="D427" s="49" t="s">
        <v>560</v>
      </c>
      <c r="E427" s="79" t="s">
        <v>1125</v>
      </c>
      <c r="F427" s="49" t="s">
        <v>1271</v>
      </c>
      <c r="G427" s="49" t="s">
        <v>1126</v>
      </c>
      <c r="H427" s="49" t="s">
        <v>537</v>
      </c>
      <c r="I427" s="89">
        <v>1</v>
      </c>
      <c r="J427" s="88">
        <v>9.59</v>
      </c>
      <c r="K427" s="82">
        <f t="shared" si="168"/>
        <v>9.59</v>
      </c>
      <c r="L427" s="82">
        <f t="shared" si="169"/>
        <v>9.59</v>
      </c>
      <c r="M427" s="83">
        <f t="shared" si="167"/>
        <v>9.59</v>
      </c>
      <c r="N427" s="84">
        <v>4.0803750000000001</v>
      </c>
      <c r="O427" s="85">
        <f t="shared" si="151"/>
        <v>2</v>
      </c>
      <c r="P427" s="86">
        <v>2</v>
      </c>
      <c r="Q427" s="85">
        <f t="shared" si="152"/>
        <v>100</v>
      </c>
      <c r="R427" s="86">
        <v>100</v>
      </c>
      <c r="S427" s="87">
        <f t="shared" si="153"/>
        <v>19.18</v>
      </c>
      <c r="T427" s="87">
        <f t="shared" si="154"/>
        <v>959</v>
      </c>
      <c r="AA427" s="22">
        <f t="shared" si="176"/>
        <v>8.1607500000000002</v>
      </c>
      <c r="AB427" s="22">
        <f t="shared" si="177"/>
        <v>19.18</v>
      </c>
      <c r="AC427" s="22">
        <f t="shared" si="178"/>
        <v>8.1607500000000002</v>
      </c>
      <c r="AE427" s="22">
        <f t="shared" si="179"/>
        <v>408.03750000000002</v>
      </c>
      <c r="AF427" s="22">
        <f t="shared" si="180"/>
        <v>959</v>
      </c>
      <c r="AG427" s="22">
        <f t="shared" si="181"/>
        <v>408.03750000000002</v>
      </c>
    </row>
    <row r="428" spans="1:201" s="6" customFormat="1" ht="40.15" customHeight="1" x14ac:dyDescent="0.2">
      <c r="A428" s="15" t="s">
        <v>1161</v>
      </c>
      <c r="B428" s="9">
        <v>419</v>
      </c>
      <c r="C428" s="9"/>
      <c r="D428" s="49" t="s">
        <v>560</v>
      </c>
      <c r="E428" s="79" t="s">
        <v>1697</v>
      </c>
      <c r="F428" s="49" t="s">
        <v>1064</v>
      </c>
      <c r="G428" s="49" t="s">
        <v>1367</v>
      </c>
      <c r="H428" s="49" t="s">
        <v>540</v>
      </c>
      <c r="I428" s="53">
        <v>24</v>
      </c>
      <c r="J428" s="88">
        <v>17</v>
      </c>
      <c r="K428" s="82">
        <f t="shared" si="168"/>
        <v>16.799999999999997</v>
      </c>
      <c r="L428" s="82">
        <f t="shared" si="169"/>
        <v>0.7</v>
      </c>
      <c r="M428" s="83">
        <f t="shared" si="167"/>
        <v>0.70833333333333337</v>
      </c>
      <c r="N428" s="84">
        <v>0</v>
      </c>
      <c r="O428" s="85">
        <f t="shared" si="151"/>
        <v>19200</v>
      </c>
      <c r="P428" s="86">
        <v>800</v>
      </c>
      <c r="Q428" s="85">
        <f t="shared" si="152"/>
        <v>480000</v>
      </c>
      <c r="R428" s="86">
        <v>20000</v>
      </c>
      <c r="S428" s="87">
        <f t="shared" si="153"/>
        <v>13439.999999999998</v>
      </c>
      <c r="T428" s="87">
        <f t="shared" si="154"/>
        <v>335999.99999999994</v>
      </c>
      <c r="U428" s="1"/>
      <c r="V428" s="1"/>
      <c r="W428" s="1"/>
      <c r="X428" s="1"/>
      <c r="Y428" s="1"/>
      <c r="Z428" s="1"/>
      <c r="AA428" s="22">
        <f t="shared" si="176"/>
        <v>0</v>
      </c>
      <c r="AB428" s="22">
        <f t="shared" si="177"/>
        <v>13600</v>
      </c>
      <c r="AC428" s="22">
        <f t="shared" si="178"/>
        <v>0</v>
      </c>
      <c r="AD428" s="1"/>
      <c r="AE428" s="22">
        <f t="shared" si="179"/>
        <v>0</v>
      </c>
      <c r="AF428" s="22">
        <f t="shared" si="180"/>
        <v>340000</v>
      </c>
      <c r="AG428" s="22">
        <f t="shared" si="181"/>
        <v>0</v>
      </c>
      <c r="AH428" s="1"/>
      <c r="AI428" s="1"/>
      <c r="AJ428" s="1"/>
      <c r="AK428" s="1"/>
      <c r="AL428" s="1"/>
      <c r="AM428" s="1"/>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row>
    <row r="429" spans="1:201" s="6" customFormat="1" ht="40.15" customHeight="1" x14ac:dyDescent="0.2">
      <c r="A429" s="15" t="s">
        <v>1161</v>
      </c>
      <c r="B429" s="9">
        <v>420</v>
      </c>
      <c r="C429" s="9"/>
      <c r="D429" s="49" t="s">
        <v>560</v>
      </c>
      <c r="E429" s="79" t="s">
        <v>364</v>
      </c>
      <c r="F429" s="49" t="s">
        <v>1064</v>
      </c>
      <c r="G429" s="49" t="s">
        <v>1367</v>
      </c>
      <c r="H429" s="49" t="s">
        <v>540</v>
      </c>
      <c r="I429" s="53">
        <v>24</v>
      </c>
      <c r="J429" s="88">
        <v>20</v>
      </c>
      <c r="K429" s="82">
        <f t="shared" si="168"/>
        <v>19.919999999999998</v>
      </c>
      <c r="L429" s="82">
        <f t="shared" si="169"/>
        <v>0.83</v>
      </c>
      <c r="M429" s="83">
        <f t="shared" si="167"/>
        <v>0.83333333333333337</v>
      </c>
      <c r="N429" s="84">
        <v>0</v>
      </c>
      <c r="O429" s="85">
        <f t="shared" si="151"/>
        <v>2400</v>
      </c>
      <c r="P429" s="86">
        <v>100</v>
      </c>
      <c r="Q429" s="85">
        <f t="shared" si="152"/>
        <v>144000</v>
      </c>
      <c r="R429" s="86">
        <v>6000</v>
      </c>
      <c r="S429" s="87">
        <f t="shared" si="153"/>
        <v>1991.9999999999998</v>
      </c>
      <c r="T429" s="87">
        <f t="shared" si="154"/>
        <v>119519.99999999999</v>
      </c>
      <c r="U429" s="1"/>
      <c r="V429" s="1"/>
      <c r="W429" s="1"/>
      <c r="X429" s="1"/>
      <c r="Y429" s="1"/>
      <c r="Z429" s="1"/>
      <c r="AA429" s="22">
        <f t="shared" si="176"/>
        <v>0</v>
      </c>
      <c r="AB429" s="22">
        <f t="shared" si="177"/>
        <v>2000</v>
      </c>
      <c r="AC429" s="22">
        <f t="shared" si="178"/>
        <v>0</v>
      </c>
      <c r="AD429" s="1"/>
      <c r="AE429" s="22">
        <f t="shared" si="179"/>
        <v>0</v>
      </c>
      <c r="AF429" s="22">
        <f t="shared" si="180"/>
        <v>120000</v>
      </c>
      <c r="AG429" s="22">
        <f t="shared" si="181"/>
        <v>0</v>
      </c>
      <c r="AH429" s="1"/>
      <c r="AI429" s="1"/>
      <c r="AJ429" s="1"/>
      <c r="AK429" s="1"/>
      <c r="AL429" s="1"/>
      <c r="AM429" s="1"/>
      <c r="AN429" s="26"/>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row>
    <row r="430" spans="1:201" ht="40.15" customHeight="1" x14ac:dyDescent="0.2">
      <c r="A430" s="15" t="s">
        <v>1161</v>
      </c>
      <c r="B430" s="9">
        <v>421</v>
      </c>
      <c r="C430" s="9"/>
      <c r="D430" s="49" t="s">
        <v>560</v>
      </c>
      <c r="E430" s="79" t="s">
        <v>1699</v>
      </c>
      <c r="F430" s="49" t="s">
        <v>1064</v>
      </c>
      <c r="G430" s="49" t="s">
        <v>1367</v>
      </c>
      <c r="H430" s="38" t="s">
        <v>540</v>
      </c>
      <c r="I430" s="53">
        <v>24</v>
      </c>
      <c r="J430" s="88">
        <v>16</v>
      </c>
      <c r="K430" s="82">
        <f t="shared" si="168"/>
        <v>15.84</v>
      </c>
      <c r="L430" s="82">
        <f t="shared" si="169"/>
        <v>0.66</v>
      </c>
      <c r="M430" s="83">
        <f t="shared" si="167"/>
        <v>0.66666666666666663</v>
      </c>
      <c r="N430" s="84">
        <v>0</v>
      </c>
      <c r="O430" s="85">
        <f t="shared" si="151"/>
        <v>240</v>
      </c>
      <c r="P430" s="86">
        <v>10</v>
      </c>
      <c r="Q430" s="85">
        <f t="shared" si="152"/>
        <v>14400</v>
      </c>
      <c r="R430" s="86">
        <v>600</v>
      </c>
      <c r="S430" s="87">
        <f t="shared" si="153"/>
        <v>158.4</v>
      </c>
      <c r="T430" s="87">
        <f t="shared" si="154"/>
        <v>9504</v>
      </c>
      <c r="AA430" s="22">
        <f t="shared" si="176"/>
        <v>0</v>
      </c>
      <c r="AB430" s="22">
        <f t="shared" si="177"/>
        <v>160</v>
      </c>
      <c r="AC430" s="22">
        <f t="shared" si="178"/>
        <v>0</v>
      </c>
      <c r="AE430" s="22">
        <f t="shared" si="179"/>
        <v>0</v>
      </c>
      <c r="AF430" s="22">
        <f t="shared" si="180"/>
        <v>9600</v>
      </c>
      <c r="AG430" s="22">
        <f t="shared" si="181"/>
        <v>0</v>
      </c>
    </row>
    <row r="431" spans="1:201" ht="40.15" customHeight="1" x14ac:dyDescent="0.2">
      <c r="A431" s="15" t="s">
        <v>1161</v>
      </c>
      <c r="B431" s="9">
        <v>422</v>
      </c>
      <c r="C431" s="9"/>
      <c r="D431" s="49" t="s">
        <v>560</v>
      </c>
      <c r="E431" s="79" t="s">
        <v>365</v>
      </c>
      <c r="F431" s="49" t="s">
        <v>1064</v>
      </c>
      <c r="G431" s="49" t="s">
        <v>1367</v>
      </c>
      <c r="H431" s="49" t="s">
        <v>540</v>
      </c>
      <c r="I431" s="53">
        <v>24</v>
      </c>
      <c r="J431" s="88">
        <v>16</v>
      </c>
      <c r="K431" s="82">
        <f t="shared" si="168"/>
        <v>15.84</v>
      </c>
      <c r="L431" s="82">
        <f t="shared" si="169"/>
        <v>0.66</v>
      </c>
      <c r="M431" s="83">
        <f t="shared" si="167"/>
        <v>0.66666666666666663</v>
      </c>
      <c r="N431" s="84">
        <v>0</v>
      </c>
      <c r="O431" s="85">
        <f t="shared" si="151"/>
        <v>7200</v>
      </c>
      <c r="P431" s="86">
        <v>300</v>
      </c>
      <c r="Q431" s="85">
        <f t="shared" si="152"/>
        <v>240000</v>
      </c>
      <c r="R431" s="86">
        <v>10000</v>
      </c>
      <c r="S431" s="87">
        <f t="shared" si="153"/>
        <v>4752</v>
      </c>
      <c r="T431" s="87">
        <f t="shared" si="154"/>
        <v>158400</v>
      </c>
      <c r="AA431" s="22">
        <f t="shared" si="176"/>
        <v>0</v>
      </c>
      <c r="AB431" s="22">
        <f t="shared" si="177"/>
        <v>4800</v>
      </c>
      <c r="AC431" s="22">
        <f t="shared" si="178"/>
        <v>0</v>
      </c>
      <c r="AE431" s="22">
        <f t="shared" si="179"/>
        <v>0</v>
      </c>
      <c r="AF431" s="22">
        <f t="shared" si="180"/>
        <v>160000</v>
      </c>
      <c r="AG431" s="22">
        <f t="shared" si="181"/>
        <v>0</v>
      </c>
    </row>
    <row r="432" spans="1:201" ht="40.15" customHeight="1" x14ac:dyDescent="0.2">
      <c r="A432" s="15" t="s">
        <v>1161</v>
      </c>
      <c r="B432" s="9">
        <v>423</v>
      </c>
      <c r="C432" s="9"/>
      <c r="D432" s="49" t="s">
        <v>560</v>
      </c>
      <c r="E432" s="79" t="s">
        <v>366</v>
      </c>
      <c r="F432" s="49" t="s">
        <v>1064</v>
      </c>
      <c r="G432" s="49" t="s">
        <v>1367</v>
      </c>
      <c r="H432" s="49" t="s">
        <v>540</v>
      </c>
      <c r="I432" s="53">
        <v>16</v>
      </c>
      <c r="J432" s="88">
        <v>16</v>
      </c>
      <c r="K432" s="82">
        <f t="shared" si="168"/>
        <v>16</v>
      </c>
      <c r="L432" s="82">
        <f t="shared" si="169"/>
        <v>1</v>
      </c>
      <c r="M432" s="83">
        <f t="shared" si="167"/>
        <v>1</v>
      </c>
      <c r="N432" s="84">
        <v>0</v>
      </c>
      <c r="O432" s="85">
        <f t="shared" si="151"/>
        <v>1600</v>
      </c>
      <c r="P432" s="86">
        <v>100</v>
      </c>
      <c r="Q432" s="85">
        <f t="shared" si="152"/>
        <v>32000</v>
      </c>
      <c r="R432" s="86">
        <v>2000</v>
      </c>
      <c r="S432" s="87">
        <f t="shared" si="153"/>
        <v>1600</v>
      </c>
      <c r="T432" s="87">
        <f t="shared" si="154"/>
        <v>32000</v>
      </c>
      <c r="AA432" s="22">
        <f t="shared" si="176"/>
        <v>0</v>
      </c>
      <c r="AB432" s="22">
        <f t="shared" si="177"/>
        <v>1600</v>
      </c>
      <c r="AC432" s="22">
        <f t="shared" si="178"/>
        <v>0</v>
      </c>
      <c r="AE432" s="22">
        <f t="shared" si="179"/>
        <v>0</v>
      </c>
      <c r="AF432" s="22">
        <f t="shared" si="180"/>
        <v>32000</v>
      </c>
      <c r="AG432" s="22">
        <f t="shared" si="181"/>
        <v>0</v>
      </c>
    </row>
    <row r="433" spans="1:201" ht="40.15" customHeight="1" x14ac:dyDescent="0.2">
      <c r="A433" s="15" t="s">
        <v>1160</v>
      </c>
      <c r="B433" s="9">
        <v>424</v>
      </c>
      <c r="C433" s="9"/>
      <c r="D433" s="49" t="s">
        <v>560</v>
      </c>
      <c r="E433" s="79" t="s">
        <v>1368</v>
      </c>
      <c r="F433" s="49" t="s">
        <v>1369</v>
      </c>
      <c r="G433" s="49" t="s">
        <v>1370</v>
      </c>
      <c r="H433" s="49" t="s">
        <v>537</v>
      </c>
      <c r="I433" s="53">
        <v>1</v>
      </c>
      <c r="J433" s="88">
        <v>72.180000000000007</v>
      </c>
      <c r="K433" s="82">
        <f t="shared" si="168"/>
        <v>72.180000000000007</v>
      </c>
      <c r="L433" s="82">
        <f t="shared" si="169"/>
        <v>72.180000000000007</v>
      </c>
      <c r="M433" s="83">
        <f t="shared" si="167"/>
        <v>72.180000000000007</v>
      </c>
      <c r="N433" s="84">
        <v>37.248333000000002</v>
      </c>
      <c r="O433" s="85">
        <f t="shared" si="151"/>
        <v>100</v>
      </c>
      <c r="P433" s="86">
        <v>100</v>
      </c>
      <c r="Q433" s="85">
        <f t="shared" si="152"/>
        <v>2000</v>
      </c>
      <c r="R433" s="86">
        <v>2000</v>
      </c>
      <c r="S433" s="87">
        <f t="shared" si="153"/>
        <v>7218.0000000000009</v>
      </c>
      <c r="T433" s="87">
        <f t="shared" si="154"/>
        <v>144360</v>
      </c>
      <c r="AA433" s="22">
        <f t="shared" si="176"/>
        <v>3724.8333000000002</v>
      </c>
      <c r="AB433" s="22">
        <f t="shared" si="177"/>
        <v>7218.0000000000009</v>
      </c>
      <c r="AC433" s="22">
        <f t="shared" si="178"/>
        <v>3724.8333000000002</v>
      </c>
      <c r="AE433" s="22">
        <f t="shared" si="179"/>
        <v>74496.665999999997</v>
      </c>
      <c r="AF433" s="22">
        <f t="shared" si="180"/>
        <v>144360</v>
      </c>
      <c r="AG433" s="22">
        <f t="shared" si="181"/>
        <v>74496.665999999997</v>
      </c>
    </row>
    <row r="434" spans="1:201" ht="40.15" customHeight="1" x14ac:dyDescent="0.2">
      <c r="A434" s="15" t="s">
        <v>1160</v>
      </c>
      <c r="B434" s="9">
        <v>425</v>
      </c>
      <c r="C434" s="9"/>
      <c r="D434" s="49" t="s">
        <v>560</v>
      </c>
      <c r="E434" s="79" t="s">
        <v>1371</v>
      </c>
      <c r="F434" s="49" t="s">
        <v>1369</v>
      </c>
      <c r="G434" s="49" t="s">
        <v>1372</v>
      </c>
      <c r="H434" s="49" t="s">
        <v>537</v>
      </c>
      <c r="I434" s="53">
        <v>1</v>
      </c>
      <c r="J434" s="88">
        <v>134.16999999999999</v>
      </c>
      <c r="K434" s="82">
        <f t="shared" si="168"/>
        <v>134.16999999999999</v>
      </c>
      <c r="L434" s="82">
        <f t="shared" si="169"/>
        <v>134.16999999999999</v>
      </c>
      <c r="M434" s="83">
        <f t="shared" si="167"/>
        <v>134.16999999999999</v>
      </c>
      <c r="N434" s="84">
        <v>74.496666000000005</v>
      </c>
      <c r="O434" s="85">
        <f t="shared" si="151"/>
        <v>100</v>
      </c>
      <c r="P434" s="86">
        <v>100</v>
      </c>
      <c r="Q434" s="85">
        <f t="shared" si="152"/>
        <v>1200</v>
      </c>
      <c r="R434" s="86">
        <v>1200</v>
      </c>
      <c r="S434" s="87">
        <f t="shared" si="153"/>
        <v>13416.999999999998</v>
      </c>
      <c r="T434" s="87">
        <f t="shared" si="154"/>
        <v>161003.99999999997</v>
      </c>
      <c r="AA434" s="22">
        <f t="shared" si="176"/>
        <v>7449.6666000000005</v>
      </c>
      <c r="AB434" s="22">
        <f t="shared" si="177"/>
        <v>13416.999999999998</v>
      </c>
      <c r="AC434" s="22">
        <f t="shared" si="178"/>
        <v>7449.6666000000005</v>
      </c>
      <c r="AE434" s="22">
        <f t="shared" si="179"/>
        <v>89395.999200000006</v>
      </c>
      <c r="AF434" s="22">
        <f t="shared" si="180"/>
        <v>161003.99999999997</v>
      </c>
      <c r="AG434" s="22">
        <f t="shared" si="181"/>
        <v>89395.999200000006</v>
      </c>
    </row>
    <row r="435" spans="1:201" ht="40.15" customHeight="1" x14ac:dyDescent="0.2">
      <c r="A435" s="15" t="s">
        <v>1161</v>
      </c>
      <c r="B435" s="9">
        <v>426</v>
      </c>
      <c r="C435" s="9"/>
      <c r="D435" s="49" t="s">
        <v>560</v>
      </c>
      <c r="E435" s="79" t="s">
        <v>394</v>
      </c>
      <c r="F435" s="49" t="s">
        <v>1634</v>
      </c>
      <c r="G435" s="49" t="s">
        <v>1367</v>
      </c>
      <c r="H435" s="49" t="s">
        <v>540</v>
      </c>
      <c r="I435" s="89">
        <v>30</v>
      </c>
      <c r="J435" s="88">
        <v>10.28</v>
      </c>
      <c r="K435" s="82">
        <f t="shared" si="168"/>
        <v>10.200000000000001</v>
      </c>
      <c r="L435" s="82">
        <f t="shared" si="169"/>
        <v>0.34</v>
      </c>
      <c r="M435" s="83">
        <f t="shared" si="167"/>
        <v>0.34266666666666662</v>
      </c>
      <c r="N435" s="84">
        <v>0</v>
      </c>
      <c r="O435" s="85">
        <f t="shared" si="151"/>
        <v>3000</v>
      </c>
      <c r="P435" s="86">
        <v>100</v>
      </c>
      <c r="Q435" s="85">
        <f t="shared" si="152"/>
        <v>90000</v>
      </c>
      <c r="R435" s="86">
        <v>3000</v>
      </c>
      <c r="S435" s="87">
        <f t="shared" si="153"/>
        <v>1020.0000000000001</v>
      </c>
      <c r="T435" s="87">
        <f t="shared" si="154"/>
        <v>30600.000000000004</v>
      </c>
      <c r="AA435" s="22">
        <f t="shared" si="176"/>
        <v>0</v>
      </c>
      <c r="AB435" s="22">
        <f t="shared" si="177"/>
        <v>1027.9999999999998</v>
      </c>
      <c r="AC435" s="22">
        <f t="shared" si="178"/>
        <v>0</v>
      </c>
      <c r="AE435" s="22">
        <f t="shared" si="179"/>
        <v>0</v>
      </c>
      <c r="AF435" s="22">
        <f t="shared" si="180"/>
        <v>30839.999999999996</v>
      </c>
      <c r="AG435" s="22">
        <f t="shared" si="181"/>
        <v>0</v>
      </c>
    </row>
    <row r="436" spans="1:201" ht="40.15" customHeight="1" x14ac:dyDescent="0.2">
      <c r="A436" s="15" t="s">
        <v>1160</v>
      </c>
      <c r="B436" s="9">
        <v>427</v>
      </c>
      <c r="C436" s="9"/>
      <c r="D436" s="49" t="s">
        <v>560</v>
      </c>
      <c r="E436" s="79" t="s">
        <v>2216</v>
      </c>
      <c r="F436" s="49" t="s">
        <v>750</v>
      </c>
      <c r="G436" s="49" t="s">
        <v>2217</v>
      </c>
      <c r="H436" s="49" t="s">
        <v>540</v>
      </c>
      <c r="I436" s="89">
        <v>28</v>
      </c>
      <c r="J436" s="88">
        <v>43.98</v>
      </c>
      <c r="K436" s="82">
        <f t="shared" si="168"/>
        <v>43.96</v>
      </c>
      <c r="L436" s="82">
        <f t="shared" si="169"/>
        <v>1.57</v>
      </c>
      <c r="M436" s="83">
        <f t="shared" si="167"/>
        <v>1.5707142857142855</v>
      </c>
      <c r="N436" s="84"/>
      <c r="O436" s="85">
        <f t="shared" si="151"/>
        <v>28</v>
      </c>
      <c r="P436" s="86">
        <v>1</v>
      </c>
      <c r="Q436" s="85">
        <f t="shared" si="152"/>
        <v>2800</v>
      </c>
      <c r="R436" s="86">
        <v>100</v>
      </c>
      <c r="S436" s="87">
        <f t="shared" si="153"/>
        <v>43.96</v>
      </c>
      <c r="T436" s="87">
        <f t="shared" si="154"/>
        <v>4396</v>
      </c>
      <c r="AA436" s="22"/>
      <c r="AB436" s="22">
        <f t="shared" si="177"/>
        <v>43.98</v>
      </c>
      <c r="AC436" s="22"/>
      <c r="AE436" s="22"/>
      <c r="AF436" s="22">
        <f t="shared" si="180"/>
        <v>4397.9999999999991</v>
      </c>
      <c r="AG436" s="22"/>
    </row>
    <row r="437" spans="1:201" ht="40.15" customHeight="1" x14ac:dyDescent="0.2">
      <c r="A437" s="15" t="s">
        <v>1161</v>
      </c>
      <c r="B437" s="9">
        <v>428</v>
      </c>
      <c r="C437" s="9" t="s">
        <v>1874</v>
      </c>
      <c r="D437" s="38" t="s">
        <v>560</v>
      </c>
      <c r="E437" s="97" t="s">
        <v>1875</v>
      </c>
      <c r="F437" s="38" t="s">
        <v>895</v>
      </c>
      <c r="G437" s="38" t="s">
        <v>1367</v>
      </c>
      <c r="H437" s="38" t="s">
        <v>540</v>
      </c>
      <c r="I437" s="99">
        <v>10</v>
      </c>
      <c r="J437" s="88">
        <v>21</v>
      </c>
      <c r="K437" s="82">
        <f t="shared" si="168"/>
        <v>21</v>
      </c>
      <c r="L437" s="82">
        <f t="shared" si="169"/>
        <v>2.1</v>
      </c>
      <c r="M437" s="83">
        <f t="shared" si="167"/>
        <v>2.1</v>
      </c>
      <c r="N437" s="90">
        <v>0</v>
      </c>
      <c r="O437" s="85">
        <f t="shared" si="151"/>
        <v>6000</v>
      </c>
      <c r="P437" s="86">
        <v>600</v>
      </c>
      <c r="Q437" s="85">
        <f t="shared" si="152"/>
        <v>150000</v>
      </c>
      <c r="R437" s="86">
        <v>15000</v>
      </c>
      <c r="S437" s="87">
        <f t="shared" si="153"/>
        <v>12600</v>
      </c>
      <c r="T437" s="87">
        <f t="shared" si="154"/>
        <v>315000</v>
      </c>
      <c r="AA437" s="22">
        <f t="shared" ref="AA437:AA446" si="182">N437*O437</f>
        <v>0</v>
      </c>
      <c r="AB437" s="22">
        <f t="shared" ref="AB437:AB450" si="183">M437*O437</f>
        <v>12600</v>
      </c>
      <c r="AC437" s="22">
        <f t="shared" ref="AC437:AC446" si="184">IF(AA437&lt;AB437,AA437,AB437)</f>
        <v>0</v>
      </c>
      <c r="AE437" s="22">
        <f t="shared" ref="AE437:AE446" si="185">Q437*N437</f>
        <v>0</v>
      </c>
      <c r="AF437" s="22">
        <f t="shared" ref="AF437:AF450" si="186">M437*Q437</f>
        <v>315000</v>
      </c>
      <c r="AG437" s="22">
        <f t="shared" ref="AG437:AG446" si="187">IF(AE437&lt;AF437,AE437,AF437)</f>
        <v>0</v>
      </c>
    </row>
    <row r="438" spans="1:201" ht="40.15" customHeight="1" x14ac:dyDescent="0.2">
      <c r="A438" s="15" t="s">
        <v>1161</v>
      </c>
      <c r="B438" s="9">
        <v>429</v>
      </c>
      <c r="C438" s="9" t="s">
        <v>1876</v>
      </c>
      <c r="D438" s="38" t="s">
        <v>560</v>
      </c>
      <c r="E438" s="97" t="s">
        <v>1877</v>
      </c>
      <c r="F438" s="38" t="s">
        <v>895</v>
      </c>
      <c r="G438" s="38" t="s">
        <v>1367</v>
      </c>
      <c r="H438" s="38" t="s">
        <v>540</v>
      </c>
      <c r="I438" s="99">
        <v>10</v>
      </c>
      <c r="J438" s="88">
        <v>21</v>
      </c>
      <c r="K438" s="82">
        <f t="shared" si="168"/>
        <v>21</v>
      </c>
      <c r="L438" s="82">
        <f t="shared" si="169"/>
        <v>2.1</v>
      </c>
      <c r="M438" s="83">
        <f t="shared" si="167"/>
        <v>2.1</v>
      </c>
      <c r="N438" s="90">
        <v>0</v>
      </c>
      <c r="O438" s="85">
        <f t="shared" ref="O438:O500" si="188">P438*I438</f>
        <v>6000</v>
      </c>
      <c r="P438" s="86">
        <v>600</v>
      </c>
      <c r="Q438" s="85">
        <f t="shared" ref="Q438:Q500" si="189">R438*I438</f>
        <v>150000</v>
      </c>
      <c r="R438" s="86">
        <v>15000</v>
      </c>
      <c r="S438" s="87">
        <f t="shared" ref="S438:S500" si="190">P438*K438</f>
        <v>12600</v>
      </c>
      <c r="T438" s="87">
        <f t="shared" ref="T438:T500" si="191">R438*K438</f>
        <v>315000</v>
      </c>
      <c r="AA438" s="22">
        <f t="shared" si="182"/>
        <v>0</v>
      </c>
      <c r="AB438" s="22">
        <f t="shared" si="183"/>
        <v>12600</v>
      </c>
      <c r="AC438" s="22">
        <f t="shared" si="184"/>
        <v>0</v>
      </c>
      <c r="AE438" s="22">
        <f t="shared" si="185"/>
        <v>0</v>
      </c>
      <c r="AF438" s="22">
        <f t="shared" si="186"/>
        <v>315000</v>
      </c>
      <c r="AG438" s="22">
        <f t="shared" si="187"/>
        <v>0</v>
      </c>
    </row>
    <row r="439" spans="1:201" ht="40.15" customHeight="1" x14ac:dyDescent="0.2">
      <c r="A439" s="15" t="s">
        <v>1160</v>
      </c>
      <c r="B439" s="9">
        <v>430</v>
      </c>
      <c r="C439" s="9"/>
      <c r="D439" s="49" t="s">
        <v>560</v>
      </c>
      <c r="E439" s="79" t="s">
        <v>410</v>
      </c>
      <c r="F439" s="49" t="s">
        <v>1190</v>
      </c>
      <c r="G439" s="49" t="s">
        <v>1373</v>
      </c>
      <c r="H439" s="49" t="s">
        <v>537</v>
      </c>
      <c r="I439" s="89">
        <v>1</v>
      </c>
      <c r="J439" s="88">
        <v>5.75</v>
      </c>
      <c r="K439" s="82">
        <f t="shared" si="168"/>
        <v>5.75</v>
      </c>
      <c r="L439" s="82">
        <f t="shared" si="169"/>
        <v>5.75</v>
      </c>
      <c r="M439" s="83">
        <f t="shared" si="167"/>
        <v>5.75</v>
      </c>
      <c r="N439" s="84">
        <v>3.8849999999999998</v>
      </c>
      <c r="O439" s="85">
        <f t="shared" si="188"/>
        <v>200</v>
      </c>
      <c r="P439" s="86">
        <v>200</v>
      </c>
      <c r="Q439" s="85">
        <f t="shared" si="189"/>
        <v>1600</v>
      </c>
      <c r="R439" s="86">
        <v>1600</v>
      </c>
      <c r="S439" s="87">
        <f t="shared" si="190"/>
        <v>1150</v>
      </c>
      <c r="T439" s="87">
        <f t="shared" si="191"/>
        <v>9200</v>
      </c>
      <c r="AA439" s="22">
        <f t="shared" si="182"/>
        <v>777</v>
      </c>
      <c r="AB439" s="22">
        <f t="shared" si="183"/>
        <v>1150</v>
      </c>
      <c r="AC439" s="22">
        <f t="shared" si="184"/>
        <v>777</v>
      </c>
      <c r="AE439" s="22">
        <f t="shared" si="185"/>
        <v>6216</v>
      </c>
      <c r="AF439" s="22">
        <f t="shared" si="186"/>
        <v>9200</v>
      </c>
      <c r="AG439" s="22">
        <f t="shared" si="187"/>
        <v>6216</v>
      </c>
    </row>
    <row r="440" spans="1:201" ht="40.15" customHeight="1" x14ac:dyDescent="0.2">
      <c r="A440" s="15" t="s">
        <v>1160</v>
      </c>
      <c r="B440" s="9">
        <v>431</v>
      </c>
      <c r="C440" s="9"/>
      <c r="D440" s="49" t="s">
        <v>560</v>
      </c>
      <c r="E440" s="79" t="s">
        <v>411</v>
      </c>
      <c r="F440" s="49" t="s">
        <v>804</v>
      </c>
      <c r="G440" s="49" t="s">
        <v>1374</v>
      </c>
      <c r="H440" s="49" t="s">
        <v>555</v>
      </c>
      <c r="I440" s="89">
        <v>1</v>
      </c>
      <c r="J440" s="88">
        <v>9.67</v>
      </c>
      <c r="K440" s="82">
        <f t="shared" si="168"/>
        <v>9.67</v>
      </c>
      <c r="L440" s="82">
        <f t="shared" si="169"/>
        <v>9.67</v>
      </c>
      <c r="M440" s="83">
        <f t="shared" si="167"/>
        <v>9.67</v>
      </c>
      <c r="N440" s="84">
        <v>2.8562620000000001</v>
      </c>
      <c r="O440" s="85">
        <f t="shared" si="188"/>
        <v>100</v>
      </c>
      <c r="P440" s="86">
        <v>100</v>
      </c>
      <c r="Q440" s="85">
        <f t="shared" si="189"/>
        <v>800</v>
      </c>
      <c r="R440" s="86">
        <v>800</v>
      </c>
      <c r="S440" s="87">
        <f t="shared" si="190"/>
        <v>967</v>
      </c>
      <c r="T440" s="87">
        <f t="shared" si="191"/>
        <v>7736</v>
      </c>
      <c r="AA440" s="22">
        <f t="shared" si="182"/>
        <v>285.62619999999998</v>
      </c>
      <c r="AB440" s="22">
        <f t="shared" si="183"/>
        <v>967</v>
      </c>
      <c r="AC440" s="22">
        <f t="shared" si="184"/>
        <v>285.62619999999998</v>
      </c>
      <c r="AE440" s="22">
        <f t="shared" si="185"/>
        <v>2285.0095999999999</v>
      </c>
      <c r="AF440" s="22">
        <f t="shared" si="186"/>
        <v>7736</v>
      </c>
      <c r="AG440" s="22">
        <f t="shared" si="187"/>
        <v>2285.0095999999999</v>
      </c>
    </row>
    <row r="441" spans="1:201" ht="40.15" customHeight="1" x14ac:dyDescent="0.2">
      <c r="A441" s="15" t="s">
        <v>1161</v>
      </c>
      <c r="B441" s="9">
        <v>432</v>
      </c>
      <c r="C441" s="9"/>
      <c r="D441" s="49" t="s">
        <v>560</v>
      </c>
      <c r="E441" s="79" t="s">
        <v>413</v>
      </c>
      <c r="F441" s="49" t="s">
        <v>414</v>
      </c>
      <c r="G441" s="49" t="s">
        <v>1234</v>
      </c>
      <c r="H441" s="49" t="s">
        <v>540</v>
      </c>
      <c r="I441" s="89">
        <v>10</v>
      </c>
      <c r="J441" s="88">
        <v>32</v>
      </c>
      <c r="K441" s="82">
        <f t="shared" si="168"/>
        <v>32</v>
      </c>
      <c r="L441" s="82">
        <f t="shared" si="169"/>
        <v>3.2</v>
      </c>
      <c r="M441" s="83">
        <f t="shared" si="167"/>
        <v>3.2</v>
      </c>
      <c r="N441" s="84">
        <v>0</v>
      </c>
      <c r="O441" s="85">
        <f t="shared" si="188"/>
        <v>5000</v>
      </c>
      <c r="P441" s="86">
        <v>500</v>
      </c>
      <c r="Q441" s="85">
        <f t="shared" si="189"/>
        <v>200000</v>
      </c>
      <c r="R441" s="86">
        <v>20000</v>
      </c>
      <c r="S441" s="87">
        <f t="shared" si="190"/>
        <v>16000</v>
      </c>
      <c r="T441" s="87">
        <f t="shared" si="191"/>
        <v>640000</v>
      </c>
      <c r="AA441" s="22">
        <f t="shared" si="182"/>
        <v>0</v>
      </c>
      <c r="AB441" s="22">
        <f t="shared" si="183"/>
        <v>16000</v>
      </c>
      <c r="AC441" s="22">
        <f t="shared" si="184"/>
        <v>0</v>
      </c>
      <c r="AE441" s="22">
        <f t="shared" si="185"/>
        <v>0</v>
      </c>
      <c r="AF441" s="22">
        <f t="shared" si="186"/>
        <v>640000</v>
      </c>
      <c r="AG441" s="22">
        <f t="shared" si="187"/>
        <v>0</v>
      </c>
    </row>
    <row r="442" spans="1:201" ht="40.15" customHeight="1" x14ac:dyDescent="0.2">
      <c r="A442" s="15" t="s">
        <v>1161</v>
      </c>
      <c r="B442" s="9">
        <v>433</v>
      </c>
      <c r="C442" s="9"/>
      <c r="D442" s="49" t="s">
        <v>560</v>
      </c>
      <c r="E442" s="79" t="s">
        <v>148</v>
      </c>
      <c r="F442" s="49" t="s">
        <v>1233</v>
      </c>
      <c r="G442" s="49" t="s">
        <v>1367</v>
      </c>
      <c r="H442" s="49" t="s">
        <v>540</v>
      </c>
      <c r="I442" s="89">
        <v>20</v>
      </c>
      <c r="J442" s="88">
        <v>13.12</v>
      </c>
      <c r="K442" s="82">
        <f t="shared" si="168"/>
        <v>13</v>
      </c>
      <c r="L442" s="82">
        <f t="shared" si="169"/>
        <v>0.65</v>
      </c>
      <c r="M442" s="83">
        <f t="shared" si="167"/>
        <v>0.65599999999999992</v>
      </c>
      <c r="N442" s="84">
        <v>0</v>
      </c>
      <c r="O442" s="85">
        <f t="shared" si="188"/>
        <v>1000</v>
      </c>
      <c r="P442" s="86">
        <v>50</v>
      </c>
      <c r="Q442" s="85">
        <f t="shared" si="189"/>
        <v>16000</v>
      </c>
      <c r="R442" s="86">
        <v>800</v>
      </c>
      <c r="S442" s="87">
        <f t="shared" si="190"/>
        <v>650</v>
      </c>
      <c r="T442" s="87">
        <f t="shared" si="191"/>
        <v>10400</v>
      </c>
      <c r="AA442" s="22">
        <f t="shared" si="182"/>
        <v>0</v>
      </c>
      <c r="AB442" s="22">
        <f t="shared" si="183"/>
        <v>655.99999999999989</v>
      </c>
      <c r="AC442" s="22">
        <f t="shared" si="184"/>
        <v>0</v>
      </c>
      <c r="AE442" s="22">
        <f t="shared" si="185"/>
        <v>0</v>
      </c>
      <c r="AF442" s="22">
        <f t="shared" si="186"/>
        <v>10495.999999999998</v>
      </c>
      <c r="AG442" s="22">
        <f t="shared" si="187"/>
        <v>0</v>
      </c>
    </row>
    <row r="443" spans="1:201" ht="40.15" customHeight="1" x14ac:dyDescent="0.2">
      <c r="A443" s="15" t="s">
        <v>1161</v>
      </c>
      <c r="B443" s="9">
        <v>434</v>
      </c>
      <c r="C443" s="9"/>
      <c r="D443" s="49" t="s">
        <v>560</v>
      </c>
      <c r="E443" s="79" t="s">
        <v>1149</v>
      </c>
      <c r="F443" s="49" t="s">
        <v>994</v>
      </c>
      <c r="G443" s="49" t="s">
        <v>1367</v>
      </c>
      <c r="H443" s="49" t="s">
        <v>540</v>
      </c>
      <c r="I443" s="89">
        <v>20</v>
      </c>
      <c r="J443" s="88">
        <v>14</v>
      </c>
      <c r="K443" s="82">
        <f t="shared" si="168"/>
        <v>14</v>
      </c>
      <c r="L443" s="82">
        <f t="shared" si="169"/>
        <v>0.7</v>
      </c>
      <c r="M443" s="83">
        <f t="shared" si="167"/>
        <v>0.7</v>
      </c>
      <c r="N443" s="84">
        <v>0</v>
      </c>
      <c r="O443" s="85">
        <f t="shared" si="188"/>
        <v>2000</v>
      </c>
      <c r="P443" s="86">
        <v>100</v>
      </c>
      <c r="Q443" s="85">
        <f t="shared" si="189"/>
        <v>140000</v>
      </c>
      <c r="R443" s="86">
        <v>7000</v>
      </c>
      <c r="S443" s="87">
        <f t="shared" si="190"/>
        <v>1400</v>
      </c>
      <c r="T443" s="87">
        <f t="shared" si="191"/>
        <v>98000</v>
      </c>
      <c r="AA443" s="22">
        <f t="shared" si="182"/>
        <v>0</v>
      </c>
      <c r="AB443" s="22">
        <f t="shared" si="183"/>
        <v>1400</v>
      </c>
      <c r="AC443" s="22">
        <f t="shared" si="184"/>
        <v>0</v>
      </c>
      <c r="AE443" s="22">
        <f t="shared" si="185"/>
        <v>0</v>
      </c>
      <c r="AF443" s="22">
        <f t="shared" si="186"/>
        <v>98000</v>
      </c>
      <c r="AG443" s="22">
        <f t="shared" si="187"/>
        <v>0</v>
      </c>
    </row>
    <row r="444" spans="1:201" ht="40.15" customHeight="1" x14ac:dyDescent="0.2">
      <c r="A444" s="16" t="s">
        <v>1161</v>
      </c>
      <c r="B444" s="9">
        <v>435</v>
      </c>
      <c r="C444" s="9"/>
      <c r="D444" s="49" t="s">
        <v>560</v>
      </c>
      <c r="E444" s="79" t="s">
        <v>1128</v>
      </c>
      <c r="F444" s="49" t="s">
        <v>851</v>
      </c>
      <c r="G444" s="49" t="s">
        <v>1367</v>
      </c>
      <c r="H444" s="38" t="s">
        <v>540</v>
      </c>
      <c r="I444" s="89">
        <v>30</v>
      </c>
      <c r="J444" s="82">
        <v>12.12</v>
      </c>
      <c r="K444" s="82">
        <f t="shared" si="168"/>
        <v>12</v>
      </c>
      <c r="L444" s="82">
        <f t="shared" si="169"/>
        <v>0.4</v>
      </c>
      <c r="M444" s="83">
        <f t="shared" si="167"/>
        <v>0.40399999999999997</v>
      </c>
      <c r="N444" s="84">
        <v>0</v>
      </c>
      <c r="O444" s="85">
        <f t="shared" si="188"/>
        <v>12000</v>
      </c>
      <c r="P444" s="86">
        <v>400</v>
      </c>
      <c r="Q444" s="85">
        <f t="shared" si="189"/>
        <v>90000</v>
      </c>
      <c r="R444" s="86">
        <v>3000</v>
      </c>
      <c r="S444" s="87">
        <f t="shared" si="190"/>
        <v>4800</v>
      </c>
      <c r="T444" s="87">
        <f t="shared" si="191"/>
        <v>36000</v>
      </c>
      <c r="U444" s="6"/>
      <c r="V444" s="6"/>
      <c r="W444" s="6"/>
      <c r="X444" s="6"/>
      <c r="Y444" s="6"/>
      <c r="Z444" s="6"/>
      <c r="AA444" s="22">
        <f t="shared" si="182"/>
        <v>0</v>
      </c>
      <c r="AB444" s="22">
        <f t="shared" si="183"/>
        <v>4848</v>
      </c>
      <c r="AC444" s="22">
        <f t="shared" si="184"/>
        <v>0</v>
      </c>
      <c r="AD444" s="6"/>
      <c r="AE444" s="22">
        <f t="shared" si="185"/>
        <v>0</v>
      </c>
      <c r="AF444" s="22">
        <f t="shared" si="186"/>
        <v>36360</v>
      </c>
      <c r="AG444" s="22">
        <f t="shared" si="187"/>
        <v>0</v>
      </c>
      <c r="AH444" s="6"/>
      <c r="AI444" s="6"/>
      <c r="AJ444" s="6"/>
      <c r="AK444" s="6"/>
      <c r="AL444" s="6"/>
      <c r="AM444" s="6"/>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6"/>
      <c r="BK444" s="6"/>
      <c r="BL444" s="6"/>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6"/>
      <c r="CU444" s="6"/>
      <c r="CV444" s="6"/>
      <c r="CW444" s="6"/>
      <c r="CX444" s="6"/>
      <c r="CY444" s="6"/>
      <c r="CZ444" s="6"/>
      <c r="DA444" s="6"/>
      <c r="DB444" s="6"/>
      <c r="DC444" s="6"/>
      <c r="DD444" s="6"/>
      <c r="DE444" s="6"/>
      <c r="DF444" s="6"/>
      <c r="DG444" s="6"/>
      <c r="DH444" s="6"/>
      <c r="DI444" s="6"/>
      <c r="DJ444" s="6"/>
      <c r="DK444" s="6"/>
      <c r="DL444" s="6"/>
      <c r="DM444" s="6"/>
      <c r="DN444" s="6"/>
      <c r="DO444" s="6"/>
      <c r="DP444" s="6"/>
      <c r="DQ444" s="6"/>
      <c r="DR444" s="6"/>
      <c r="DS444" s="6"/>
      <c r="DT444" s="6"/>
      <c r="DU444" s="6"/>
      <c r="DV444" s="6"/>
      <c r="DW444" s="6"/>
      <c r="DX444" s="6"/>
      <c r="DY444" s="6"/>
      <c r="DZ444" s="6"/>
      <c r="EA444" s="6"/>
      <c r="EB444" s="6"/>
      <c r="EC444" s="6"/>
      <c r="ED444" s="6"/>
      <c r="EE444" s="6"/>
      <c r="EF444" s="6"/>
      <c r="EG444" s="6"/>
      <c r="EH444" s="6"/>
      <c r="EI444" s="6"/>
      <c r="EJ444" s="6"/>
      <c r="EK444" s="6"/>
      <c r="EL444" s="6"/>
      <c r="EM444" s="6"/>
      <c r="EN444" s="6"/>
      <c r="EO444" s="6"/>
      <c r="EP444" s="6"/>
      <c r="EQ444" s="6"/>
      <c r="ER444" s="6"/>
      <c r="ES444" s="6"/>
      <c r="ET444" s="6"/>
      <c r="EU444" s="6"/>
      <c r="EV444" s="6"/>
      <c r="EW444" s="6"/>
      <c r="EX444" s="6"/>
      <c r="EY444" s="6"/>
      <c r="EZ444" s="6"/>
      <c r="FA444" s="6"/>
      <c r="FB444" s="6"/>
      <c r="FC444" s="6"/>
      <c r="FD444" s="6"/>
      <c r="FE444" s="6"/>
      <c r="FF444" s="6"/>
      <c r="FG444" s="6"/>
      <c r="FH444" s="6"/>
      <c r="FI444" s="6"/>
      <c r="FJ444" s="6"/>
      <c r="FK444" s="6"/>
      <c r="FL444" s="6"/>
      <c r="FM444" s="6"/>
      <c r="FN444" s="6"/>
      <c r="FO444" s="6"/>
      <c r="FP444" s="6"/>
      <c r="FQ444" s="6"/>
      <c r="FR444" s="6"/>
      <c r="FS444" s="6"/>
      <c r="FT444" s="6"/>
      <c r="FU444" s="6"/>
      <c r="FV444" s="6"/>
      <c r="FW444" s="6"/>
      <c r="FX444" s="6"/>
      <c r="FY444" s="6"/>
      <c r="FZ444" s="6"/>
      <c r="GA444" s="6"/>
      <c r="GB444" s="6"/>
      <c r="GC444" s="6"/>
      <c r="GD444" s="6"/>
      <c r="GE444" s="6"/>
      <c r="GF444" s="6"/>
      <c r="GG444" s="6"/>
      <c r="GH444" s="6"/>
      <c r="GI444" s="6"/>
      <c r="GJ444" s="6"/>
      <c r="GK444" s="6"/>
      <c r="GL444" s="6"/>
      <c r="GM444" s="6"/>
      <c r="GN444" s="6"/>
      <c r="GO444" s="6"/>
      <c r="GP444" s="6"/>
      <c r="GQ444" s="6"/>
      <c r="GR444" s="6"/>
      <c r="GS444" s="6"/>
    </row>
    <row r="445" spans="1:201" ht="40.15" customHeight="1" x14ac:dyDescent="0.2">
      <c r="A445" s="15" t="s">
        <v>1161</v>
      </c>
      <c r="B445" s="9">
        <v>436</v>
      </c>
      <c r="C445" s="9"/>
      <c r="D445" s="49" t="s">
        <v>560</v>
      </c>
      <c r="E445" s="79" t="s">
        <v>417</v>
      </c>
      <c r="F445" s="49" t="s">
        <v>554</v>
      </c>
      <c r="G445" s="49" t="s">
        <v>1635</v>
      </c>
      <c r="H445" s="49" t="s">
        <v>555</v>
      </c>
      <c r="I445" s="89">
        <v>1</v>
      </c>
      <c r="J445" s="88">
        <v>19.350000000000001</v>
      </c>
      <c r="K445" s="82">
        <f t="shared" si="168"/>
        <v>19.350000000000001</v>
      </c>
      <c r="L445" s="82">
        <f t="shared" si="169"/>
        <v>19.350000000000001</v>
      </c>
      <c r="M445" s="83">
        <f t="shared" si="167"/>
        <v>19.350000000000001</v>
      </c>
      <c r="N445" s="84">
        <v>0</v>
      </c>
      <c r="O445" s="85">
        <f t="shared" si="188"/>
        <v>100</v>
      </c>
      <c r="P445" s="86">
        <v>100</v>
      </c>
      <c r="Q445" s="85">
        <f t="shared" si="189"/>
        <v>1200</v>
      </c>
      <c r="R445" s="86">
        <v>1200</v>
      </c>
      <c r="S445" s="87">
        <f t="shared" si="190"/>
        <v>1935.0000000000002</v>
      </c>
      <c r="T445" s="87">
        <f t="shared" si="191"/>
        <v>23220</v>
      </c>
      <c r="AA445" s="22">
        <f t="shared" si="182"/>
        <v>0</v>
      </c>
      <c r="AB445" s="22">
        <f t="shared" si="183"/>
        <v>1935.0000000000002</v>
      </c>
      <c r="AC445" s="22">
        <f t="shared" si="184"/>
        <v>0</v>
      </c>
      <c r="AE445" s="22">
        <f t="shared" si="185"/>
        <v>0</v>
      </c>
      <c r="AF445" s="22">
        <f t="shared" si="186"/>
        <v>23220</v>
      </c>
      <c r="AG445" s="22">
        <f t="shared" si="187"/>
        <v>0</v>
      </c>
    </row>
    <row r="446" spans="1:201" ht="40.15" customHeight="1" x14ac:dyDescent="0.2">
      <c r="A446" s="15" t="s">
        <v>1161</v>
      </c>
      <c r="B446" s="9">
        <v>437</v>
      </c>
      <c r="C446" s="9"/>
      <c r="D446" s="49" t="s">
        <v>560</v>
      </c>
      <c r="E446" s="79" t="s">
        <v>419</v>
      </c>
      <c r="F446" s="49" t="s">
        <v>554</v>
      </c>
      <c r="G446" s="49" t="s">
        <v>1636</v>
      </c>
      <c r="H446" s="49" t="s">
        <v>555</v>
      </c>
      <c r="I446" s="53">
        <v>1</v>
      </c>
      <c r="J446" s="88">
        <v>11.7</v>
      </c>
      <c r="K446" s="82">
        <f t="shared" si="168"/>
        <v>11.7</v>
      </c>
      <c r="L446" s="82">
        <f t="shared" si="169"/>
        <v>11.7</v>
      </c>
      <c r="M446" s="83">
        <f t="shared" si="167"/>
        <v>11.7</v>
      </c>
      <c r="N446" s="84">
        <v>0</v>
      </c>
      <c r="O446" s="85">
        <f t="shared" si="188"/>
        <v>100</v>
      </c>
      <c r="P446" s="86">
        <v>100</v>
      </c>
      <c r="Q446" s="85">
        <f t="shared" si="189"/>
        <v>1000</v>
      </c>
      <c r="R446" s="86">
        <v>1000</v>
      </c>
      <c r="S446" s="87">
        <f t="shared" si="190"/>
        <v>1170</v>
      </c>
      <c r="T446" s="87">
        <f t="shared" si="191"/>
        <v>11700</v>
      </c>
      <c r="AA446" s="22">
        <f t="shared" si="182"/>
        <v>0</v>
      </c>
      <c r="AB446" s="22">
        <f t="shared" si="183"/>
        <v>1170</v>
      </c>
      <c r="AC446" s="22">
        <f t="shared" si="184"/>
        <v>0</v>
      </c>
      <c r="AE446" s="22">
        <f t="shared" si="185"/>
        <v>0</v>
      </c>
      <c r="AF446" s="22">
        <f t="shared" si="186"/>
        <v>11700</v>
      </c>
      <c r="AG446" s="22">
        <f t="shared" si="187"/>
        <v>0</v>
      </c>
    </row>
    <row r="447" spans="1:201" ht="40.15" customHeight="1" x14ac:dyDescent="0.2">
      <c r="A447" s="15" t="s">
        <v>1160</v>
      </c>
      <c r="B447" s="9">
        <v>438</v>
      </c>
      <c r="C447" s="9"/>
      <c r="D447" s="49" t="s">
        <v>2169</v>
      </c>
      <c r="E447" s="79" t="s">
        <v>2136</v>
      </c>
      <c r="F447" s="49" t="s">
        <v>1693</v>
      </c>
      <c r="G447" s="49" t="s">
        <v>2158</v>
      </c>
      <c r="H447" s="49" t="s">
        <v>540</v>
      </c>
      <c r="I447" s="53">
        <v>30</v>
      </c>
      <c r="J447" s="88">
        <v>30.12</v>
      </c>
      <c r="K447" s="82">
        <f t="shared" si="168"/>
        <v>30</v>
      </c>
      <c r="L447" s="82">
        <f t="shared" si="169"/>
        <v>1</v>
      </c>
      <c r="M447" s="83">
        <f t="shared" si="167"/>
        <v>1.004</v>
      </c>
      <c r="N447" s="84"/>
      <c r="O447" s="85">
        <f t="shared" si="188"/>
        <v>1500</v>
      </c>
      <c r="P447" s="86">
        <v>50</v>
      </c>
      <c r="Q447" s="85">
        <f t="shared" si="189"/>
        <v>120000</v>
      </c>
      <c r="R447" s="86">
        <v>4000</v>
      </c>
      <c r="S447" s="87">
        <f t="shared" si="190"/>
        <v>1500</v>
      </c>
      <c r="T447" s="87">
        <f t="shared" si="191"/>
        <v>120000</v>
      </c>
      <c r="AA447" s="22"/>
      <c r="AB447" s="22">
        <f t="shared" si="183"/>
        <v>1506</v>
      </c>
      <c r="AC447" s="22"/>
      <c r="AE447" s="22"/>
      <c r="AF447" s="22">
        <f t="shared" si="186"/>
        <v>120480</v>
      </c>
      <c r="AG447" s="22"/>
    </row>
    <row r="448" spans="1:201" ht="40.15" customHeight="1" x14ac:dyDescent="0.2">
      <c r="A448" s="15" t="s">
        <v>1160</v>
      </c>
      <c r="B448" s="9">
        <v>439</v>
      </c>
      <c r="C448" s="9"/>
      <c r="D448" s="49" t="s">
        <v>2169</v>
      </c>
      <c r="E448" s="79" t="s">
        <v>2136</v>
      </c>
      <c r="F448" s="49" t="s">
        <v>1693</v>
      </c>
      <c r="G448" s="49" t="s">
        <v>2159</v>
      </c>
      <c r="H448" s="49" t="s">
        <v>540</v>
      </c>
      <c r="I448" s="53">
        <v>30</v>
      </c>
      <c r="J448" s="88">
        <v>46.75</v>
      </c>
      <c r="K448" s="82">
        <f t="shared" si="168"/>
        <v>46.5</v>
      </c>
      <c r="L448" s="82">
        <f t="shared" si="169"/>
        <v>1.55</v>
      </c>
      <c r="M448" s="83">
        <f t="shared" si="167"/>
        <v>1.5583333333333333</v>
      </c>
      <c r="N448" s="84"/>
      <c r="O448" s="85">
        <f t="shared" si="188"/>
        <v>1500</v>
      </c>
      <c r="P448" s="86">
        <v>50</v>
      </c>
      <c r="Q448" s="85">
        <f t="shared" si="189"/>
        <v>90000</v>
      </c>
      <c r="R448" s="86">
        <v>3000</v>
      </c>
      <c r="S448" s="87">
        <f t="shared" si="190"/>
        <v>2325</v>
      </c>
      <c r="T448" s="87">
        <f t="shared" si="191"/>
        <v>139500</v>
      </c>
      <c r="AA448" s="22"/>
      <c r="AB448" s="22">
        <f t="shared" si="183"/>
        <v>2337.5</v>
      </c>
      <c r="AC448" s="22"/>
      <c r="AE448" s="22"/>
      <c r="AF448" s="22">
        <f t="shared" si="186"/>
        <v>140250</v>
      </c>
      <c r="AG448" s="22"/>
    </row>
    <row r="449" spans="1:33" ht="40.15" customHeight="1" x14ac:dyDescent="0.2">
      <c r="A449" s="15" t="s">
        <v>1160</v>
      </c>
      <c r="B449" s="9">
        <v>440</v>
      </c>
      <c r="C449" s="9"/>
      <c r="D449" s="49" t="s">
        <v>2169</v>
      </c>
      <c r="E449" s="79" t="s">
        <v>2136</v>
      </c>
      <c r="F449" s="49" t="s">
        <v>1693</v>
      </c>
      <c r="G449" s="49" t="s">
        <v>2160</v>
      </c>
      <c r="H449" s="49" t="s">
        <v>540</v>
      </c>
      <c r="I449" s="53">
        <v>30</v>
      </c>
      <c r="J449" s="88">
        <v>49.18</v>
      </c>
      <c r="K449" s="82">
        <f t="shared" si="168"/>
        <v>48.9</v>
      </c>
      <c r="L449" s="82">
        <f t="shared" si="169"/>
        <v>1.63</v>
      </c>
      <c r="M449" s="83">
        <f t="shared" si="167"/>
        <v>1.6393333333333333</v>
      </c>
      <c r="N449" s="84"/>
      <c r="O449" s="85">
        <f t="shared" si="188"/>
        <v>1500</v>
      </c>
      <c r="P449" s="86">
        <v>50</v>
      </c>
      <c r="Q449" s="85">
        <f t="shared" si="189"/>
        <v>90000</v>
      </c>
      <c r="R449" s="86">
        <v>3000</v>
      </c>
      <c r="S449" s="87">
        <f t="shared" si="190"/>
        <v>2445</v>
      </c>
      <c r="T449" s="87">
        <f t="shared" si="191"/>
        <v>146700</v>
      </c>
      <c r="AA449" s="22"/>
      <c r="AB449" s="22">
        <f t="shared" si="183"/>
        <v>2459</v>
      </c>
      <c r="AC449" s="22"/>
      <c r="AE449" s="22"/>
      <c r="AF449" s="22">
        <f t="shared" si="186"/>
        <v>147540</v>
      </c>
      <c r="AG449" s="22"/>
    </row>
    <row r="450" spans="1:33" ht="40.15" customHeight="1" x14ac:dyDescent="0.2">
      <c r="A450" s="15" t="s">
        <v>1160</v>
      </c>
      <c r="B450" s="9">
        <v>441</v>
      </c>
      <c r="C450" s="9"/>
      <c r="D450" s="49" t="s">
        <v>2169</v>
      </c>
      <c r="E450" s="79" t="s">
        <v>2136</v>
      </c>
      <c r="F450" s="49" t="s">
        <v>1693</v>
      </c>
      <c r="G450" s="49" t="s">
        <v>2248</v>
      </c>
      <c r="H450" s="49" t="s">
        <v>540</v>
      </c>
      <c r="I450" s="53">
        <v>30</v>
      </c>
      <c r="J450" s="88">
        <v>32.78</v>
      </c>
      <c r="K450" s="82">
        <f t="shared" si="168"/>
        <v>32.700000000000003</v>
      </c>
      <c r="L450" s="82">
        <f t="shared" si="169"/>
        <v>1.0900000000000001</v>
      </c>
      <c r="M450" s="83">
        <f t="shared" si="167"/>
        <v>1.0926666666666667</v>
      </c>
      <c r="N450" s="84"/>
      <c r="O450" s="85">
        <f t="shared" si="188"/>
        <v>1500</v>
      </c>
      <c r="P450" s="86">
        <v>50</v>
      </c>
      <c r="Q450" s="85">
        <f t="shared" si="189"/>
        <v>45000</v>
      </c>
      <c r="R450" s="86">
        <v>1500</v>
      </c>
      <c r="S450" s="87">
        <f t="shared" si="190"/>
        <v>1635.0000000000002</v>
      </c>
      <c r="T450" s="87">
        <f t="shared" si="191"/>
        <v>49050.000000000007</v>
      </c>
      <c r="AA450" s="22"/>
      <c r="AB450" s="22">
        <f t="shared" si="183"/>
        <v>1639</v>
      </c>
      <c r="AC450" s="22"/>
      <c r="AE450" s="22"/>
      <c r="AF450" s="22">
        <f t="shared" si="186"/>
        <v>49170</v>
      </c>
      <c r="AG450" s="22"/>
    </row>
    <row r="451" spans="1:33" ht="40.15" customHeight="1" x14ac:dyDescent="0.2">
      <c r="A451" s="15" t="s">
        <v>1161</v>
      </c>
      <c r="B451" s="9">
        <v>442</v>
      </c>
      <c r="C451" s="9"/>
      <c r="D451" s="38" t="s">
        <v>2170</v>
      </c>
      <c r="E451" s="98" t="s">
        <v>430</v>
      </c>
      <c r="F451" s="38" t="s">
        <v>538</v>
      </c>
      <c r="G451" s="38" t="s">
        <v>1640</v>
      </c>
      <c r="H451" s="38" t="s">
        <v>540</v>
      </c>
      <c r="I451" s="99">
        <v>28</v>
      </c>
      <c r="J451" s="88">
        <v>67.64</v>
      </c>
      <c r="K451" s="82">
        <f t="shared" si="168"/>
        <v>67.48</v>
      </c>
      <c r="L451" s="82">
        <f t="shared" si="169"/>
        <v>2.41</v>
      </c>
      <c r="M451" s="83">
        <f t="shared" si="167"/>
        <v>2.4157142857142859</v>
      </c>
      <c r="N451" s="84">
        <v>0</v>
      </c>
      <c r="O451" s="85">
        <f t="shared" si="188"/>
        <v>1400</v>
      </c>
      <c r="P451" s="86">
        <v>50</v>
      </c>
      <c r="Q451" s="85">
        <f t="shared" si="189"/>
        <v>56000</v>
      </c>
      <c r="R451" s="86">
        <v>2000</v>
      </c>
      <c r="S451" s="87">
        <f t="shared" si="190"/>
        <v>3374</v>
      </c>
      <c r="T451" s="87">
        <f t="shared" si="191"/>
        <v>134960</v>
      </c>
      <c r="AA451" s="22">
        <f t="shared" ref="AA451:AA460" si="192">N451*O451</f>
        <v>0</v>
      </c>
      <c r="AB451" s="22">
        <f t="shared" ref="AB451:AB461" si="193">M451*O451</f>
        <v>3382.0000000000005</v>
      </c>
      <c r="AC451" s="22">
        <f t="shared" ref="AC451:AC460" si="194">IF(AA451&lt;AB451,AA451,AB451)</f>
        <v>0</v>
      </c>
      <c r="AE451" s="22">
        <f t="shared" ref="AE451:AE460" si="195">Q451*N451</f>
        <v>0</v>
      </c>
      <c r="AF451" s="22">
        <f t="shared" ref="AF451:AF461" si="196">M451*Q451</f>
        <v>135280</v>
      </c>
      <c r="AG451" s="22">
        <f t="shared" ref="AG451:AG460" si="197">IF(AE451&lt;AF451,AE451,AF451)</f>
        <v>0</v>
      </c>
    </row>
    <row r="452" spans="1:33" ht="40.15" customHeight="1" x14ac:dyDescent="0.2">
      <c r="A452" s="15" t="s">
        <v>1161</v>
      </c>
      <c r="B452" s="9">
        <v>443</v>
      </c>
      <c r="C452" s="9"/>
      <c r="D452" s="38" t="s">
        <v>429</v>
      </c>
      <c r="E452" s="98" t="s">
        <v>430</v>
      </c>
      <c r="F452" s="38" t="s">
        <v>538</v>
      </c>
      <c r="G452" s="38" t="s">
        <v>1641</v>
      </c>
      <c r="H452" s="38" t="s">
        <v>540</v>
      </c>
      <c r="I452" s="99">
        <v>28</v>
      </c>
      <c r="J452" s="88">
        <v>80.040000000000006</v>
      </c>
      <c r="K452" s="82">
        <f t="shared" si="168"/>
        <v>79.8</v>
      </c>
      <c r="L452" s="82">
        <f t="shared" si="169"/>
        <v>2.85</v>
      </c>
      <c r="M452" s="83">
        <f t="shared" si="167"/>
        <v>2.858571428571429</v>
      </c>
      <c r="N452" s="84">
        <v>0</v>
      </c>
      <c r="O452" s="85">
        <f t="shared" si="188"/>
        <v>5600</v>
      </c>
      <c r="P452" s="86">
        <v>200</v>
      </c>
      <c r="Q452" s="85">
        <f t="shared" si="189"/>
        <v>28000</v>
      </c>
      <c r="R452" s="86">
        <v>1000</v>
      </c>
      <c r="S452" s="87">
        <f t="shared" si="190"/>
        <v>15960</v>
      </c>
      <c r="T452" s="87">
        <f t="shared" si="191"/>
        <v>79800</v>
      </c>
      <c r="AA452" s="22">
        <f t="shared" si="192"/>
        <v>0</v>
      </c>
      <c r="AB452" s="22">
        <f t="shared" si="193"/>
        <v>16008.000000000002</v>
      </c>
      <c r="AC452" s="22">
        <f t="shared" si="194"/>
        <v>0</v>
      </c>
      <c r="AE452" s="22">
        <f t="shared" si="195"/>
        <v>0</v>
      </c>
      <c r="AF452" s="22">
        <f t="shared" si="196"/>
        <v>80040.000000000015</v>
      </c>
      <c r="AG452" s="22">
        <f t="shared" si="197"/>
        <v>0</v>
      </c>
    </row>
    <row r="453" spans="1:33" ht="40.15" customHeight="1" x14ac:dyDescent="0.2">
      <c r="A453" s="15" t="s">
        <v>1161</v>
      </c>
      <c r="B453" s="9">
        <v>444</v>
      </c>
      <c r="C453" s="9"/>
      <c r="D453" s="38" t="s">
        <v>429</v>
      </c>
      <c r="E453" s="98" t="s">
        <v>430</v>
      </c>
      <c r="F453" s="38" t="s">
        <v>538</v>
      </c>
      <c r="G453" s="38" t="s">
        <v>1642</v>
      </c>
      <c r="H453" s="38" t="s">
        <v>540</v>
      </c>
      <c r="I453" s="99">
        <v>28</v>
      </c>
      <c r="J453" s="88">
        <v>80.63</v>
      </c>
      <c r="K453" s="82">
        <f t="shared" si="168"/>
        <v>80.36</v>
      </c>
      <c r="L453" s="82">
        <f t="shared" si="169"/>
        <v>2.87</v>
      </c>
      <c r="M453" s="83">
        <f t="shared" si="167"/>
        <v>2.8796428571428572</v>
      </c>
      <c r="N453" s="84">
        <v>0</v>
      </c>
      <c r="O453" s="85">
        <f t="shared" si="188"/>
        <v>5600</v>
      </c>
      <c r="P453" s="86">
        <v>200</v>
      </c>
      <c r="Q453" s="85">
        <f t="shared" si="189"/>
        <v>56000</v>
      </c>
      <c r="R453" s="86">
        <v>2000</v>
      </c>
      <c r="S453" s="87">
        <f t="shared" si="190"/>
        <v>16072</v>
      </c>
      <c r="T453" s="87">
        <f t="shared" si="191"/>
        <v>160720</v>
      </c>
      <c r="AA453" s="22">
        <f t="shared" si="192"/>
        <v>0</v>
      </c>
      <c r="AB453" s="22">
        <f t="shared" si="193"/>
        <v>16126</v>
      </c>
      <c r="AC453" s="22">
        <f t="shared" si="194"/>
        <v>0</v>
      </c>
      <c r="AE453" s="22">
        <f t="shared" si="195"/>
        <v>0</v>
      </c>
      <c r="AF453" s="22">
        <f t="shared" si="196"/>
        <v>161260</v>
      </c>
      <c r="AG453" s="22">
        <f t="shared" si="197"/>
        <v>0</v>
      </c>
    </row>
    <row r="454" spans="1:33" ht="40.15" customHeight="1" x14ac:dyDescent="0.2">
      <c r="A454" s="15" t="s">
        <v>1160</v>
      </c>
      <c r="B454" s="9">
        <v>445</v>
      </c>
      <c r="C454" s="9"/>
      <c r="D454" s="49" t="s">
        <v>2023</v>
      </c>
      <c r="E454" s="79" t="s">
        <v>2024</v>
      </c>
      <c r="F454" s="49" t="s">
        <v>1893</v>
      </c>
      <c r="G454" s="49" t="s">
        <v>2025</v>
      </c>
      <c r="H454" s="49" t="s">
        <v>540</v>
      </c>
      <c r="I454" s="89">
        <v>30</v>
      </c>
      <c r="J454" s="88">
        <v>220.04</v>
      </c>
      <c r="K454" s="82">
        <f t="shared" si="168"/>
        <v>219.9</v>
      </c>
      <c r="L454" s="82">
        <f t="shared" si="169"/>
        <v>7.33</v>
      </c>
      <c r="M454" s="83">
        <f t="shared" si="167"/>
        <v>7.3346666666666662</v>
      </c>
      <c r="N454" s="84">
        <v>4.4771660000000004</v>
      </c>
      <c r="O454" s="85">
        <f t="shared" si="188"/>
        <v>30</v>
      </c>
      <c r="P454" s="86">
        <v>1</v>
      </c>
      <c r="Q454" s="85">
        <f t="shared" si="189"/>
        <v>6000</v>
      </c>
      <c r="R454" s="86">
        <v>200</v>
      </c>
      <c r="S454" s="87">
        <f t="shared" si="190"/>
        <v>219.9</v>
      </c>
      <c r="T454" s="87">
        <f t="shared" si="191"/>
        <v>43980</v>
      </c>
      <c r="AA454" s="22">
        <f t="shared" si="192"/>
        <v>134.31498000000002</v>
      </c>
      <c r="AB454" s="22">
        <f t="shared" si="193"/>
        <v>220.04</v>
      </c>
      <c r="AC454" s="22">
        <f t="shared" si="194"/>
        <v>134.31498000000002</v>
      </c>
      <c r="AE454" s="22">
        <f t="shared" si="195"/>
        <v>26862.996000000003</v>
      </c>
      <c r="AF454" s="22">
        <f t="shared" si="196"/>
        <v>44008</v>
      </c>
      <c r="AG454" s="22">
        <f t="shared" si="197"/>
        <v>26862.996000000003</v>
      </c>
    </row>
    <row r="455" spans="1:33" ht="40.15" customHeight="1" x14ac:dyDescent="0.2">
      <c r="A455" s="15" t="s">
        <v>1161</v>
      </c>
      <c r="B455" s="9">
        <v>446</v>
      </c>
      <c r="C455" s="9"/>
      <c r="D455" s="49" t="s">
        <v>560</v>
      </c>
      <c r="E455" s="79" t="s">
        <v>431</v>
      </c>
      <c r="F455" s="49" t="s">
        <v>933</v>
      </c>
      <c r="G455" s="49" t="s">
        <v>1367</v>
      </c>
      <c r="H455" s="49" t="s">
        <v>540</v>
      </c>
      <c r="I455" s="89">
        <v>10</v>
      </c>
      <c r="J455" s="88">
        <v>9.93</v>
      </c>
      <c r="K455" s="82">
        <f t="shared" si="168"/>
        <v>9.9</v>
      </c>
      <c r="L455" s="82">
        <f t="shared" si="169"/>
        <v>0.99</v>
      </c>
      <c r="M455" s="83">
        <f t="shared" si="167"/>
        <v>0.99299999999999999</v>
      </c>
      <c r="N455" s="84">
        <v>0</v>
      </c>
      <c r="O455" s="85">
        <f t="shared" si="188"/>
        <v>1000</v>
      </c>
      <c r="P455" s="86">
        <v>100</v>
      </c>
      <c r="Q455" s="85">
        <f t="shared" si="189"/>
        <v>10000</v>
      </c>
      <c r="R455" s="86">
        <v>1000</v>
      </c>
      <c r="S455" s="87">
        <f t="shared" si="190"/>
        <v>990</v>
      </c>
      <c r="T455" s="87">
        <f t="shared" si="191"/>
        <v>9900</v>
      </c>
      <c r="AA455" s="22">
        <f t="shared" si="192"/>
        <v>0</v>
      </c>
      <c r="AB455" s="22">
        <f t="shared" si="193"/>
        <v>993</v>
      </c>
      <c r="AC455" s="22">
        <f t="shared" si="194"/>
        <v>0</v>
      </c>
      <c r="AE455" s="22">
        <f t="shared" si="195"/>
        <v>0</v>
      </c>
      <c r="AF455" s="22">
        <f t="shared" si="196"/>
        <v>9930</v>
      </c>
      <c r="AG455" s="22">
        <f t="shared" si="197"/>
        <v>0</v>
      </c>
    </row>
    <row r="456" spans="1:33" ht="40.15" customHeight="1" x14ac:dyDescent="0.2">
      <c r="A456" s="15" t="s">
        <v>1161</v>
      </c>
      <c r="B456" s="9">
        <v>447</v>
      </c>
      <c r="C456" s="9"/>
      <c r="D456" s="49" t="s">
        <v>560</v>
      </c>
      <c r="E456" s="79" t="s">
        <v>432</v>
      </c>
      <c r="F456" s="49" t="s">
        <v>1621</v>
      </c>
      <c r="G456" s="49" t="s">
        <v>1367</v>
      </c>
      <c r="H456" s="49" t="s">
        <v>555</v>
      </c>
      <c r="I456" s="89">
        <v>1</v>
      </c>
      <c r="J456" s="88">
        <v>23.72</v>
      </c>
      <c r="K456" s="82">
        <f t="shared" si="168"/>
        <v>23.72</v>
      </c>
      <c r="L456" s="82">
        <f t="shared" si="169"/>
        <v>23.72</v>
      </c>
      <c r="M456" s="83">
        <f t="shared" si="167"/>
        <v>23.72</v>
      </c>
      <c r="N456" s="84">
        <v>0</v>
      </c>
      <c r="O456" s="85">
        <f t="shared" si="188"/>
        <v>20</v>
      </c>
      <c r="P456" s="86">
        <v>20</v>
      </c>
      <c r="Q456" s="85">
        <f t="shared" si="189"/>
        <v>400</v>
      </c>
      <c r="R456" s="86">
        <v>400</v>
      </c>
      <c r="S456" s="87">
        <f t="shared" si="190"/>
        <v>474.4</v>
      </c>
      <c r="T456" s="87">
        <f t="shared" si="191"/>
        <v>9488</v>
      </c>
      <c r="AA456" s="22">
        <f t="shared" si="192"/>
        <v>0</v>
      </c>
      <c r="AB456" s="22">
        <f t="shared" si="193"/>
        <v>474.4</v>
      </c>
      <c r="AC456" s="22">
        <f t="shared" si="194"/>
        <v>0</v>
      </c>
      <c r="AE456" s="22">
        <f t="shared" si="195"/>
        <v>0</v>
      </c>
      <c r="AF456" s="22">
        <f t="shared" si="196"/>
        <v>9488</v>
      </c>
      <c r="AG456" s="22">
        <f t="shared" si="197"/>
        <v>0</v>
      </c>
    </row>
    <row r="457" spans="1:33" ht="40.15" customHeight="1" x14ac:dyDescent="0.2">
      <c r="A457" s="15" t="s">
        <v>1161</v>
      </c>
      <c r="B457" s="9">
        <v>448</v>
      </c>
      <c r="C457" s="9"/>
      <c r="D457" s="49" t="s">
        <v>560</v>
      </c>
      <c r="E457" s="79" t="s">
        <v>299</v>
      </c>
      <c r="F457" s="49" t="s">
        <v>300</v>
      </c>
      <c r="G457" s="49" t="s">
        <v>1367</v>
      </c>
      <c r="H457" s="49" t="s">
        <v>537</v>
      </c>
      <c r="I457" s="89">
        <v>1</v>
      </c>
      <c r="J457" s="88">
        <v>45.15</v>
      </c>
      <c r="K457" s="82">
        <f t="shared" si="168"/>
        <v>45.15</v>
      </c>
      <c r="L457" s="82">
        <f t="shared" si="169"/>
        <v>45.15</v>
      </c>
      <c r="M457" s="83">
        <f t="shared" si="167"/>
        <v>45.15</v>
      </c>
      <c r="N457" s="84">
        <v>0</v>
      </c>
      <c r="O457" s="85">
        <f t="shared" si="188"/>
        <v>1</v>
      </c>
      <c r="P457" s="86">
        <v>1</v>
      </c>
      <c r="Q457" s="85">
        <f t="shared" si="189"/>
        <v>300</v>
      </c>
      <c r="R457" s="86">
        <v>300</v>
      </c>
      <c r="S457" s="87">
        <f t="shared" si="190"/>
        <v>45.15</v>
      </c>
      <c r="T457" s="87">
        <f t="shared" si="191"/>
        <v>13545</v>
      </c>
      <c r="AA457" s="22">
        <f t="shared" si="192"/>
        <v>0</v>
      </c>
      <c r="AB457" s="22">
        <f t="shared" si="193"/>
        <v>45.15</v>
      </c>
      <c r="AC457" s="22">
        <f t="shared" si="194"/>
        <v>0</v>
      </c>
      <c r="AE457" s="22">
        <f t="shared" si="195"/>
        <v>0</v>
      </c>
      <c r="AF457" s="22">
        <f t="shared" si="196"/>
        <v>13545</v>
      </c>
      <c r="AG457" s="22">
        <f t="shared" si="197"/>
        <v>0</v>
      </c>
    </row>
    <row r="458" spans="1:33" ht="40.15" customHeight="1" x14ac:dyDescent="0.2">
      <c r="A458" s="15" t="s">
        <v>1161</v>
      </c>
      <c r="B458" s="9">
        <v>449</v>
      </c>
      <c r="C458" s="9"/>
      <c r="D458" s="49" t="s">
        <v>560</v>
      </c>
      <c r="E458" s="79" t="s">
        <v>436</v>
      </c>
      <c r="F458" s="49" t="s">
        <v>437</v>
      </c>
      <c r="G458" s="49" t="s">
        <v>1367</v>
      </c>
      <c r="H458" s="49" t="s">
        <v>540</v>
      </c>
      <c r="I458" s="89">
        <v>6</v>
      </c>
      <c r="J458" s="88">
        <v>7</v>
      </c>
      <c r="K458" s="82">
        <f t="shared" si="168"/>
        <v>6.9599999999999991</v>
      </c>
      <c r="L458" s="82">
        <f t="shared" si="169"/>
        <v>1.1599999999999999</v>
      </c>
      <c r="M458" s="83">
        <f t="shared" si="167"/>
        <v>1.1666666666666667</v>
      </c>
      <c r="N458" s="84">
        <v>0</v>
      </c>
      <c r="O458" s="85">
        <f t="shared" si="188"/>
        <v>3600</v>
      </c>
      <c r="P458" s="86">
        <v>600</v>
      </c>
      <c r="Q458" s="85">
        <f t="shared" si="189"/>
        <v>48000</v>
      </c>
      <c r="R458" s="86">
        <v>8000</v>
      </c>
      <c r="S458" s="87">
        <f t="shared" si="190"/>
        <v>4175.9999999999991</v>
      </c>
      <c r="T458" s="87">
        <f t="shared" si="191"/>
        <v>55679.999999999993</v>
      </c>
      <c r="AA458" s="22">
        <f t="shared" si="192"/>
        <v>0</v>
      </c>
      <c r="AB458" s="22">
        <f t="shared" si="193"/>
        <v>4200</v>
      </c>
      <c r="AC458" s="22">
        <f t="shared" si="194"/>
        <v>0</v>
      </c>
      <c r="AE458" s="22">
        <f t="shared" si="195"/>
        <v>0</v>
      </c>
      <c r="AF458" s="22">
        <f t="shared" si="196"/>
        <v>56000</v>
      </c>
      <c r="AG458" s="22">
        <f t="shared" si="197"/>
        <v>0</v>
      </c>
    </row>
    <row r="459" spans="1:33" ht="40.15" customHeight="1" x14ac:dyDescent="0.2">
      <c r="A459" s="15" t="s">
        <v>1161</v>
      </c>
      <c r="B459" s="9">
        <v>450</v>
      </c>
      <c r="C459" s="9"/>
      <c r="D459" s="49" t="s">
        <v>560</v>
      </c>
      <c r="E459" s="79" t="s">
        <v>438</v>
      </c>
      <c r="F459" s="49" t="s">
        <v>842</v>
      </c>
      <c r="G459" s="49" t="s">
        <v>1367</v>
      </c>
      <c r="H459" s="49" t="s">
        <v>540</v>
      </c>
      <c r="I459" s="89">
        <v>24</v>
      </c>
      <c r="J459" s="88">
        <v>11</v>
      </c>
      <c r="K459" s="82">
        <f t="shared" si="168"/>
        <v>10.8</v>
      </c>
      <c r="L459" s="82">
        <f t="shared" si="169"/>
        <v>0.45</v>
      </c>
      <c r="M459" s="83">
        <f t="shared" si="167"/>
        <v>0.45833333333333331</v>
      </c>
      <c r="N459" s="84">
        <v>0</v>
      </c>
      <c r="O459" s="85">
        <f t="shared" si="188"/>
        <v>1200</v>
      </c>
      <c r="P459" s="86">
        <v>50</v>
      </c>
      <c r="Q459" s="85">
        <f t="shared" si="189"/>
        <v>38400</v>
      </c>
      <c r="R459" s="86">
        <v>1600</v>
      </c>
      <c r="S459" s="87">
        <f t="shared" si="190"/>
        <v>540</v>
      </c>
      <c r="T459" s="87">
        <f t="shared" si="191"/>
        <v>17280</v>
      </c>
      <c r="AA459" s="22">
        <f t="shared" si="192"/>
        <v>0</v>
      </c>
      <c r="AB459" s="22">
        <f t="shared" si="193"/>
        <v>550</v>
      </c>
      <c r="AC459" s="22">
        <f t="shared" si="194"/>
        <v>0</v>
      </c>
      <c r="AE459" s="22">
        <f t="shared" si="195"/>
        <v>0</v>
      </c>
      <c r="AF459" s="22">
        <f t="shared" si="196"/>
        <v>17600</v>
      </c>
      <c r="AG459" s="22">
        <f t="shared" si="197"/>
        <v>0</v>
      </c>
    </row>
    <row r="460" spans="1:33" ht="40.15" customHeight="1" x14ac:dyDescent="0.2">
      <c r="A460" s="15" t="s">
        <v>1161</v>
      </c>
      <c r="B460" s="9">
        <v>451</v>
      </c>
      <c r="C460" s="9"/>
      <c r="D460" s="49" t="s">
        <v>560</v>
      </c>
      <c r="E460" s="79" t="s">
        <v>442</v>
      </c>
      <c r="F460" s="49" t="s">
        <v>563</v>
      </c>
      <c r="G460" s="49" t="s">
        <v>1367</v>
      </c>
      <c r="H460" s="49" t="s">
        <v>540</v>
      </c>
      <c r="I460" s="53">
        <v>40</v>
      </c>
      <c r="J460" s="88">
        <v>19</v>
      </c>
      <c r="K460" s="82">
        <f t="shared" si="168"/>
        <v>18.799999999999997</v>
      </c>
      <c r="L460" s="82">
        <f t="shared" si="169"/>
        <v>0.47</v>
      </c>
      <c r="M460" s="83">
        <f t="shared" ref="M460:M521" si="198">J460/I460</f>
        <v>0.47499999999999998</v>
      </c>
      <c r="N460" s="84">
        <v>0</v>
      </c>
      <c r="O460" s="85">
        <f t="shared" si="188"/>
        <v>24000</v>
      </c>
      <c r="P460" s="86">
        <v>600</v>
      </c>
      <c r="Q460" s="85">
        <f t="shared" si="189"/>
        <v>240000</v>
      </c>
      <c r="R460" s="86">
        <v>6000</v>
      </c>
      <c r="S460" s="87">
        <f t="shared" si="190"/>
        <v>11279.999999999998</v>
      </c>
      <c r="T460" s="87">
        <f t="shared" si="191"/>
        <v>112799.99999999999</v>
      </c>
      <c r="AA460" s="22">
        <f t="shared" si="192"/>
        <v>0</v>
      </c>
      <c r="AB460" s="22">
        <f t="shared" si="193"/>
        <v>11400</v>
      </c>
      <c r="AC460" s="22">
        <f t="shared" si="194"/>
        <v>0</v>
      </c>
      <c r="AE460" s="22">
        <f t="shared" si="195"/>
        <v>0</v>
      </c>
      <c r="AF460" s="22">
        <f t="shared" si="196"/>
        <v>114000</v>
      </c>
      <c r="AG460" s="22">
        <f t="shared" si="197"/>
        <v>0</v>
      </c>
    </row>
    <row r="461" spans="1:33" ht="40.15" customHeight="1" x14ac:dyDescent="0.2">
      <c r="A461" s="15" t="s">
        <v>1161</v>
      </c>
      <c r="B461" s="9">
        <v>452</v>
      </c>
      <c r="C461" s="9"/>
      <c r="D461" s="49" t="s">
        <v>2171</v>
      </c>
      <c r="E461" s="79" t="s">
        <v>2134</v>
      </c>
      <c r="F461" s="38" t="s">
        <v>1488</v>
      </c>
      <c r="G461" s="49" t="s">
        <v>2161</v>
      </c>
      <c r="H461" s="49" t="s">
        <v>2083</v>
      </c>
      <c r="I461" s="89">
        <v>30</v>
      </c>
      <c r="J461" s="88">
        <v>158.9</v>
      </c>
      <c r="K461" s="82">
        <f t="shared" ref="K461:K522" si="199">L461*I461</f>
        <v>158.69999999999999</v>
      </c>
      <c r="L461" s="82">
        <f t="shared" si="169"/>
        <v>5.29</v>
      </c>
      <c r="M461" s="83">
        <f t="shared" si="198"/>
        <v>5.2966666666666669</v>
      </c>
      <c r="N461" s="84"/>
      <c r="O461" s="85">
        <f t="shared" si="188"/>
        <v>150</v>
      </c>
      <c r="P461" s="86">
        <v>5</v>
      </c>
      <c r="Q461" s="85">
        <f t="shared" si="189"/>
        <v>30000</v>
      </c>
      <c r="R461" s="86">
        <v>1000</v>
      </c>
      <c r="S461" s="87">
        <f t="shared" si="190"/>
        <v>793.5</v>
      </c>
      <c r="T461" s="87">
        <f t="shared" si="191"/>
        <v>158700</v>
      </c>
      <c r="AA461" s="22"/>
      <c r="AB461" s="22">
        <f t="shared" si="193"/>
        <v>794.5</v>
      </c>
      <c r="AC461" s="22"/>
      <c r="AE461" s="22"/>
      <c r="AF461" s="22">
        <f t="shared" si="196"/>
        <v>158900</v>
      </c>
      <c r="AG461" s="22"/>
    </row>
    <row r="462" spans="1:33" ht="40.15" customHeight="1" x14ac:dyDescent="0.2">
      <c r="A462" s="15" t="s">
        <v>1161</v>
      </c>
      <c r="B462" s="9">
        <v>453</v>
      </c>
      <c r="C462" s="9"/>
      <c r="D462" s="49" t="s">
        <v>560</v>
      </c>
      <c r="E462" s="79" t="s">
        <v>453</v>
      </c>
      <c r="F462" s="49" t="s">
        <v>454</v>
      </c>
      <c r="G462" s="49" t="s">
        <v>455</v>
      </c>
      <c r="H462" s="49" t="s">
        <v>555</v>
      </c>
      <c r="I462" s="89">
        <v>1</v>
      </c>
      <c r="J462" s="88">
        <v>15</v>
      </c>
      <c r="K462" s="82">
        <f t="shared" si="199"/>
        <v>15</v>
      </c>
      <c r="L462" s="82">
        <f t="shared" ref="L462:L523" si="200">ROUNDDOWN(M462,2)</f>
        <v>15</v>
      </c>
      <c r="M462" s="83">
        <f t="shared" si="198"/>
        <v>15</v>
      </c>
      <c r="N462" s="84">
        <v>0</v>
      </c>
      <c r="O462" s="85">
        <f t="shared" si="188"/>
        <v>200</v>
      </c>
      <c r="P462" s="86">
        <v>200</v>
      </c>
      <c r="Q462" s="85">
        <f t="shared" si="189"/>
        <v>1000</v>
      </c>
      <c r="R462" s="86">
        <v>1000</v>
      </c>
      <c r="S462" s="87">
        <f t="shared" si="190"/>
        <v>3000</v>
      </c>
      <c r="T462" s="87">
        <f t="shared" si="191"/>
        <v>15000</v>
      </c>
      <c r="AA462" s="22">
        <f t="shared" ref="AA462:AA480" si="201">N462*O462</f>
        <v>0</v>
      </c>
      <c r="AB462" s="22">
        <f t="shared" ref="AB462:AB480" si="202">M462*O462</f>
        <v>3000</v>
      </c>
      <c r="AC462" s="22">
        <f t="shared" ref="AC462:AC480" si="203">IF(AA462&lt;AB462,AA462,AB462)</f>
        <v>0</v>
      </c>
      <c r="AE462" s="22">
        <f t="shared" ref="AE462:AE480" si="204">Q462*N462</f>
        <v>0</v>
      </c>
      <c r="AF462" s="22">
        <f t="shared" ref="AF462:AF480" si="205">M462*Q462</f>
        <v>15000</v>
      </c>
      <c r="AG462" s="22">
        <f t="shared" ref="AG462:AG480" si="206">IF(AE462&lt;AF462,AE462,AF462)</f>
        <v>0</v>
      </c>
    </row>
    <row r="463" spans="1:33" ht="40.15" customHeight="1" x14ac:dyDescent="0.2">
      <c r="A463" s="15" t="s">
        <v>1161</v>
      </c>
      <c r="B463" s="9">
        <v>454</v>
      </c>
      <c r="C463" s="9"/>
      <c r="D463" s="49" t="s">
        <v>560</v>
      </c>
      <c r="E463" s="79" t="s">
        <v>456</v>
      </c>
      <c r="F463" s="49" t="s">
        <v>263</v>
      </c>
      <c r="G463" s="49" t="s">
        <v>457</v>
      </c>
      <c r="H463" s="49" t="s">
        <v>537</v>
      </c>
      <c r="I463" s="89">
        <v>1</v>
      </c>
      <c r="J463" s="88">
        <v>16</v>
      </c>
      <c r="K463" s="82">
        <f t="shared" si="199"/>
        <v>16</v>
      </c>
      <c r="L463" s="82">
        <f t="shared" si="200"/>
        <v>16</v>
      </c>
      <c r="M463" s="83">
        <f t="shared" si="198"/>
        <v>16</v>
      </c>
      <c r="N463" s="84">
        <v>0</v>
      </c>
      <c r="O463" s="85">
        <f t="shared" si="188"/>
        <v>600</v>
      </c>
      <c r="P463" s="86">
        <v>600</v>
      </c>
      <c r="Q463" s="85">
        <f t="shared" si="189"/>
        <v>6000</v>
      </c>
      <c r="R463" s="86">
        <v>6000</v>
      </c>
      <c r="S463" s="87">
        <f t="shared" si="190"/>
        <v>9600</v>
      </c>
      <c r="T463" s="87">
        <f t="shared" si="191"/>
        <v>96000</v>
      </c>
      <c r="AA463" s="22">
        <f t="shared" si="201"/>
        <v>0</v>
      </c>
      <c r="AB463" s="22">
        <f t="shared" si="202"/>
        <v>9600</v>
      </c>
      <c r="AC463" s="22">
        <f t="shared" si="203"/>
        <v>0</v>
      </c>
      <c r="AE463" s="22">
        <f t="shared" si="204"/>
        <v>0</v>
      </c>
      <c r="AF463" s="22">
        <f t="shared" si="205"/>
        <v>96000</v>
      </c>
      <c r="AG463" s="22">
        <f t="shared" si="206"/>
        <v>0</v>
      </c>
    </row>
    <row r="464" spans="1:33" ht="40.15" customHeight="1" x14ac:dyDescent="0.2">
      <c r="A464" s="15" t="s">
        <v>1161</v>
      </c>
      <c r="B464" s="9">
        <v>455</v>
      </c>
      <c r="C464" s="9"/>
      <c r="D464" s="49" t="s">
        <v>560</v>
      </c>
      <c r="E464" s="79" t="s">
        <v>458</v>
      </c>
      <c r="F464" s="49" t="s">
        <v>459</v>
      </c>
      <c r="G464" s="49" t="s">
        <v>460</v>
      </c>
      <c r="H464" s="49" t="s">
        <v>537</v>
      </c>
      <c r="I464" s="89">
        <v>1</v>
      </c>
      <c r="J464" s="88">
        <v>16</v>
      </c>
      <c r="K464" s="82">
        <f t="shared" si="199"/>
        <v>16</v>
      </c>
      <c r="L464" s="82">
        <f t="shared" si="200"/>
        <v>16</v>
      </c>
      <c r="M464" s="83">
        <f t="shared" si="198"/>
        <v>16</v>
      </c>
      <c r="N464" s="84">
        <v>0</v>
      </c>
      <c r="O464" s="85">
        <f t="shared" si="188"/>
        <v>600</v>
      </c>
      <c r="P464" s="86">
        <v>600</v>
      </c>
      <c r="Q464" s="85">
        <f t="shared" si="189"/>
        <v>6000</v>
      </c>
      <c r="R464" s="86">
        <v>6000</v>
      </c>
      <c r="S464" s="87">
        <f t="shared" si="190"/>
        <v>9600</v>
      </c>
      <c r="T464" s="87">
        <f t="shared" si="191"/>
        <v>96000</v>
      </c>
      <c r="AA464" s="22">
        <f t="shared" si="201"/>
        <v>0</v>
      </c>
      <c r="AB464" s="22">
        <f t="shared" si="202"/>
        <v>9600</v>
      </c>
      <c r="AC464" s="22">
        <f t="shared" si="203"/>
        <v>0</v>
      </c>
      <c r="AE464" s="22">
        <f t="shared" si="204"/>
        <v>0</v>
      </c>
      <c r="AF464" s="22">
        <f t="shared" si="205"/>
        <v>96000</v>
      </c>
      <c r="AG464" s="22">
        <f t="shared" si="206"/>
        <v>0</v>
      </c>
    </row>
    <row r="465" spans="1:201" ht="40.15" customHeight="1" x14ac:dyDescent="0.2">
      <c r="A465" s="15" t="s">
        <v>1160</v>
      </c>
      <c r="B465" s="9">
        <v>456</v>
      </c>
      <c r="C465" s="9"/>
      <c r="D465" s="38" t="s">
        <v>1098</v>
      </c>
      <c r="E465" s="98" t="s">
        <v>381</v>
      </c>
      <c r="F465" s="38" t="s">
        <v>750</v>
      </c>
      <c r="G465" s="38" t="s">
        <v>1643</v>
      </c>
      <c r="H465" s="38" t="s">
        <v>540</v>
      </c>
      <c r="I465" s="99">
        <v>60</v>
      </c>
      <c r="J465" s="88">
        <v>75.2</v>
      </c>
      <c r="K465" s="82">
        <f t="shared" si="199"/>
        <v>75</v>
      </c>
      <c r="L465" s="82">
        <f t="shared" si="200"/>
        <v>1.25</v>
      </c>
      <c r="M465" s="83">
        <f t="shared" si="198"/>
        <v>1.2533333333333334</v>
      </c>
      <c r="N465" s="84">
        <v>0</v>
      </c>
      <c r="O465" s="85">
        <f t="shared" si="188"/>
        <v>6000</v>
      </c>
      <c r="P465" s="86">
        <v>100</v>
      </c>
      <c r="Q465" s="85">
        <f t="shared" si="189"/>
        <v>300000</v>
      </c>
      <c r="R465" s="86">
        <v>5000</v>
      </c>
      <c r="S465" s="87">
        <f t="shared" si="190"/>
        <v>7500</v>
      </c>
      <c r="T465" s="87">
        <f t="shared" si="191"/>
        <v>375000</v>
      </c>
      <c r="AA465" s="22">
        <f t="shared" si="201"/>
        <v>0</v>
      </c>
      <c r="AB465" s="22">
        <f t="shared" si="202"/>
        <v>7520.0000000000009</v>
      </c>
      <c r="AC465" s="22">
        <f t="shared" si="203"/>
        <v>0</v>
      </c>
      <c r="AE465" s="22">
        <f t="shared" si="204"/>
        <v>0</v>
      </c>
      <c r="AF465" s="22">
        <f t="shared" si="205"/>
        <v>376000</v>
      </c>
      <c r="AG465" s="22">
        <f t="shared" si="206"/>
        <v>0</v>
      </c>
    </row>
    <row r="466" spans="1:201" ht="40.15" customHeight="1" x14ac:dyDescent="0.2">
      <c r="A466" s="15" t="s">
        <v>1160</v>
      </c>
      <c r="B466" s="9">
        <v>457</v>
      </c>
      <c r="C466" s="9"/>
      <c r="D466" s="49" t="s">
        <v>560</v>
      </c>
      <c r="E466" s="79" t="s">
        <v>1375</v>
      </c>
      <c r="F466" s="49" t="s">
        <v>604</v>
      </c>
      <c r="G466" s="49" t="s">
        <v>1376</v>
      </c>
      <c r="H466" s="49" t="s">
        <v>537</v>
      </c>
      <c r="I466" s="89">
        <v>1</v>
      </c>
      <c r="J466" s="88">
        <v>33</v>
      </c>
      <c r="K466" s="82">
        <f t="shared" si="199"/>
        <v>33</v>
      </c>
      <c r="L466" s="82">
        <f t="shared" si="200"/>
        <v>33</v>
      </c>
      <c r="M466" s="83">
        <f t="shared" si="198"/>
        <v>33</v>
      </c>
      <c r="N466" s="84">
        <v>34.799999999999997</v>
      </c>
      <c r="O466" s="85">
        <f t="shared" si="188"/>
        <v>20</v>
      </c>
      <c r="P466" s="86">
        <v>20</v>
      </c>
      <c r="Q466" s="85">
        <f t="shared" si="189"/>
        <v>300</v>
      </c>
      <c r="R466" s="86">
        <v>300</v>
      </c>
      <c r="S466" s="87">
        <f t="shared" si="190"/>
        <v>660</v>
      </c>
      <c r="T466" s="87">
        <f t="shared" si="191"/>
        <v>9900</v>
      </c>
      <c r="AA466" s="22">
        <f t="shared" si="201"/>
        <v>696</v>
      </c>
      <c r="AB466" s="22">
        <f t="shared" si="202"/>
        <v>660</v>
      </c>
      <c r="AC466" s="22">
        <f t="shared" si="203"/>
        <v>660</v>
      </c>
      <c r="AE466" s="22">
        <f t="shared" si="204"/>
        <v>10440</v>
      </c>
      <c r="AF466" s="22">
        <f t="shared" si="205"/>
        <v>9900</v>
      </c>
      <c r="AG466" s="22">
        <f t="shared" si="206"/>
        <v>9900</v>
      </c>
    </row>
    <row r="467" spans="1:201" ht="40.15" customHeight="1" x14ac:dyDescent="0.2">
      <c r="A467" s="15" t="s">
        <v>1161</v>
      </c>
      <c r="B467" s="9">
        <v>458</v>
      </c>
      <c r="C467" s="9"/>
      <c r="D467" s="49" t="s">
        <v>1637</v>
      </c>
      <c r="E467" s="79" t="s">
        <v>495</v>
      </c>
      <c r="F467" s="49" t="s">
        <v>549</v>
      </c>
      <c r="G467" s="49" t="s">
        <v>1127</v>
      </c>
      <c r="H467" s="49" t="s">
        <v>540</v>
      </c>
      <c r="I467" s="89">
        <v>21</v>
      </c>
      <c r="J467" s="88">
        <v>26.02</v>
      </c>
      <c r="K467" s="82">
        <f t="shared" si="199"/>
        <v>25.83</v>
      </c>
      <c r="L467" s="82">
        <f t="shared" si="200"/>
        <v>1.23</v>
      </c>
      <c r="M467" s="83">
        <f t="shared" si="198"/>
        <v>1.239047619047619</v>
      </c>
      <c r="N467" s="84">
        <v>0</v>
      </c>
      <c r="O467" s="85">
        <f t="shared" si="188"/>
        <v>420</v>
      </c>
      <c r="P467" s="86">
        <v>20</v>
      </c>
      <c r="Q467" s="85">
        <f t="shared" si="189"/>
        <v>21000</v>
      </c>
      <c r="R467" s="86">
        <v>1000</v>
      </c>
      <c r="S467" s="87">
        <f t="shared" si="190"/>
        <v>516.59999999999991</v>
      </c>
      <c r="T467" s="87">
        <f t="shared" si="191"/>
        <v>25830</v>
      </c>
      <c r="AA467" s="22">
        <f t="shared" si="201"/>
        <v>0</v>
      </c>
      <c r="AB467" s="22">
        <f t="shared" si="202"/>
        <v>520.4</v>
      </c>
      <c r="AC467" s="22">
        <f t="shared" si="203"/>
        <v>0</v>
      </c>
      <c r="AE467" s="22">
        <f t="shared" si="204"/>
        <v>0</v>
      </c>
      <c r="AF467" s="22">
        <f t="shared" si="205"/>
        <v>26019.999999999996</v>
      </c>
      <c r="AG467" s="22">
        <f t="shared" si="206"/>
        <v>0</v>
      </c>
    </row>
    <row r="468" spans="1:201" ht="40.15" customHeight="1" x14ac:dyDescent="0.2">
      <c r="A468" s="16" t="s">
        <v>1160</v>
      </c>
      <c r="B468" s="9">
        <v>459</v>
      </c>
      <c r="C468" s="9"/>
      <c r="D468" s="103" t="s">
        <v>1122</v>
      </c>
      <c r="E468" s="79" t="s">
        <v>1121</v>
      </c>
      <c r="F468" s="49" t="s">
        <v>549</v>
      </c>
      <c r="G468" s="49" t="s">
        <v>1358</v>
      </c>
      <c r="H468" s="49" t="s">
        <v>344</v>
      </c>
      <c r="I468" s="89">
        <v>20</v>
      </c>
      <c r="J468" s="82">
        <v>11.93</v>
      </c>
      <c r="K468" s="82">
        <f t="shared" si="199"/>
        <v>11.799999999999999</v>
      </c>
      <c r="L468" s="82">
        <f t="shared" si="200"/>
        <v>0.59</v>
      </c>
      <c r="M468" s="83">
        <f t="shared" si="198"/>
        <v>0.59650000000000003</v>
      </c>
      <c r="N468" s="84">
        <v>0.136437</v>
      </c>
      <c r="O468" s="85">
        <f t="shared" si="188"/>
        <v>400</v>
      </c>
      <c r="P468" s="86">
        <v>20</v>
      </c>
      <c r="Q468" s="85">
        <f t="shared" si="189"/>
        <v>40000</v>
      </c>
      <c r="R468" s="86">
        <v>2000</v>
      </c>
      <c r="S468" s="87">
        <f t="shared" si="190"/>
        <v>235.99999999999997</v>
      </c>
      <c r="T468" s="87">
        <f t="shared" si="191"/>
        <v>23599.999999999996</v>
      </c>
      <c r="U468" s="6"/>
      <c r="V468" s="6"/>
      <c r="W468" s="6"/>
      <c r="X468" s="6"/>
      <c r="Y468" s="6"/>
      <c r="Z468" s="6"/>
      <c r="AA468" s="22">
        <f t="shared" si="201"/>
        <v>54.574800000000003</v>
      </c>
      <c r="AB468" s="22">
        <f t="shared" si="202"/>
        <v>238.60000000000002</v>
      </c>
      <c r="AC468" s="22">
        <f t="shared" si="203"/>
        <v>54.574800000000003</v>
      </c>
      <c r="AD468" s="6"/>
      <c r="AE468" s="22">
        <f t="shared" si="204"/>
        <v>5457.4800000000005</v>
      </c>
      <c r="AF468" s="22">
        <f t="shared" si="205"/>
        <v>23860</v>
      </c>
      <c r="AG468" s="22">
        <f t="shared" si="206"/>
        <v>5457.4800000000005</v>
      </c>
      <c r="AH468" s="6"/>
      <c r="AI468" s="6"/>
      <c r="AJ468" s="6"/>
      <c r="AK468" s="6"/>
      <c r="AL468" s="6"/>
      <c r="AM468" s="6"/>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6"/>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c r="CK468" s="6"/>
      <c r="CL468" s="6"/>
      <c r="CM468" s="6"/>
      <c r="CN468" s="6"/>
      <c r="CO468" s="6"/>
      <c r="CP468" s="6"/>
      <c r="CQ468" s="6"/>
      <c r="CR468" s="6"/>
      <c r="CS468" s="6"/>
      <c r="CT468" s="6"/>
      <c r="CU468" s="6"/>
      <c r="CV468" s="6"/>
      <c r="CW468" s="6"/>
      <c r="CX468" s="6"/>
      <c r="CY468" s="6"/>
      <c r="CZ468" s="6"/>
      <c r="DA468" s="6"/>
      <c r="DB468" s="6"/>
      <c r="DC468" s="6"/>
      <c r="DD468" s="6"/>
      <c r="DE468" s="6"/>
      <c r="DF468" s="6"/>
      <c r="DG468" s="6"/>
      <c r="DH468" s="6"/>
      <c r="DI468" s="6"/>
      <c r="DJ468" s="6"/>
      <c r="DK468" s="6"/>
      <c r="DL468" s="6"/>
      <c r="DM468" s="6"/>
      <c r="DN468" s="6"/>
      <c r="DO468" s="6"/>
      <c r="DP468" s="6"/>
      <c r="DQ468" s="6"/>
      <c r="DR468" s="6"/>
      <c r="DS468" s="6"/>
      <c r="DT468" s="6"/>
      <c r="DU468" s="6"/>
      <c r="DV468" s="6"/>
      <c r="DW468" s="6"/>
      <c r="DX468" s="6"/>
      <c r="DY468" s="6"/>
      <c r="DZ468" s="6"/>
      <c r="EA468" s="6"/>
      <c r="EB468" s="6"/>
      <c r="EC468" s="6"/>
      <c r="ED468" s="6"/>
      <c r="EE468" s="6"/>
      <c r="EF468" s="6"/>
      <c r="EG468" s="6"/>
      <c r="EH468" s="6"/>
      <c r="EI468" s="6"/>
      <c r="EJ468" s="6"/>
      <c r="EK468" s="6"/>
      <c r="EL468" s="6"/>
      <c r="EM468" s="6"/>
      <c r="EN468" s="6"/>
      <c r="EO468" s="6"/>
      <c r="EP468" s="6"/>
      <c r="EQ468" s="6"/>
      <c r="ER468" s="6"/>
      <c r="ES468" s="6"/>
      <c r="ET468" s="6"/>
      <c r="EU468" s="6"/>
      <c r="EV468" s="6"/>
      <c r="EW468" s="6"/>
      <c r="EX468" s="6"/>
      <c r="EY468" s="6"/>
      <c r="EZ468" s="6"/>
      <c r="FA468" s="6"/>
      <c r="FB468" s="6"/>
      <c r="FC468" s="6"/>
      <c r="FD468" s="6"/>
      <c r="FE468" s="6"/>
      <c r="FF468" s="6"/>
      <c r="FG468" s="6"/>
      <c r="FH468" s="6"/>
      <c r="FI468" s="6"/>
      <c r="FJ468" s="6"/>
      <c r="FK468" s="6"/>
      <c r="FL468" s="6"/>
      <c r="FM468" s="6"/>
      <c r="FN468" s="6"/>
      <c r="FO468" s="6"/>
      <c r="FP468" s="6"/>
      <c r="FQ468" s="6"/>
      <c r="FR468" s="6"/>
      <c r="FS468" s="6"/>
      <c r="FT468" s="6"/>
      <c r="FU468" s="6"/>
      <c r="FV468" s="6"/>
      <c r="FW468" s="6"/>
      <c r="FX468" s="6"/>
      <c r="FY468" s="6"/>
      <c r="FZ468" s="6"/>
      <c r="GA468" s="6"/>
      <c r="GB468" s="6"/>
      <c r="GC468" s="6"/>
      <c r="GD468" s="6"/>
      <c r="GE468" s="6"/>
      <c r="GF468" s="6"/>
      <c r="GG468" s="6"/>
      <c r="GH468" s="6"/>
      <c r="GI468" s="6"/>
      <c r="GJ468" s="6"/>
      <c r="GK468" s="6"/>
      <c r="GL468" s="6"/>
      <c r="GM468" s="6"/>
      <c r="GN468" s="6"/>
      <c r="GO468" s="6"/>
      <c r="GP468" s="6"/>
      <c r="GQ468" s="6"/>
      <c r="GR468" s="6"/>
      <c r="GS468" s="6"/>
    </row>
    <row r="469" spans="1:201" ht="40.15" customHeight="1" x14ac:dyDescent="0.2">
      <c r="A469" s="15" t="s">
        <v>1161</v>
      </c>
      <c r="B469" s="9">
        <v>460</v>
      </c>
      <c r="C469" s="9"/>
      <c r="D469" s="49" t="s">
        <v>560</v>
      </c>
      <c r="E469" s="79" t="s">
        <v>498</v>
      </c>
      <c r="F469" s="49" t="s">
        <v>499</v>
      </c>
      <c r="G469" s="49" t="s">
        <v>500</v>
      </c>
      <c r="H469" s="49" t="s">
        <v>537</v>
      </c>
      <c r="I469" s="89">
        <v>1</v>
      </c>
      <c r="J469" s="88">
        <v>20.260000000000002</v>
      </c>
      <c r="K469" s="82">
        <f t="shared" si="199"/>
        <v>20.260000000000002</v>
      </c>
      <c r="L469" s="82">
        <f t="shared" si="200"/>
        <v>20.260000000000002</v>
      </c>
      <c r="M469" s="83">
        <f t="shared" si="198"/>
        <v>20.260000000000002</v>
      </c>
      <c r="N469" s="84">
        <v>0</v>
      </c>
      <c r="O469" s="85">
        <f t="shared" si="188"/>
        <v>200</v>
      </c>
      <c r="P469" s="86">
        <v>200</v>
      </c>
      <c r="Q469" s="85">
        <f t="shared" si="189"/>
        <v>1000</v>
      </c>
      <c r="R469" s="86">
        <v>1000</v>
      </c>
      <c r="S469" s="87">
        <f t="shared" si="190"/>
        <v>4052.0000000000005</v>
      </c>
      <c r="T469" s="87">
        <f t="shared" si="191"/>
        <v>20260</v>
      </c>
      <c r="AA469" s="22">
        <f t="shared" si="201"/>
        <v>0</v>
      </c>
      <c r="AB469" s="22">
        <f t="shared" si="202"/>
        <v>4052.0000000000005</v>
      </c>
      <c r="AC469" s="22">
        <f t="shared" si="203"/>
        <v>0</v>
      </c>
      <c r="AE469" s="22">
        <f t="shared" si="204"/>
        <v>0</v>
      </c>
      <c r="AF469" s="22">
        <f t="shared" si="205"/>
        <v>20260</v>
      </c>
      <c r="AG469" s="22">
        <f t="shared" si="206"/>
        <v>0</v>
      </c>
    </row>
    <row r="470" spans="1:201" ht="40.15" customHeight="1" x14ac:dyDescent="0.2">
      <c r="A470" s="15" t="s">
        <v>1161</v>
      </c>
      <c r="B470" s="9">
        <v>461</v>
      </c>
      <c r="C470" s="9"/>
      <c r="D470" s="38" t="s">
        <v>1639</v>
      </c>
      <c r="E470" s="98" t="s">
        <v>427</v>
      </c>
      <c r="F470" s="38" t="s">
        <v>549</v>
      </c>
      <c r="G470" s="38" t="s">
        <v>428</v>
      </c>
      <c r="H470" s="38" t="s">
        <v>540</v>
      </c>
      <c r="I470" s="99">
        <v>28</v>
      </c>
      <c r="J470" s="88">
        <v>48.56</v>
      </c>
      <c r="K470" s="82">
        <f t="shared" si="199"/>
        <v>48.44</v>
      </c>
      <c r="L470" s="82">
        <f t="shared" si="200"/>
        <v>1.73</v>
      </c>
      <c r="M470" s="83">
        <f t="shared" si="198"/>
        <v>1.7342857142857144</v>
      </c>
      <c r="N470" s="84">
        <v>0</v>
      </c>
      <c r="O470" s="85">
        <f t="shared" si="188"/>
        <v>1400</v>
      </c>
      <c r="P470" s="86">
        <v>50</v>
      </c>
      <c r="Q470" s="85">
        <f t="shared" si="189"/>
        <v>28000</v>
      </c>
      <c r="R470" s="86">
        <v>1000</v>
      </c>
      <c r="S470" s="87">
        <f t="shared" si="190"/>
        <v>2422</v>
      </c>
      <c r="T470" s="87">
        <f t="shared" si="191"/>
        <v>48440</v>
      </c>
      <c r="AA470" s="22">
        <f t="shared" si="201"/>
        <v>0</v>
      </c>
      <c r="AB470" s="22">
        <f t="shared" si="202"/>
        <v>2428</v>
      </c>
      <c r="AC470" s="22">
        <f t="shared" si="203"/>
        <v>0</v>
      </c>
      <c r="AE470" s="22">
        <f t="shared" si="204"/>
        <v>0</v>
      </c>
      <c r="AF470" s="22">
        <f t="shared" si="205"/>
        <v>48560.000000000007</v>
      </c>
      <c r="AG470" s="22">
        <f t="shared" si="206"/>
        <v>0</v>
      </c>
    </row>
    <row r="471" spans="1:201" ht="40.15" customHeight="1" x14ac:dyDescent="0.2">
      <c r="A471" s="15" t="s">
        <v>1161</v>
      </c>
      <c r="B471" s="9">
        <v>462</v>
      </c>
      <c r="C471" s="9"/>
      <c r="D471" s="49" t="s">
        <v>1973</v>
      </c>
      <c r="E471" s="79" t="s">
        <v>1974</v>
      </c>
      <c r="F471" s="49" t="s">
        <v>631</v>
      </c>
      <c r="G471" s="49" t="s">
        <v>1975</v>
      </c>
      <c r="H471" s="49" t="s">
        <v>537</v>
      </c>
      <c r="I471" s="89">
        <v>1</v>
      </c>
      <c r="J471" s="88">
        <v>30.44</v>
      </c>
      <c r="K471" s="82">
        <f t="shared" si="199"/>
        <v>30.44</v>
      </c>
      <c r="L471" s="82">
        <f t="shared" si="200"/>
        <v>30.44</v>
      </c>
      <c r="M471" s="83">
        <f t="shared" si="198"/>
        <v>30.44</v>
      </c>
      <c r="N471" s="84">
        <v>0</v>
      </c>
      <c r="O471" s="85">
        <f t="shared" si="188"/>
        <v>1</v>
      </c>
      <c r="P471" s="86">
        <v>1</v>
      </c>
      <c r="Q471" s="85">
        <f t="shared" si="189"/>
        <v>120</v>
      </c>
      <c r="R471" s="86">
        <v>120</v>
      </c>
      <c r="S471" s="87">
        <f t="shared" si="190"/>
        <v>30.44</v>
      </c>
      <c r="T471" s="87">
        <f t="shared" si="191"/>
        <v>3652.8</v>
      </c>
      <c r="AA471" s="22">
        <f t="shared" si="201"/>
        <v>0</v>
      </c>
      <c r="AB471" s="22">
        <f t="shared" si="202"/>
        <v>30.44</v>
      </c>
      <c r="AC471" s="22">
        <f t="shared" si="203"/>
        <v>0</v>
      </c>
      <c r="AE471" s="22">
        <f t="shared" si="204"/>
        <v>0</v>
      </c>
      <c r="AF471" s="22">
        <f t="shared" si="205"/>
        <v>3652.8</v>
      </c>
      <c r="AG471" s="22">
        <f t="shared" si="206"/>
        <v>0</v>
      </c>
    </row>
    <row r="472" spans="1:201" ht="40.15" customHeight="1" x14ac:dyDescent="0.2">
      <c r="A472" s="15" t="s">
        <v>1160</v>
      </c>
      <c r="B472" s="9">
        <v>463</v>
      </c>
      <c r="C472" s="9"/>
      <c r="D472" s="38" t="s">
        <v>322</v>
      </c>
      <c r="E472" s="98" t="s">
        <v>1647</v>
      </c>
      <c r="F472" s="49" t="s">
        <v>580</v>
      </c>
      <c r="G472" s="49" t="s">
        <v>1095</v>
      </c>
      <c r="H472" s="49" t="s">
        <v>540</v>
      </c>
      <c r="I472" s="89">
        <v>30</v>
      </c>
      <c r="J472" s="88">
        <v>139.19999999999999</v>
      </c>
      <c r="K472" s="82">
        <f t="shared" si="199"/>
        <v>139.19999999999999</v>
      </c>
      <c r="L472" s="82">
        <f t="shared" si="200"/>
        <v>4.6399999999999997</v>
      </c>
      <c r="M472" s="83">
        <f t="shared" si="198"/>
        <v>4.6399999999999997</v>
      </c>
      <c r="N472" s="84">
        <v>2.8323330000000002</v>
      </c>
      <c r="O472" s="85">
        <f t="shared" si="188"/>
        <v>9000</v>
      </c>
      <c r="P472" s="86">
        <v>300</v>
      </c>
      <c r="Q472" s="85">
        <f t="shared" si="189"/>
        <v>180000</v>
      </c>
      <c r="R472" s="86">
        <v>6000</v>
      </c>
      <c r="S472" s="87">
        <f t="shared" si="190"/>
        <v>41760</v>
      </c>
      <c r="T472" s="87">
        <f t="shared" si="191"/>
        <v>835199.99999999988</v>
      </c>
      <c r="AA472" s="22">
        <f t="shared" si="201"/>
        <v>25490.997000000003</v>
      </c>
      <c r="AB472" s="22">
        <f t="shared" si="202"/>
        <v>41760</v>
      </c>
      <c r="AC472" s="22">
        <f t="shared" si="203"/>
        <v>25490.997000000003</v>
      </c>
      <c r="AE472" s="22">
        <f t="shared" si="204"/>
        <v>509819.94000000006</v>
      </c>
      <c r="AF472" s="22">
        <f t="shared" si="205"/>
        <v>835200</v>
      </c>
      <c r="AG472" s="22">
        <f t="shared" si="206"/>
        <v>509819.94000000006</v>
      </c>
    </row>
    <row r="473" spans="1:201" ht="40.15" customHeight="1" x14ac:dyDescent="0.2">
      <c r="A473" s="15" t="s">
        <v>1161</v>
      </c>
      <c r="B473" s="9">
        <v>464</v>
      </c>
      <c r="C473" s="9"/>
      <c r="D473" s="38" t="s">
        <v>322</v>
      </c>
      <c r="E473" s="98" t="s">
        <v>1648</v>
      </c>
      <c r="F473" s="38" t="s">
        <v>580</v>
      </c>
      <c r="G473" s="38" t="s">
        <v>523</v>
      </c>
      <c r="H473" s="38" t="s">
        <v>540</v>
      </c>
      <c r="I473" s="99">
        <v>60</v>
      </c>
      <c r="J473" s="88">
        <v>278.41000000000003</v>
      </c>
      <c r="K473" s="82">
        <f t="shared" si="199"/>
        <v>278.39999999999998</v>
      </c>
      <c r="L473" s="82">
        <f t="shared" si="200"/>
        <v>4.6399999999999997</v>
      </c>
      <c r="M473" s="83">
        <f t="shared" si="198"/>
        <v>4.6401666666666674</v>
      </c>
      <c r="N473" s="84">
        <v>0</v>
      </c>
      <c r="O473" s="85">
        <f t="shared" si="188"/>
        <v>18000</v>
      </c>
      <c r="P473" s="86">
        <v>300</v>
      </c>
      <c r="Q473" s="85">
        <f t="shared" si="189"/>
        <v>480000</v>
      </c>
      <c r="R473" s="86">
        <v>8000</v>
      </c>
      <c r="S473" s="87">
        <f t="shared" si="190"/>
        <v>83520</v>
      </c>
      <c r="T473" s="87">
        <f t="shared" si="191"/>
        <v>2227200</v>
      </c>
      <c r="AA473" s="22">
        <f t="shared" si="201"/>
        <v>0</v>
      </c>
      <c r="AB473" s="22">
        <f t="shared" si="202"/>
        <v>83523.000000000015</v>
      </c>
      <c r="AC473" s="22">
        <f t="shared" si="203"/>
        <v>0</v>
      </c>
      <c r="AE473" s="22">
        <f t="shared" si="204"/>
        <v>0</v>
      </c>
      <c r="AF473" s="22">
        <f t="shared" si="205"/>
        <v>2227280.0000000005</v>
      </c>
      <c r="AG473" s="22">
        <f t="shared" si="206"/>
        <v>0</v>
      </c>
    </row>
    <row r="474" spans="1:201" ht="40.15" customHeight="1" x14ac:dyDescent="0.2">
      <c r="A474" s="16" t="s">
        <v>1160</v>
      </c>
      <c r="B474" s="9">
        <v>465</v>
      </c>
      <c r="C474" s="9"/>
      <c r="D474" s="49" t="s">
        <v>2026</v>
      </c>
      <c r="E474" s="79" t="s">
        <v>1387</v>
      </c>
      <c r="F474" s="49" t="s">
        <v>549</v>
      </c>
      <c r="G474" s="49" t="s">
        <v>556</v>
      </c>
      <c r="H474" s="49" t="s">
        <v>540</v>
      </c>
      <c r="I474" s="89">
        <v>30</v>
      </c>
      <c r="J474" s="82">
        <v>18.89</v>
      </c>
      <c r="K474" s="82">
        <f t="shared" si="199"/>
        <v>18.600000000000001</v>
      </c>
      <c r="L474" s="82">
        <f t="shared" si="200"/>
        <v>0.62</v>
      </c>
      <c r="M474" s="83">
        <f t="shared" si="198"/>
        <v>0.62966666666666671</v>
      </c>
      <c r="N474" s="84">
        <v>0.17833299999999999</v>
      </c>
      <c r="O474" s="85">
        <f t="shared" si="188"/>
        <v>12000</v>
      </c>
      <c r="P474" s="86">
        <v>400</v>
      </c>
      <c r="Q474" s="85">
        <f t="shared" si="189"/>
        <v>120000</v>
      </c>
      <c r="R474" s="86">
        <v>4000</v>
      </c>
      <c r="S474" s="87">
        <f t="shared" si="190"/>
        <v>7440.0000000000009</v>
      </c>
      <c r="T474" s="87">
        <f t="shared" si="191"/>
        <v>74400</v>
      </c>
      <c r="U474" s="6"/>
      <c r="V474" s="6"/>
      <c r="W474" s="6"/>
      <c r="X474" s="6"/>
      <c r="Y474" s="6"/>
      <c r="Z474" s="6"/>
      <c r="AA474" s="22">
        <f t="shared" si="201"/>
        <v>2139.9960000000001</v>
      </c>
      <c r="AB474" s="22">
        <f t="shared" si="202"/>
        <v>7556.0000000000009</v>
      </c>
      <c r="AC474" s="22">
        <f t="shared" si="203"/>
        <v>2139.9960000000001</v>
      </c>
      <c r="AD474" s="6"/>
      <c r="AE474" s="22">
        <f t="shared" si="204"/>
        <v>21399.96</v>
      </c>
      <c r="AF474" s="22">
        <f t="shared" si="205"/>
        <v>75560</v>
      </c>
      <c r="AG474" s="22">
        <f t="shared" si="206"/>
        <v>21399.96</v>
      </c>
      <c r="AH474" s="6"/>
      <c r="AI474" s="6"/>
      <c r="AJ474" s="6"/>
      <c r="AK474" s="6"/>
      <c r="AL474" s="6"/>
      <c r="AM474" s="6"/>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6"/>
      <c r="BK474" s="6"/>
      <c r="BL474" s="6"/>
      <c r="BM474" s="6"/>
      <c r="BN474" s="6"/>
      <c r="BO474" s="6"/>
      <c r="BP474" s="6"/>
      <c r="BQ474" s="6"/>
      <c r="BR474" s="6"/>
      <c r="BS474" s="6"/>
      <c r="BT474" s="6"/>
      <c r="BU474" s="6"/>
      <c r="BV474" s="6"/>
      <c r="BW474" s="6"/>
      <c r="BX474" s="6"/>
      <c r="BY474" s="6"/>
      <c r="BZ474" s="6"/>
      <c r="CA474" s="6"/>
      <c r="CB474" s="6"/>
      <c r="CC474" s="6"/>
      <c r="CD474" s="6"/>
      <c r="CE474" s="6"/>
      <c r="CF474" s="6"/>
      <c r="CG474" s="6"/>
      <c r="CH474" s="6"/>
      <c r="CI474" s="6"/>
      <c r="CJ474" s="6"/>
      <c r="CK474" s="6"/>
      <c r="CL474" s="6"/>
      <c r="CM474" s="6"/>
      <c r="CN474" s="6"/>
      <c r="CO474" s="6"/>
      <c r="CP474" s="6"/>
      <c r="CQ474" s="6"/>
      <c r="CR474" s="6"/>
      <c r="CS474" s="6"/>
      <c r="CT474" s="6"/>
      <c r="CU474" s="6"/>
      <c r="CV474" s="6"/>
      <c r="CW474" s="6"/>
      <c r="CX474" s="6"/>
      <c r="CY474" s="6"/>
      <c r="CZ474" s="6"/>
      <c r="DA474" s="6"/>
      <c r="DB474" s="6"/>
      <c r="DC474" s="6"/>
      <c r="DD474" s="6"/>
      <c r="DE474" s="6"/>
      <c r="DF474" s="6"/>
      <c r="DG474" s="6"/>
      <c r="DH474" s="6"/>
      <c r="DI474" s="6"/>
      <c r="DJ474" s="6"/>
      <c r="DK474" s="6"/>
      <c r="DL474" s="6"/>
      <c r="DM474" s="6"/>
      <c r="DN474" s="6"/>
      <c r="DO474" s="6"/>
      <c r="DP474" s="6"/>
      <c r="DQ474" s="6"/>
      <c r="DR474" s="6"/>
      <c r="DS474" s="6"/>
      <c r="DT474" s="6"/>
      <c r="DU474" s="6"/>
      <c r="DV474" s="6"/>
      <c r="DW474" s="6"/>
      <c r="DX474" s="6"/>
      <c r="DY474" s="6"/>
      <c r="DZ474" s="6"/>
      <c r="EA474" s="6"/>
      <c r="EB474" s="6"/>
      <c r="EC474" s="6"/>
      <c r="ED474" s="6"/>
      <c r="EE474" s="6"/>
      <c r="EF474" s="6"/>
      <c r="EG474" s="6"/>
      <c r="EH474" s="6"/>
      <c r="EI474" s="6"/>
      <c r="EJ474" s="6"/>
      <c r="EK474" s="6"/>
      <c r="EL474" s="6"/>
      <c r="EM474" s="6"/>
      <c r="EN474" s="6"/>
      <c r="EO474" s="6"/>
      <c r="EP474" s="6"/>
      <c r="EQ474" s="6"/>
      <c r="ER474" s="6"/>
      <c r="ES474" s="6"/>
      <c r="ET474" s="6"/>
      <c r="EU474" s="6"/>
      <c r="EV474" s="6"/>
      <c r="EW474" s="6"/>
      <c r="EX474" s="6"/>
      <c r="EY474" s="6"/>
      <c r="EZ474" s="6"/>
      <c r="FA474" s="6"/>
      <c r="FB474" s="6"/>
      <c r="FC474" s="6"/>
      <c r="FD474" s="6"/>
      <c r="FE474" s="6"/>
      <c r="FF474" s="6"/>
      <c r="FG474" s="6"/>
      <c r="FH474" s="6"/>
      <c r="FI474" s="6"/>
      <c r="FJ474" s="6"/>
      <c r="FK474" s="6"/>
      <c r="FL474" s="6"/>
      <c r="FM474" s="6"/>
      <c r="FN474" s="6"/>
      <c r="FO474" s="6"/>
      <c r="FP474" s="6"/>
      <c r="FQ474" s="6"/>
      <c r="FR474" s="6"/>
      <c r="FS474" s="6"/>
      <c r="FT474" s="6"/>
      <c r="FU474" s="6"/>
      <c r="FV474" s="6"/>
      <c r="FW474" s="6"/>
      <c r="FX474" s="6"/>
      <c r="FY474" s="6"/>
      <c r="FZ474" s="6"/>
      <c r="GA474" s="6"/>
      <c r="GB474" s="6"/>
      <c r="GC474" s="6"/>
      <c r="GD474" s="6"/>
      <c r="GE474" s="6"/>
      <c r="GF474" s="6"/>
      <c r="GG474" s="6"/>
      <c r="GH474" s="6"/>
      <c r="GI474" s="6"/>
      <c r="GJ474" s="6"/>
      <c r="GK474" s="6"/>
      <c r="GL474" s="6"/>
      <c r="GM474" s="6"/>
      <c r="GN474" s="6"/>
      <c r="GO474" s="6"/>
      <c r="GP474" s="6"/>
      <c r="GQ474" s="6"/>
      <c r="GR474" s="6"/>
      <c r="GS474" s="6"/>
    </row>
    <row r="475" spans="1:201" s="6" customFormat="1" ht="40.15" customHeight="1" x14ac:dyDescent="0.2">
      <c r="A475" s="16" t="s">
        <v>1160</v>
      </c>
      <c r="B475" s="9">
        <v>466</v>
      </c>
      <c r="C475" s="9"/>
      <c r="D475" s="49" t="s">
        <v>2026</v>
      </c>
      <c r="E475" s="79" t="s">
        <v>1388</v>
      </c>
      <c r="F475" s="49" t="s">
        <v>653</v>
      </c>
      <c r="G475" s="49" t="s">
        <v>1180</v>
      </c>
      <c r="H475" s="49" t="s">
        <v>540</v>
      </c>
      <c r="I475" s="89">
        <v>30</v>
      </c>
      <c r="J475" s="82">
        <v>21.92</v>
      </c>
      <c r="K475" s="82">
        <f t="shared" si="199"/>
        <v>21.9</v>
      </c>
      <c r="L475" s="82">
        <f t="shared" si="200"/>
        <v>0.73</v>
      </c>
      <c r="M475" s="83">
        <f t="shared" si="198"/>
        <v>0.73066666666666669</v>
      </c>
      <c r="N475" s="84">
        <v>8.9165999999999995E-2</v>
      </c>
      <c r="O475" s="85">
        <f t="shared" si="188"/>
        <v>1500</v>
      </c>
      <c r="P475" s="86">
        <v>50</v>
      </c>
      <c r="Q475" s="85">
        <f t="shared" si="189"/>
        <v>30000</v>
      </c>
      <c r="R475" s="86">
        <v>1000</v>
      </c>
      <c r="S475" s="87">
        <f t="shared" si="190"/>
        <v>1095</v>
      </c>
      <c r="T475" s="87">
        <f t="shared" si="191"/>
        <v>21900</v>
      </c>
      <c r="AA475" s="22">
        <f t="shared" si="201"/>
        <v>133.749</v>
      </c>
      <c r="AB475" s="22">
        <f t="shared" si="202"/>
        <v>1096</v>
      </c>
      <c r="AC475" s="22">
        <f t="shared" si="203"/>
        <v>133.749</v>
      </c>
      <c r="AE475" s="22">
        <f t="shared" si="204"/>
        <v>2674.98</v>
      </c>
      <c r="AF475" s="22">
        <f t="shared" si="205"/>
        <v>21920</v>
      </c>
      <c r="AG475" s="22">
        <f t="shared" si="206"/>
        <v>2674.98</v>
      </c>
      <c r="AN475" s="29"/>
      <c r="AO475" s="29"/>
      <c r="AP475" s="29"/>
      <c r="AQ475" s="29"/>
      <c r="AR475" s="29"/>
      <c r="AS475" s="29"/>
      <c r="AT475" s="29"/>
      <c r="AU475" s="29"/>
      <c r="AV475" s="29"/>
      <c r="AW475" s="29"/>
      <c r="AX475" s="29"/>
      <c r="AY475" s="29"/>
      <c r="AZ475" s="29"/>
      <c r="BA475" s="29"/>
      <c r="BB475" s="29"/>
      <c r="BC475" s="29"/>
      <c r="BD475" s="29"/>
      <c r="BE475" s="29"/>
      <c r="BF475" s="29"/>
      <c r="BG475" s="29"/>
      <c r="BH475" s="29"/>
      <c r="BI475" s="29"/>
    </row>
    <row r="476" spans="1:201" s="6" customFormat="1" ht="40.15" customHeight="1" x14ac:dyDescent="0.2">
      <c r="A476" s="16" t="s">
        <v>1160</v>
      </c>
      <c r="B476" s="9">
        <v>467</v>
      </c>
      <c r="C476" s="9"/>
      <c r="D476" s="49" t="s">
        <v>2026</v>
      </c>
      <c r="E476" s="79" t="s">
        <v>1387</v>
      </c>
      <c r="F476" s="49" t="s">
        <v>653</v>
      </c>
      <c r="G476" s="49" t="s">
        <v>808</v>
      </c>
      <c r="H476" s="49" t="s">
        <v>540</v>
      </c>
      <c r="I476" s="89">
        <v>30</v>
      </c>
      <c r="J476" s="82">
        <v>21.92</v>
      </c>
      <c r="K476" s="82">
        <f t="shared" si="199"/>
        <v>21.9</v>
      </c>
      <c r="L476" s="82">
        <f t="shared" si="200"/>
        <v>0.73</v>
      </c>
      <c r="M476" s="83">
        <f t="shared" si="198"/>
        <v>0.73066666666666669</v>
      </c>
      <c r="N476" s="84">
        <v>0.17833299999999999</v>
      </c>
      <c r="O476" s="85">
        <f t="shared" si="188"/>
        <v>300</v>
      </c>
      <c r="P476" s="86">
        <v>10</v>
      </c>
      <c r="Q476" s="85">
        <f t="shared" si="189"/>
        <v>120000</v>
      </c>
      <c r="R476" s="86">
        <v>4000</v>
      </c>
      <c r="S476" s="87">
        <f t="shared" si="190"/>
        <v>219</v>
      </c>
      <c r="T476" s="87">
        <f t="shared" si="191"/>
        <v>87600</v>
      </c>
      <c r="AA476" s="22">
        <f t="shared" si="201"/>
        <v>53.499899999999997</v>
      </c>
      <c r="AB476" s="22">
        <f t="shared" si="202"/>
        <v>219.20000000000002</v>
      </c>
      <c r="AC476" s="22">
        <f t="shared" si="203"/>
        <v>53.499899999999997</v>
      </c>
      <c r="AE476" s="22">
        <f t="shared" si="204"/>
        <v>21399.96</v>
      </c>
      <c r="AF476" s="22">
        <f t="shared" si="205"/>
        <v>87680</v>
      </c>
      <c r="AG476" s="22">
        <f t="shared" si="206"/>
        <v>21399.96</v>
      </c>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row>
    <row r="477" spans="1:201" s="6" customFormat="1" ht="40.15" customHeight="1" x14ac:dyDescent="0.2">
      <c r="A477" s="16" t="s">
        <v>1160</v>
      </c>
      <c r="B477" s="9">
        <v>468</v>
      </c>
      <c r="C477" s="9"/>
      <c r="D477" s="49" t="s">
        <v>2026</v>
      </c>
      <c r="E477" s="79" t="s">
        <v>1389</v>
      </c>
      <c r="F477" s="49" t="s">
        <v>752</v>
      </c>
      <c r="G477" s="49" t="s">
        <v>1390</v>
      </c>
      <c r="H477" s="49" t="s">
        <v>537</v>
      </c>
      <c r="I477" s="53">
        <v>1</v>
      </c>
      <c r="J477" s="94">
        <v>12.1</v>
      </c>
      <c r="K477" s="82">
        <f t="shared" si="199"/>
        <v>12.1</v>
      </c>
      <c r="L477" s="82">
        <f t="shared" si="200"/>
        <v>12.1</v>
      </c>
      <c r="M477" s="83">
        <f t="shared" si="198"/>
        <v>12.1</v>
      </c>
      <c r="N477" s="84">
        <v>5.3137499999999998</v>
      </c>
      <c r="O477" s="85">
        <f t="shared" si="188"/>
        <v>50</v>
      </c>
      <c r="P477" s="86">
        <v>50</v>
      </c>
      <c r="Q477" s="85">
        <f t="shared" si="189"/>
        <v>1000</v>
      </c>
      <c r="R477" s="86">
        <v>1000</v>
      </c>
      <c r="S477" s="87">
        <f t="shared" si="190"/>
        <v>605</v>
      </c>
      <c r="T477" s="87">
        <f t="shared" si="191"/>
        <v>12100</v>
      </c>
      <c r="AA477" s="22">
        <f t="shared" si="201"/>
        <v>265.6875</v>
      </c>
      <c r="AB477" s="22">
        <f t="shared" si="202"/>
        <v>605</v>
      </c>
      <c r="AC477" s="22">
        <f t="shared" si="203"/>
        <v>265.6875</v>
      </c>
      <c r="AE477" s="22">
        <f t="shared" si="204"/>
        <v>5313.75</v>
      </c>
      <c r="AF477" s="22">
        <f t="shared" si="205"/>
        <v>12100</v>
      </c>
      <c r="AG477" s="22">
        <f t="shared" si="206"/>
        <v>5313.75</v>
      </c>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row>
    <row r="478" spans="1:201" s="6" customFormat="1" ht="40.15" customHeight="1" x14ac:dyDescent="0.2">
      <c r="A478" s="16" t="s">
        <v>1161</v>
      </c>
      <c r="B478" s="9">
        <v>469</v>
      </c>
      <c r="C478" s="9"/>
      <c r="D478" s="49" t="s">
        <v>869</v>
      </c>
      <c r="E478" s="79" t="s">
        <v>870</v>
      </c>
      <c r="F478" s="49" t="s">
        <v>1223</v>
      </c>
      <c r="G478" s="49" t="s">
        <v>1957</v>
      </c>
      <c r="H478" s="38" t="s">
        <v>540</v>
      </c>
      <c r="I478" s="89">
        <v>10</v>
      </c>
      <c r="J478" s="82">
        <v>10.54</v>
      </c>
      <c r="K478" s="82">
        <f t="shared" si="199"/>
        <v>10.5</v>
      </c>
      <c r="L478" s="82">
        <f t="shared" si="200"/>
        <v>1.05</v>
      </c>
      <c r="M478" s="83">
        <f t="shared" si="198"/>
        <v>1.0539999999999998</v>
      </c>
      <c r="N478" s="84">
        <v>0</v>
      </c>
      <c r="O478" s="85">
        <f t="shared" si="188"/>
        <v>100</v>
      </c>
      <c r="P478" s="86">
        <v>10</v>
      </c>
      <c r="Q478" s="85">
        <f t="shared" si="189"/>
        <v>20000</v>
      </c>
      <c r="R478" s="86">
        <v>2000</v>
      </c>
      <c r="S478" s="87">
        <f t="shared" si="190"/>
        <v>105</v>
      </c>
      <c r="T478" s="87">
        <f t="shared" si="191"/>
        <v>21000</v>
      </c>
      <c r="AA478" s="22">
        <f t="shared" si="201"/>
        <v>0</v>
      </c>
      <c r="AB478" s="22">
        <f t="shared" si="202"/>
        <v>105.39999999999998</v>
      </c>
      <c r="AC478" s="22">
        <f t="shared" si="203"/>
        <v>0</v>
      </c>
      <c r="AE478" s="22">
        <f t="shared" si="204"/>
        <v>0</v>
      </c>
      <c r="AF478" s="22">
        <f t="shared" si="205"/>
        <v>21079.999999999996</v>
      </c>
      <c r="AG478" s="22">
        <f t="shared" si="206"/>
        <v>0</v>
      </c>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row>
    <row r="479" spans="1:201" s="6" customFormat="1" ht="40.15" customHeight="1" x14ac:dyDescent="0.2">
      <c r="A479" s="15" t="s">
        <v>1160</v>
      </c>
      <c r="B479" s="9">
        <v>470</v>
      </c>
      <c r="C479" s="9"/>
      <c r="D479" s="49" t="s">
        <v>372</v>
      </c>
      <c r="E479" s="79" t="s">
        <v>1391</v>
      </c>
      <c r="F479" s="49" t="s">
        <v>549</v>
      </c>
      <c r="G479" s="49" t="s">
        <v>380</v>
      </c>
      <c r="H479" s="49" t="s">
        <v>540</v>
      </c>
      <c r="I479" s="89">
        <v>10</v>
      </c>
      <c r="J479" s="88">
        <v>6.45</v>
      </c>
      <c r="K479" s="82">
        <f t="shared" si="199"/>
        <v>6.4</v>
      </c>
      <c r="L479" s="82">
        <f t="shared" si="200"/>
        <v>0.64</v>
      </c>
      <c r="M479" s="83">
        <f t="shared" si="198"/>
        <v>0.64500000000000002</v>
      </c>
      <c r="N479" s="84">
        <v>0.237599</v>
      </c>
      <c r="O479" s="85">
        <f t="shared" si="188"/>
        <v>3000</v>
      </c>
      <c r="P479" s="86">
        <v>300</v>
      </c>
      <c r="Q479" s="85">
        <f t="shared" si="189"/>
        <v>30000</v>
      </c>
      <c r="R479" s="86">
        <v>3000</v>
      </c>
      <c r="S479" s="87">
        <f t="shared" si="190"/>
        <v>1920</v>
      </c>
      <c r="T479" s="87">
        <f t="shared" si="191"/>
        <v>19200</v>
      </c>
      <c r="U479" s="1"/>
      <c r="V479" s="1"/>
      <c r="W479" s="1"/>
      <c r="X479" s="1"/>
      <c r="Y479" s="1"/>
      <c r="Z479" s="1"/>
      <c r="AA479" s="22">
        <f t="shared" si="201"/>
        <v>712.79700000000003</v>
      </c>
      <c r="AB479" s="22">
        <f t="shared" si="202"/>
        <v>1935</v>
      </c>
      <c r="AC479" s="22">
        <f t="shared" si="203"/>
        <v>712.79700000000003</v>
      </c>
      <c r="AD479" s="1"/>
      <c r="AE479" s="22">
        <f t="shared" si="204"/>
        <v>7127.97</v>
      </c>
      <c r="AF479" s="22">
        <f t="shared" si="205"/>
        <v>19350</v>
      </c>
      <c r="AG479" s="22">
        <f t="shared" si="206"/>
        <v>7127.97</v>
      </c>
      <c r="AH479" s="1"/>
      <c r="AI479" s="1"/>
      <c r="AJ479" s="1"/>
      <c r="AK479" s="1"/>
      <c r="AL479" s="1"/>
      <c r="AM479" s="1"/>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row>
    <row r="480" spans="1:201" ht="40.15" customHeight="1" x14ac:dyDescent="0.2">
      <c r="A480" s="15" t="s">
        <v>1160</v>
      </c>
      <c r="B480" s="9">
        <v>471</v>
      </c>
      <c r="C480" s="9"/>
      <c r="D480" s="49" t="s">
        <v>372</v>
      </c>
      <c r="E480" s="79" t="s">
        <v>382</v>
      </c>
      <c r="F480" s="49" t="s">
        <v>1223</v>
      </c>
      <c r="G480" s="49" t="s">
        <v>1392</v>
      </c>
      <c r="H480" s="38" t="s">
        <v>540</v>
      </c>
      <c r="I480" s="53">
        <v>5</v>
      </c>
      <c r="J480" s="88">
        <v>15.03</v>
      </c>
      <c r="K480" s="82">
        <f t="shared" si="199"/>
        <v>15</v>
      </c>
      <c r="L480" s="82">
        <f t="shared" si="200"/>
        <v>3</v>
      </c>
      <c r="M480" s="83">
        <f t="shared" si="198"/>
        <v>3.0059999999999998</v>
      </c>
      <c r="N480" s="84">
        <v>1.1379999999999999</v>
      </c>
      <c r="O480" s="85">
        <f t="shared" si="188"/>
        <v>500</v>
      </c>
      <c r="P480" s="86">
        <v>100</v>
      </c>
      <c r="Q480" s="85">
        <f t="shared" si="189"/>
        <v>3000</v>
      </c>
      <c r="R480" s="86">
        <v>600</v>
      </c>
      <c r="S480" s="87">
        <f t="shared" si="190"/>
        <v>1500</v>
      </c>
      <c r="T480" s="87">
        <f t="shared" si="191"/>
        <v>9000</v>
      </c>
      <c r="AA480" s="22">
        <f t="shared" si="201"/>
        <v>569</v>
      </c>
      <c r="AB480" s="22">
        <f t="shared" si="202"/>
        <v>1503</v>
      </c>
      <c r="AC480" s="22">
        <f t="shared" si="203"/>
        <v>569</v>
      </c>
      <c r="AE480" s="22">
        <f t="shared" si="204"/>
        <v>3413.9999999999995</v>
      </c>
      <c r="AF480" s="22">
        <f t="shared" si="205"/>
        <v>9018</v>
      </c>
      <c r="AG480" s="22">
        <f t="shared" si="206"/>
        <v>3413.9999999999995</v>
      </c>
    </row>
    <row r="481" spans="1:201" ht="40.15" customHeight="1" x14ac:dyDescent="0.2">
      <c r="A481" s="15" t="s">
        <v>1160</v>
      </c>
      <c r="B481" s="9">
        <v>472</v>
      </c>
      <c r="C481" s="9"/>
      <c r="D481" s="49" t="s">
        <v>372</v>
      </c>
      <c r="E481" s="79" t="s">
        <v>2036</v>
      </c>
      <c r="F481" s="49" t="s">
        <v>1223</v>
      </c>
      <c r="G481" s="49" t="s">
        <v>1392</v>
      </c>
      <c r="H481" s="38" t="s">
        <v>540</v>
      </c>
      <c r="I481" s="53">
        <v>5</v>
      </c>
      <c r="J481" s="88">
        <v>9.77</v>
      </c>
      <c r="K481" s="82">
        <f t="shared" si="199"/>
        <v>9.75</v>
      </c>
      <c r="L481" s="82">
        <f t="shared" si="200"/>
        <v>1.95</v>
      </c>
      <c r="M481" s="83">
        <f t="shared" si="198"/>
        <v>1.954</v>
      </c>
      <c r="N481" s="84"/>
      <c r="O481" s="85">
        <f t="shared" si="188"/>
        <v>50</v>
      </c>
      <c r="P481" s="86">
        <v>10</v>
      </c>
      <c r="Q481" s="85">
        <f t="shared" si="189"/>
        <v>2000</v>
      </c>
      <c r="R481" s="86">
        <v>400</v>
      </c>
      <c r="S481" s="87">
        <f t="shared" si="190"/>
        <v>97.5</v>
      </c>
      <c r="T481" s="87">
        <f t="shared" si="191"/>
        <v>3900</v>
      </c>
      <c r="AA481" s="22"/>
      <c r="AB481" s="22"/>
      <c r="AC481" s="22"/>
      <c r="AE481" s="22"/>
      <c r="AF481" s="22"/>
      <c r="AG481" s="22"/>
    </row>
    <row r="482" spans="1:201" ht="40.15" customHeight="1" x14ac:dyDescent="0.2">
      <c r="A482" s="15" t="s">
        <v>1161</v>
      </c>
      <c r="B482" s="9">
        <v>473</v>
      </c>
      <c r="C482" s="9"/>
      <c r="D482" s="49" t="s">
        <v>2046</v>
      </c>
      <c r="E482" s="79" t="s">
        <v>2045</v>
      </c>
      <c r="F482" s="49" t="s">
        <v>2074</v>
      </c>
      <c r="G482" s="50">
        <v>0.05</v>
      </c>
      <c r="H482" s="38" t="s">
        <v>2075</v>
      </c>
      <c r="I482" s="53">
        <v>1</v>
      </c>
      <c r="J482" s="88">
        <v>17</v>
      </c>
      <c r="K482" s="82">
        <f t="shared" si="199"/>
        <v>17</v>
      </c>
      <c r="L482" s="82">
        <f t="shared" si="200"/>
        <v>17</v>
      </c>
      <c r="M482" s="83">
        <f t="shared" si="198"/>
        <v>17</v>
      </c>
      <c r="N482" s="84"/>
      <c r="O482" s="85">
        <f t="shared" si="188"/>
        <v>10</v>
      </c>
      <c r="P482" s="86">
        <v>10</v>
      </c>
      <c r="Q482" s="85">
        <f t="shared" si="189"/>
        <v>1000</v>
      </c>
      <c r="R482" s="86">
        <v>1000</v>
      </c>
      <c r="S482" s="87">
        <f t="shared" si="190"/>
        <v>170</v>
      </c>
      <c r="T482" s="87">
        <f t="shared" si="191"/>
        <v>17000</v>
      </c>
      <c r="AA482" s="22"/>
      <c r="AB482" s="22"/>
      <c r="AC482" s="22"/>
      <c r="AE482" s="22"/>
      <c r="AF482" s="22"/>
      <c r="AG482" s="22"/>
    </row>
    <row r="483" spans="1:201" ht="40.15" customHeight="1" x14ac:dyDescent="0.2">
      <c r="A483" s="15" t="s">
        <v>1161</v>
      </c>
      <c r="B483" s="9">
        <v>474</v>
      </c>
      <c r="C483" s="9"/>
      <c r="D483" s="49" t="s">
        <v>2046</v>
      </c>
      <c r="E483" s="79" t="s">
        <v>2088</v>
      </c>
      <c r="F483" s="49" t="s">
        <v>2118</v>
      </c>
      <c r="G483" s="50" t="s">
        <v>2119</v>
      </c>
      <c r="H483" s="38" t="s">
        <v>379</v>
      </c>
      <c r="I483" s="53">
        <v>1</v>
      </c>
      <c r="J483" s="88">
        <v>18</v>
      </c>
      <c r="K483" s="82">
        <f t="shared" si="199"/>
        <v>18</v>
      </c>
      <c r="L483" s="82">
        <f t="shared" si="200"/>
        <v>18</v>
      </c>
      <c r="M483" s="83">
        <f t="shared" si="198"/>
        <v>18</v>
      </c>
      <c r="N483" s="84"/>
      <c r="O483" s="85">
        <f t="shared" si="188"/>
        <v>10</v>
      </c>
      <c r="P483" s="86">
        <v>10</v>
      </c>
      <c r="Q483" s="85">
        <f t="shared" si="189"/>
        <v>600</v>
      </c>
      <c r="R483" s="86">
        <v>600</v>
      </c>
      <c r="S483" s="87">
        <f t="shared" si="190"/>
        <v>180</v>
      </c>
      <c r="T483" s="87">
        <f t="shared" si="191"/>
        <v>10800</v>
      </c>
      <c r="AA483" s="22"/>
      <c r="AB483" s="22"/>
      <c r="AC483" s="22"/>
      <c r="AE483" s="22"/>
      <c r="AF483" s="22"/>
      <c r="AG483" s="22"/>
    </row>
    <row r="484" spans="1:201" ht="40.15" customHeight="1" x14ac:dyDescent="0.2">
      <c r="A484" s="15" t="s">
        <v>1160</v>
      </c>
      <c r="B484" s="9">
        <v>475</v>
      </c>
      <c r="C484" s="9"/>
      <c r="D484" s="49" t="s">
        <v>1082</v>
      </c>
      <c r="E484" s="79" t="s">
        <v>1394</v>
      </c>
      <c r="F484" s="49" t="s">
        <v>568</v>
      </c>
      <c r="G484" s="49" t="s">
        <v>1393</v>
      </c>
      <c r="H484" s="49" t="s">
        <v>537</v>
      </c>
      <c r="I484" s="89">
        <v>1</v>
      </c>
      <c r="J484" s="88">
        <v>8.01</v>
      </c>
      <c r="K484" s="82">
        <f t="shared" si="199"/>
        <v>8.01</v>
      </c>
      <c r="L484" s="82">
        <f t="shared" si="200"/>
        <v>8.01</v>
      </c>
      <c r="M484" s="83">
        <f t="shared" si="198"/>
        <v>8.01</v>
      </c>
      <c r="N484" s="84">
        <v>2.425033</v>
      </c>
      <c r="O484" s="85">
        <f t="shared" si="188"/>
        <v>1</v>
      </c>
      <c r="P484" s="86">
        <v>1</v>
      </c>
      <c r="Q484" s="85">
        <f t="shared" si="189"/>
        <v>600</v>
      </c>
      <c r="R484" s="86">
        <v>600</v>
      </c>
      <c r="S484" s="87">
        <f t="shared" si="190"/>
        <v>8.01</v>
      </c>
      <c r="T484" s="87">
        <f t="shared" si="191"/>
        <v>4806</v>
      </c>
      <c r="AA484" s="22">
        <f t="shared" ref="AA484:AA494" si="207">N484*O484</f>
        <v>2.425033</v>
      </c>
      <c r="AB484" s="22">
        <f t="shared" ref="AB484:AB494" si="208">M484*O484</f>
        <v>8.01</v>
      </c>
      <c r="AC484" s="22">
        <f t="shared" ref="AC484:AC494" si="209">IF(AA484&lt;AB484,AA484,AB484)</f>
        <v>2.425033</v>
      </c>
      <c r="AE484" s="22">
        <f t="shared" ref="AE484:AE494" si="210">Q484*N484</f>
        <v>1455.0198</v>
      </c>
      <c r="AF484" s="22">
        <f t="shared" ref="AF484:AF494" si="211">M484*Q484</f>
        <v>4806</v>
      </c>
      <c r="AG484" s="22">
        <f t="shared" ref="AG484:AG494" si="212">IF(AE484&lt;AF484,AE484,AF484)</f>
        <v>1455.0198</v>
      </c>
    </row>
    <row r="485" spans="1:201" ht="40.15" customHeight="1" x14ac:dyDescent="0.2">
      <c r="A485" s="15" t="s">
        <v>1160</v>
      </c>
      <c r="B485" s="9">
        <v>476</v>
      </c>
      <c r="C485" s="9"/>
      <c r="D485" s="49" t="s">
        <v>1082</v>
      </c>
      <c r="E485" s="79" t="s">
        <v>2006</v>
      </c>
      <c r="F485" s="49" t="s">
        <v>568</v>
      </c>
      <c r="G485" s="49" t="s">
        <v>1395</v>
      </c>
      <c r="H485" s="49" t="s">
        <v>537</v>
      </c>
      <c r="I485" s="101">
        <v>1</v>
      </c>
      <c r="J485" s="88">
        <v>6.26</v>
      </c>
      <c r="K485" s="82">
        <f t="shared" si="199"/>
        <v>6.26</v>
      </c>
      <c r="L485" s="82">
        <f t="shared" si="200"/>
        <v>6.26</v>
      </c>
      <c r="M485" s="83">
        <f t="shared" si="198"/>
        <v>6.26</v>
      </c>
      <c r="N485" s="84">
        <v>4.2300000000000004</v>
      </c>
      <c r="O485" s="85">
        <f t="shared" si="188"/>
        <v>1</v>
      </c>
      <c r="P485" s="86">
        <v>1</v>
      </c>
      <c r="Q485" s="85">
        <f t="shared" si="189"/>
        <v>600</v>
      </c>
      <c r="R485" s="86">
        <v>600</v>
      </c>
      <c r="S485" s="87">
        <f t="shared" si="190"/>
        <v>6.26</v>
      </c>
      <c r="T485" s="87">
        <f t="shared" si="191"/>
        <v>3756</v>
      </c>
      <c r="AA485" s="22">
        <f t="shared" si="207"/>
        <v>4.2300000000000004</v>
      </c>
      <c r="AB485" s="22">
        <f t="shared" si="208"/>
        <v>6.26</v>
      </c>
      <c r="AC485" s="22">
        <f t="shared" si="209"/>
        <v>4.2300000000000004</v>
      </c>
      <c r="AE485" s="22">
        <f t="shared" si="210"/>
        <v>2538.0000000000005</v>
      </c>
      <c r="AF485" s="22">
        <f t="shared" si="211"/>
        <v>3756</v>
      </c>
      <c r="AG485" s="22">
        <f t="shared" si="212"/>
        <v>2538.0000000000005</v>
      </c>
    </row>
    <row r="486" spans="1:201" ht="40.15" customHeight="1" x14ac:dyDescent="0.2">
      <c r="A486" s="15" t="s">
        <v>1160</v>
      </c>
      <c r="B486" s="9">
        <v>477</v>
      </c>
      <c r="C486" s="9"/>
      <c r="D486" s="49" t="s">
        <v>1082</v>
      </c>
      <c r="E486" s="79" t="s">
        <v>272</v>
      </c>
      <c r="F486" s="49" t="s">
        <v>752</v>
      </c>
      <c r="G486" s="49" t="s">
        <v>1396</v>
      </c>
      <c r="H486" s="49" t="s">
        <v>537</v>
      </c>
      <c r="I486" s="89">
        <v>1</v>
      </c>
      <c r="J486" s="88">
        <v>6.61</v>
      </c>
      <c r="K486" s="82">
        <f t="shared" si="199"/>
        <v>6.61</v>
      </c>
      <c r="L486" s="82">
        <f t="shared" si="200"/>
        <v>6.61</v>
      </c>
      <c r="M486" s="83">
        <f t="shared" si="198"/>
        <v>6.61</v>
      </c>
      <c r="N486" s="84">
        <v>1.367499</v>
      </c>
      <c r="O486" s="85">
        <f t="shared" si="188"/>
        <v>1</v>
      </c>
      <c r="P486" s="86">
        <v>1</v>
      </c>
      <c r="Q486" s="85">
        <f t="shared" si="189"/>
        <v>600</v>
      </c>
      <c r="R486" s="86">
        <v>600</v>
      </c>
      <c r="S486" s="87">
        <f t="shared" si="190"/>
        <v>6.61</v>
      </c>
      <c r="T486" s="87">
        <f t="shared" si="191"/>
        <v>3966</v>
      </c>
      <c r="AA486" s="22">
        <f t="shared" si="207"/>
        <v>1.367499</v>
      </c>
      <c r="AB486" s="22">
        <f t="shared" si="208"/>
        <v>6.61</v>
      </c>
      <c r="AC486" s="22">
        <f t="shared" si="209"/>
        <v>1.367499</v>
      </c>
      <c r="AE486" s="22">
        <f t="shared" si="210"/>
        <v>820.49940000000004</v>
      </c>
      <c r="AF486" s="22">
        <f t="shared" si="211"/>
        <v>3966</v>
      </c>
      <c r="AG486" s="22">
        <f t="shared" si="212"/>
        <v>820.49940000000004</v>
      </c>
    </row>
    <row r="487" spans="1:201" ht="40.15" customHeight="1" x14ac:dyDescent="0.2">
      <c r="A487" s="15" t="s">
        <v>1160</v>
      </c>
      <c r="B487" s="9">
        <v>478</v>
      </c>
      <c r="C487" s="9"/>
      <c r="D487" s="49" t="s">
        <v>1082</v>
      </c>
      <c r="E487" s="79" t="s">
        <v>1397</v>
      </c>
      <c r="F487" s="49" t="s">
        <v>538</v>
      </c>
      <c r="G487" s="49" t="s">
        <v>897</v>
      </c>
      <c r="H487" s="49" t="s">
        <v>540</v>
      </c>
      <c r="I487" s="89">
        <v>20</v>
      </c>
      <c r="J487" s="88">
        <v>5.21</v>
      </c>
      <c r="K487" s="82">
        <f t="shared" si="199"/>
        <v>5.2</v>
      </c>
      <c r="L487" s="82">
        <f t="shared" si="200"/>
        <v>0.26</v>
      </c>
      <c r="M487" s="83">
        <f t="shared" si="198"/>
        <v>0.26050000000000001</v>
      </c>
      <c r="N487" s="84">
        <v>0.17599999999999999</v>
      </c>
      <c r="O487" s="85">
        <f t="shared" si="188"/>
        <v>20</v>
      </c>
      <c r="P487" s="86">
        <v>1</v>
      </c>
      <c r="Q487" s="85">
        <f t="shared" si="189"/>
        <v>40000</v>
      </c>
      <c r="R487" s="86">
        <v>2000</v>
      </c>
      <c r="S487" s="87">
        <f t="shared" si="190"/>
        <v>5.2</v>
      </c>
      <c r="T487" s="87">
        <f t="shared" si="191"/>
        <v>10400</v>
      </c>
      <c r="AA487" s="22">
        <f t="shared" si="207"/>
        <v>3.5199999999999996</v>
      </c>
      <c r="AB487" s="22">
        <f t="shared" si="208"/>
        <v>5.21</v>
      </c>
      <c r="AC487" s="22">
        <f t="shared" si="209"/>
        <v>3.5199999999999996</v>
      </c>
      <c r="AE487" s="22">
        <f t="shared" si="210"/>
        <v>7040</v>
      </c>
      <c r="AF487" s="22">
        <f t="shared" si="211"/>
        <v>10420</v>
      </c>
      <c r="AG487" s="22">
        <f t="shared" si="212"/>
        <v>7040</v>
      </c>
    </row>
    <row r="488" spans="1:201" ht="40.15" customHeight="1" x14ac:dyDescent="0.2">
      <c r="A488" s="16" t="s">
        <v>1160</v>
      </c>
      <c r="B488" s="9">
        <v>479</v>
      </c>
      <c r="C488" s="9"/>
      <c r="D488" s="49" t="s">
        <v>872</v>
      </c>
      <c r="E488" s="79" t="s">
        <v>873</v>
      </c>
      <c r="F488" s="49" t="s">
        <v>538</v>
      </c>
      <c r="G488" s="49" t="s">
        <v>539</v>
      </c>
      <c r="H488" s="49" t="s">
        <v>540</v>
      </c>
      <c r="I488" s="89">
        <v>30</v>
      </c>
      <c r="J488" s="82">
        <v>3.08</v>
      </c>
      <c r="K488" s="82">
        <f t="shared" si="199"/>
        <v>3</v>
      </c>
      <c r="L488" s="82">
        <f t="shared" si="200"/>
        <v>0.1</v>
      </c>
      <c r="M488" s="83">
        <f t="shared" si="198"/>
        <v>0.10266666666666667</v>
      </c>
      <c r="N488" s="84">
        <v>0.12479899999999999</v>
      </c>
      <c r="O488" s="85">
        <f t="shared" si="188"/>
        <v>300</v>
      </c>
      <c r="P488" s="86">
        <v>10</v>
      </c>
      <c r="Q488" s="85">
        <f t="shared" si="189"/>
        <v>12000</v>
      </c>
      <c r="R488" s="86">
        <v>400</v>
      </c>
      <c r="S488" s="87">
        <f t="shared" si="190"/>
        <v>30</v>
      </c>
      <c r="T488" s="87">
        <f t="shared" si="191"/>
        <v>1200</v>
      </c>
      <c r="U488" s="6"/>
      <c r="V488" s="6"/>
      <c r="W488" s="6"/>
      <c r="X488" s="6"/>
      <c r="Y488" s="6"/>
      <c r="Z488" s="6"/>
      <c r="AA488" s="22">
        <f t="shared" si="207"/>
        <v>37.439699999999995</v>
      </c>
      <c r="AB488" s="22">
        <f t="shared" si="208"/>
        <v>30.8</v>
      </c>
      <c r="AC488" s="22">
        <f t="shared" si="209"/>
        <v>30.8</v>
      </c>
      <c r="AD488" s="6"/>
      <c r="AE488" s="22">
        <f t="shared" si="210"/>
        <v>1497.588</v>
      </c>
      <c r="AF488" s="22">
        <f t="shared" si="211"/>
        <v>1232</v>
      </c>
      <c r="AG488" s="22">
        <f t="shared" si="212"/>
        <v>1232</v>
      </c>
      <c r="AH488" s="6"/>
      <c r="AI488" s="6"/>
      <c r="AJ488" s="6"/>
      <c r="AK488" s="6"/>
      <c r="AL488" s="6"/>
      <c r="AM488" s="6"/>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6"/>
      <c r="BK488" s="6"/>
      <c r="BL488" s="6"/>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c r="CK488" s="6"/>
      <c r="CL488" s="6"/>
      <c r="CM488" s="6"/>
      <c r="CN488" s="6"/>
      <c r="CO488" s="6"/>
      <c r="CP488" s="6"/>
      <c r="CQ488" s="6"/>
      <c r="CR488" s="6"/>
      <c r="CS488" s="6"/>
      <c r="CT488" s="6"/>
      <c r="CU488" s="6"/>
      <c r="CV488" s="6"/>
      <c r="CW488" s="6"/>
      <c r="CX488" s="6"/>
      <c r="CY488" s="6"/>
      <c r="CZ488" s="6"/>
      <c r="DA488" s="6"/>
      <c r="DB488" s="6"/>
      <c r="DC488" s="6"/>
      <c r="DD488" s="6"/>
      <c r="DE488" s="6"/>
      <c r="DF488" s="6"/>
      <c r="DG488" s="6"/>
      <c r="DH488" s="6"/>
      <c r="DI488" s="6"/>
      <c r="DJ488" s="6"/>
      <c r="DK488" s="6"/>
      <c r="DL488" s="6"/>
      <c r="DM488" s="6"/>
      <c r="DN488" s="6"/>
      <c r="DO488" s="6"/>
      <c r="DP488" s="6"/>
      <c r="DQ488" s="6"/>
      <c r="DR488" s="6"/>
      <c r="DS488" s="6"/>
      <c r="DT488" s="6"/>
      <c r="DU488" s="6"/>
      <c r="DV488" s="6"/>
      <c r="DW488" s="6"/>
      <c r="DX488" s="6"/>
      <c r="DY488" s="6"/>
      <c r="DZ488" s="6"/>
      <c r="EA488" s="6"/>
      <c r="EB488" s="6"/>
      <c r="EC488" s="6"/>
      <c r="ED488" s="6"/>
      <c r="EE488" s="6"/>
      <c r="EF488" s="6"/>
      <c r="EG488" s="6"/>
      <c r="EH488" s="6"/>
      <c r="EI488" s="6"/>
      <c r="EJ488" s="6"/>
      <c r="EK488" s="6"/>
      <c r="EL488" s="6"/>
      <c r="EM488" s="6"/>
      <c r="EN488" s="6"/>
      <c r="EO488" s="6"/>
      <c r="EP488" s="6"/>
      <c r="EQ488" s="6"/>
      <c r="ER488" s="6"/>
      <c r="ES488" s="6"/>
      <c r="ET488" s="6"/>
      <c r="EU488" s="6"/>
      <c r="EV488" s="6"/>
      <c r="EW488" s="6"/>
      <c r="EX488" s="6"/>
      <c r="EY488" s="6"/>
      <c r="EZ488" s="6"/>
      <c r="FA488" s="6"/>
      <c r="FB488" s="6"/>
      <c r="FC488" s="6"/>
      <c r="FD488" s="6"/>
      <c r="FE488" s="6"/>
      <c r="FF488" s="6"/>
      <c r="FG488" s="6"/>
      <c r="FH488" s="6"/>
      <c r="FI488" s="6"/>
      <c r="FJ488" s="6"/>
      <c r="FK488" s="6"/>
      <c r="FL488" s="6"/>
      <c r="FM488" s="6"/>
      <c r="FN488" s="6"/>
      <c r="FO488" s="6"/>
      <c r="FP488" s="6"/>
      <c r="FQ488" s="6"/>
      <c r="FR488" s="6"/>
      <c r="FS488" s="6"/>
      <c r="FT488" s="6"/>
      <c r="FU488" s="6"/>
      <c r="FV488" s="6"/>
      <c r="FW488" s="6"/>
      <c r="FX488" s="6"/>
      <c r="FY488" s="6"/>
      <c r="FZ488" s="6"/>
      <c r="GA488" s="6"/>
      <c r="GB488" s="6"/>
      <c r="GC488" s="6"/>
      <c r="GD488" s="6"/>
      <c r="GE488" s="6"/>
      <c r="GF488" s="6"/>
      <c r="GG488" s="6"/>
      <c r="GH488" s="6"/>
      <c r="GI488" s="6"/>
      <c r="GJ488" s="6"/>
      <c r="GK488" s="6"/>
      <c r="GL488" s="6"/>
      <c r="GM488" s="6"/>
      <c r="GN488" s="6"/>
      <c r="GO488" s="6"/>
      <c r="GP488" s="6"/>
      <c r="GQ488" s="6"/>
      <c r="GR488" s="6"/>
      <c r="GS488" s="6"/>
    </row>
    <row r="489" spans="1:201" s="6" customFormat="1" ht="40.15" customHeight="1" x14ac:dyDescent="0.2">
      <c r="A489" s="15" t="s">
        <v>1161</v>
      </c>
      <c r="B489" s="9">
        <v>480</v>
      </c>
      <c r="C489" s="9" t="s">
        <v>1859</v>
      </c>
      <c r="D489" s="49" t="s">
        <v>603</v>
      </c>
      <c r="E489" s="79" t="s">
        <v>1860</v>
      </c>
      <c r="F489" s="49" t="s">
        <v>876</v>
      </c>
      <c r="G489" s="49" t="s">
        <v>1861</v>
      </c>
      <c r="H489" s="49" t="s">
        <v>540</v>
      </c>
      <c r="I489" s="89">
        <v>1</v>
      </c>
      <c r="J489" s="88">
        <v>8</v>
      </c>
      <c r="K489" s="82">
        <f t="shared" si="199"/>
        <v>8</v>
      </c>
      <c r="L489" s="82">
        <f t="shared" si="200"/>
        <v>8</v>
      </c>
      <c r="M489" s="83">
        <f t="shared" si="198"/>
        <v>8</v>
      </c>
      <c r="N489" s="84">
        <v>0</v>
      </c>
      <c r="O489" s="85">
        <f t="shared" si="188"/>
        <v>300</v>
      </c>
      <c r="P489" s="86">
        <v>300</v>
      </c>
      <c r="Q489" s="85">
        <f t="shared" si="189"/>
        <v>4000</v>
      </c>
      <c r="R489" s="86">
        <v>4000</v>
      </c>
      <c r="S489" s="87">
        <f t="shared" si="190"/>
        <v>2400</v>
      </c>
      <c r="T489" s="87">
        <f t="shared" si="191"/>
        <v>32000</v>
      </c>
      <c r="U489" s="1"/>
      <c r="V489" s="1"/>
      <c r="W489" s="1"/>
      <c r="X489" s="1"/>
      <c r="Y489" s="1"/>
      <c r="Z489" s="1"/>
      <c r="AA489" s="22">
        <f t="shared" si="207"/>
        <v>0</v>
      </c>
      <c r="AB489" s="22">
        <f t="shared" si="208"/>
        <v>2400</v>
      </c>
      <c r="AC489" s="22">
        <f t="shared" si="209"/>
        <v>0</v>
      </c>
      <c r="AD489" s="1"/>
      <c r="AE489" s="22">
        <f t="shared" si="210"/>
        <v>0</v>
      </c>
      <c r="AF489" s="22">
        <f t="shared" si="211"/>
        <v>32000</v>
      </c>
      <c r="AG489" s="22">
        <f t="shared" si="212"/>
        <v>0</v>
      </c>
      <c r="AH489" s="1"/>
      <c r="AI489" s="1"/>
      <c r="AJ489" s="1"/>
      <c r="AK489" s="1"/>
      <c r="AL489" s="1"/>
      <c r="AM489" s="1"/>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row>
    <row r="490" spans="1:201" s="6" customFormat="1" ht="40.15" customHeight="1" x14ac:dyDescent="0.2">
      <c r="A490" s="16" t="s">
        <v>1161</v>
      </c>
      <c r="B490" s="9">
        <v>481</v>
      </c>
      <c r="C490" s="9"/>
      <c r="D490" s="49" t="s">
        <v>603</v>
      </c>
      <c r="E490" s="79" t="s">
        <v>875</v>
      </c>
      <c r="F490" s="49" t="s">
        <v>876</v>
      </c>
      <c r="G490" s="49" t="s">
        <v>877</v>
      </c>
      <c r="H490" s="49" t="s">
        <v>555</v>
      </c>
      <c r="I490" s="89">
        <v>1</v>
      </c>
      <c r="J490" s="82">
        <v>15</v>
      </c>
      <c r="K490" s="82">
        <f t="shared" si="199"/>
        <v>15</v>
      </c>
      <c r="L490" s="82">
        <f t="shared" si="200"/>
        <v>15</v>
      </c>
      <c r="M490" s="83">
        <f t="shared" si="198"/>
        <v>15</v>
      </c>
      <c r="N490" s="84">
        <v>0</v>
      </c>
      <c r="O490" s="85">
        <f t="shared" si="188"/>
        <v>500</v>
      </c>
      <c r="P490" s="86">
        <v>500</v>
      </c>
      <c r="Q490" s="85">
        <f t="shared" si="189"/>
        <v>4000</v>
      </c>
      <c r="R490" s="86">
        <v>4000</v>
      </c>
      <c r="S490" s="87">
        <f t="shared" si="190"/>
        <v>7500</v>
      </c>
      <c r="T490" s="87">
        <f t="shared" si="191"/>
        <v>60000</v>
      </c>
      <c r="AA490" s="22">
        <f t="shared" si="207"/>
        <v>0</v>
      </c>
      <c r="AB490" s="22">
        <f t="shared" si="208"/>
        <v>7500</v>
      </c>
      <c r="AC490" s="22">
        <f t="shared" si="209"/>
        <v>0</v>
      </c>
      <c r="AE490" s="22">
        <f t="shared" si="210"/>
        <v>0</v>
      </c>
      <c r="AF490" s="22">
        <f t="shared" si="211"/>
        <v>60000</v>
      </c>
      <c r="AG490" s="22">
        <f t="shared" si="212"/>
        <v>0</v>
      </c>
      <c r="AN490" s="29"/>
      <c r="AO490" s="29"/>
      <c r="AP490" s="29"/>
      <c r="AQ490" s="29"/>
      <c r="AR490" s="29"/>
      <c r="AS490" s="29"/>
      <c r="AT490" s="29"/>
      <c r="AU490" s="29"/>
      <c r="AV490" s="29"/>
      <c r="AW490" s="29"/>
      <c r="AX490" s="29"/>
      <c r="AY490" s="29"/>
      <c r="AZ490" s="29"/>
      <c r="BA490" s="29"/>
      <c r="BB490" s="29"/>
      <c r="BC490" s="29"/>
      <c r="BD490" s="29"/>
      <c r="BE490" s="29"/>
      <c r="BF490" s="29"/>
      <c r="BG490" s="29"/>
      <c r="BH490" s="29"/>
      <c r="BI490" s="29"/>
    </row>
    <row r="491" spans="1:201" s="6" customFormat="1" ht="40.15" customHeight="1" x14ac:dyDescent="0.2">
      <c r="A491" s="16" t="s">
        <v>1161</v>
      </c>
      <c r="B491" s="9">
        <v>482</v>
      </c>
      <c r="C491" s="9"/>
      <c r="D491" s="49" t="s">
        <v>603</v>
      </c>
      <c r="E491" s="79" t="s">
        <v>878</v>
      </c>
      <c r="F491" s="49" t="s">
        <v>554</v>
      </c>
      <c r="G491" s="49" t="s">
        <v>1684</v>
      </c>
      <c r="H491" s="49" t="s">
        <v>555</v>
      </c>
      <c r="I491" s="89">
        <v>1</v>
      </c>
      <c r="J491" s="82">
        <v>10</v>
      </c>
      <c r="K491" s="82">
        <f t="shared" si="199"/>
        <v>10</v>
      </c>
      <c r="L491" s="82">
        <f t="shared" si="200"/>
        <v>10</v>
      </c>
      <c r="M491" s="83">
        <f t="shared" si="198"/>
        <v>10</v>
      </c>
      <c r="N491" s="84">
        <v>0</v>
      </c>
      <c r="O491" s="85">
        <f t="shared" si="188"/>
        <v>300</v>
      </c>
      <c r="P491" s="86">
        <v>300</v>
      </c>
      <c r="Q491" s="85">
        <f t="shared" si="189"/>
        <v>4000</v>
      </c>
      <c r="R491" s="86">
        <v>4000</v>
      </c>
      <c r="S491" s="87">
        <f t="shared" si="190"/>
        <v>3000</v>
      </c>
      <c r="T491" s="87">
        <f t="shared" si="191"/>
        <v>40000</v>
      </c>
      <c r="AA491" s="22">
        <f t="shared" si="207"/>
        <v>0</v>
      </c>
      <c r="AB491" s="22">
        <f t="shared" si="208"/>
        <v>3000</v>
      </c>
      <c r="AC491" s="22">
        <f t="shared" si="209"/>
        <v>0</v>
      </c>
      <c r="AE491" s="22">
        <f t="shared" si="210"/>
        <v>0</v>
      </c>
      <c r="AF491" s="22">
        <f t="shared" si="211"/>
        <v>40000</v>
      </c>
      <c r="AG491" s="22">
        <f t="shared" si="212"/>
        <v>0</v>
      </c>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row>
    <row r="492" spans="1:201" s="6" customFormat="1" ht="40.15" customHeight="1" x14ac:dyDescent="0.2">
      <c r="A492" s="16" t="s">
        <v>1160</v>
      </c>
      <c r="B492" s="9">
        <v>483</v>
      </c>
      <c r="C492" s="9"/>
      <c r="D492" s="49" t="s">
        <v>603</v>
      </c>
      <c r="E492" s="79" t="s">
        <v>1398</v>
      </c>
      <c r="F492" s="49" t="s">
        <v>659</v>
      </c>
      <c r="G492" s="49" t="s">
        <v>639</v>
      </c>
      <c r="H492" s="49" t="s">
        <v>540</v>
      </c>
      <c r="I492" s="89">
        <v>20</v>
      </c>
      <c r="J492" s="82">
        <v>1.73</v>
      </c>
      <c r="K492" s="82">
        <f t="shared" si="199"/>
        <v>1.6</v>
      </c>
      <c r="L492" s="82">
        <f t="shared" si="200"/>
        <v>0.08</v>
      </c>
      <c r="M492" s="83">
        <f t="shared" si="198"/>
        <v>8.6499999999999994E-2</v>
      </c>
      <c r="N492" s="84">
        <v>0.1053</v>
      </c>
      <c r="O492" s="85">
        <f t="shared" si="188"/>
        <v>200</v>
      </c>
      <c r="P492" s="86">
        <v>10</v>
      </c>
      <c r="Q492" s="85">
        <f t="shared" si="189"/>
        <v>48000</v>
      </c>
      <c r="R492" s="86">
        <v>2400</v>
      </c>
      <c r="S492" s="87">
        <f t="shared" si="190"/>
        <v>16</v>
      </c>
      <c r="T492" s="87">
        <f t="shared" si="191"/>
        <v>3840</v>
      </c>
      <c r="AA492" s="22">
        <f t="shared" si="207"/>
        <v>21.060000000000002</v>
      </c>
      <c r="AB492" s="22">
        <f t="shared" si="208"/>
        <v>17.299999999999997</v>
      </c>
      <c r="AC492" s="22">
        <f t="shared" si="209"/>
        <v>17.299999999999997</v>
      </c>
      <c r="AE492" s="22">
        <f t="shared" si="210"/>
        <v>5054.4000000000005</v>
      </c>
      <c r="AF492" s="22">
        <f t="shared" si="211"/>
        <v>4152</v>
      </c>
      <c r="AG492" s="22">
        <f t="shared" si="212"/>
        <v>4152</v>
      </c>
      <c r="AN492" s="29"/>
      <c r="AO492" s="29"/>
      <c r="AP492" s="29"/>
      <c r="AQ492" s="29"/>
      <c r="AR492" s="29"/>
      <c r="AS492" s="29"/>
      <c r="AT492" s="29"/>
      <c r="AU492" s="29"/>
      <c r="AV492" s="29"/>
      <c r="AW492" s="29"/>
      <c r="AX492" s="29"/>
      <c r="AY492" s="29"/>
      <c r="AZ492" s="29"/>
      <c r="BA492" s="29"/>
      <c r="BB492" s="29"/>
      <c r="BC492" s="29"/>
      <c r="BD492" s="29"/>
      <c r="BE492" s="29"/>
      <c r="BF492" s="29"/>
      <c r="BG492" s="29"/>
      <c r="BH492" s="29"/>
      <c r="BI492" s="29"/>
    </row>
    <row r="493" spans="1:201" s="6" customFormat="1" ht="40.15" customHeight="1" x14ac:dyDescent="0.2">
      <c r="A493" s="16" t="s">
        <v>1160</v>
      </c>
      <c r="B493" s="9">
        <v>484</v>
      </c>
      <c r="C493" s="9"/>
      <c r="D493" s="49" t="s">
        <v>603</v>
      </c>
      <c r="E493" s="79" t="s">
        <v>879</v>
      </c>
      <c r="F493" s="49" t="s">
        <v>282</v>
      </c>
      <c r="G493" s="49" t="s">
        <v>602</v>
      </c>
      <c r="H493" s="49" t="s">
        <v>540</v>
      </c>
      <c r="I493" s="89">
        <v>10</v>
      </c>
      <c r="J493" s="82">
        <v>4.2300000000000004</v>
      </c>
      <c r="K493" s="82">
        <f t="shared" si="199"/>
        <v>4.2</v>
      </c>
      <c r="L493" s="82">
        <f t="shared" si="200"/>
        <v>0.42</v>
      </c>
      <c r="M493" s="83">
        <f t="shared" si="198"/>
        <v>0.42300000000000004</v>
      </c>
      <c r="N493" s="84">
        <v>0.51480000000000004</v>
      </c>
      <c r="O493" s="85">
        <f t="shared" si="188"/>
        <v>500</v>
      </c>
      <c r="P493" s="86">
        <v>50</v>
      </c>
      <c r="Q493" s="85">
        <f t="shared" si="189"/>
        <v>6000</v>
      </c>
      <c r="R493" s="86">
        <v>600</v>
      </c>
      <c r="S493" s="87">
        <f t="shared" si="190"/>
        <v>210</v>
      </c>
      <c r="T493" s="87">
        <f t="shared" si="191"/>
        <v>2520</v>
      </c>
      <c r="AA493" s="22">
        <f t="shared" si="207"/>
        <v>257.40000000000003</v>
      </c>
      <c r="AB493" s="22">
        <f t="shared" si="208"/>
        <v>211.50000000000003</v>
      </c>
      <c r="AC493" s="22">
        <f t="shared" si="209"/>
        <v>211.50000000000003</v>
      </c>
      <c r="AE493" s="22">
        <f t="shared" si="210"/>
        <v>3088.8</v>
      </c>
      <c r="AF493" s="22">
        <f t="shared" si="211"/>
        <v>2538.0000000000005</v>
      </c>
      <c r="AG493" s="22">
        <f t="shared" si="212"/>
        <v>2538.0000000000005</v>
      </c>
      <c r="AN493" s="29"/>
      <c r="AO493" s="29"/>
      <c r="AP493" s="29"/>
      <c r="AQ493" s="29"/>
      <c r="AR493" s="29"/>
      <c r="AS493" s="29"/>
      <c r="AT493" s="29"/>
      <c r="AU493" s="29"/>
      <c r="AV493" s="29"/>
      <c r="AW493" s="29"/>
      <c r="AX493" s="29"/>
      <c r="AY493" s="29"/>
      <c r="AZ493" s="29"/>
      <c r="BA493" s="29"/>
      <c r="BB493" s="29"/>
      <c r="BC493" s="29"/>
      <c r="BD493" s="29"/>
      <c r="BE493" s="29"/>
      <c r="BF493" s="29"/>
      <c r="BG493" s="29"/>
      <c r="BH493" s="29"/>
      <c r="BI493" s="29"/>
    </row>
    <row r="494" spans="1:201" s="6" customFormat="1" ht="40.15" customHeight="1" x14ac:dyDescent="0.2">
      <c r="A494" s="16" t="s">
        <v>1160</v>
      </c>
      <c r="B494" s="9">
        <v>485</v>
      </c>
      <c r="C494" s="9"/>
      <c r="D494" s="49" t="s">
        <v>603</v>
      </c>
      <c r="E494" s="79" t="s">
        <v>1399</v>
      </c>
      <c r="F494" s="49" t="s">
        <v>867</v>
      </c>
      <c r="G494" s="49" t="s">
        <v>205</v>
      </c>
      <c r="H494" s="49" t="s">
        <v>540</v>
      </c>
      <c r="I494" s="89">
        <v>30</v>
      </c>
      <c r="J494" s="82">
        <v>12.9</v>
      </c>
      <c r="K494" s="82">
        <f t="shared" si="199"/>
        <v>12.9</v>
      </c>
      <c r="L494" s="82">
        <f t="shared" si="200"/>
        <v>0.43</v>
      </c>
      <c r="M494" s="83">
        <f t="shared" si="198"/>
        <v>0.43</v>
      </c>
      <c r="N494" s="84">
        <v>0.170403</v>
      </c>
      <c r="O494" s="85">
        <f t="shared" si="188"/>
        <v>1500</v>
      </c>
      <c r="P494" s="86">
        <v>50</v>
      </c>
      <c r="Q494" s="85">
        <f t="shared" si="189"/>
        <v>30000</v>
      </c>
      <c r="R494" s="86">
        <v>1000</v>
      </c>
      <c r="S494" s="87">
        <f t="shared" si="190"/>
        <v>645</v>
      </c>
      <c r="T494" s="87">
        <f t="shared" si="191"/>
        <v>12900</v>
      </c>
      <c r="AA494" s="22">
        <f t="shared" si="207"/>
        <v>255.6045</v>
      </c>
      <c r="AB494" s="22">
        <f t="shared" si="208"/>
        <v>645</v>
      </c>
      <c r="AC494" s="22">
        <f t="shared" si="209"/>
        <v>255.6045</v>
      </c>
      <c r="AE494" s="22">
        <f t="shared" si="210"/>
        <v>5112.09</v>
      </c>
      <c r="AF494" s="22">
        <f t="shared" si="211"/>
        <v>12900</v>
      </c>
      <c r="AG494" s="22">
        <f t="shared" si="212"/>
        <v>5112.09</v>
      </c>
      <c r="AN494" s="29"/>
      <c r="AO494" s="29"/>
      <c r="AP494" s="29"/>
      <c r="AQ494" s="29"/>
      <c r="AR494" s="29"/>
      <c r="AS494" s="29"/>
      <c r="AT494" s="29"/>
      <c r="AU494" s="29"/>
      <c r="AV494" s="29"/>
      <c r="AW494" s="29"/>
      <c r="AX494" s="29"/>
      <c r="AY494" s="29"/>
      <c r="AZ494" s="29"/>
      <c r="BA494" s="29"/>
      <c r="BB494" s="29"/>
      <c r="BC494" s="29"/>
      <c r="BD494" s="29"/>
      <c r="BE494" s="29"/>
      <c r="BF494" s="29"/>
      <c r="BG494" s="29"/>
      <c r="BH494" s="29"/>
      <c r="BI494" s="29"/>
    </row>
    <row r="495" spans="1:201" s="6" customFormat="1" ht="40.15" customHeight="1" x14ac:dyDescent="0.2">
      <c r="A495" s="16" t="s">
        <v>1161</v>
      </c>
      <c r="B495" s="9">
        <v>486</v>
      </c>
      <c r="C495" s="9"/>
      <c r="D495" s="49" t="s">
        <v>603</v>
      </c>
      <c r="E495" s="79" t="s">
        <v>2037</v>
      </c>
      <c r="F495" s="49" t="s">
        <v>876</v>
      </c>
      <c r="G495" s="49" t="s">
        <v>1686</v>
      </c>
      <c r="H495" s="49" t="s">
        <v>555</v>
      </c>
      <c r="I495" s="89">
        <v>1</v>
      </c>
      <c r="J495" s="82">
        <v>17</v>
      </c>
      <c r="K495" s="82">
        <f t="shared" si="199"/>
        <v>17</v>
      </c>
      <c r="L495" s="82">
        <f t="shared" si="200"/>
        <v>17</v>
      </c>
      <c r="M495" s="83">
        <f t="shared" si="198"/>
        <v>17</v>
      </c>
      <c r="N495" s="90"/>
      <c r="O495" s="85">
        <f t="shared" si="188"/>
        <v>300</v>
      </c>
      <c r="P495" s="86">
        <v>300</v>
      </c>
      <c r="Q495" s="85">
        <f t="shared" si="189"/>
        <v>6000</v>
      </c>
      <c r="R495" s="86">
        <v>6000</v>
      </c>
      <c r="S495" s="87">
        <f t="shared" si="190"/>
        <v>5100</v>
      </c>
      <c r="T495" s="87">
        <f t="shared" si="191"/>
        <v>102000</v>
      </c>
      <c r="AA495" s="22"/>
      <c r="AB495" s="22"/>
      <c r="AC495" s="22"/>
      <c r="AE495" s="22"/>
      <c r="AF495" s="22"/>
      <c r="AG495" s="22"/>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row>
    <row r="496" spans="1:201" s="6" customFormat="1" ht="40.15" customHeight="1" x14ac:dyDescent="0.2">
      <c r="A496" s="16" t="s">
        <v>1160</v>
      </c>
      <c r="B496" s="9">
        <v>487</v>
      </c>
      <c r="C496" s="9"/>
      <c r="D496" s="49" t="s">
        <v>603</v>
      </c>
      <c r="E496" s="79" t="s">
        <v>1400</v>
      </c>
      <c r="F496" s="49" t="s">
        <v>1132</v>
      </c>
      <c r="G496" s="49" t="s">
        <v>602</v>
      </c>
      <c r="H496" s="49" t="s">
        <v>540</v>
      </c>
      <c r="I496" s="89">
        <v>20</v>
      </c>
      <c r="J496" s="82">
        <v>5.25</v>
      </c>
      <c r="K496" s="82">
        <f t="shared" si="199"/>
        <v>5.2</v>
      </c>
      <c r="L496" s="82">
        <f t="shared" si="200"/>
        <v>0.26</v>
      </c>
      <c r="M496" s="83">
        <f t="shared" si="198"/>
        <v>0.26250000000000001</v>
      </c>
      <c r="N496" s="84">
        <v>0.22720499999999999</v>
      </c>
      <c r="O496" s="85">
        <f t="shared" si="188"/>
        <v>200</v>
      </c>
      <c r="P496" s="86">
        <v>10</v>
      </c>
      <c r="Q496" s="85">
        <f t="shared" si="189"/>
        <v>32000</v>
      </c>
      <c r="R496" s="86">
        <v>1600</v>
      </c>
      <c r="S496" s="87">
        <f t="shared" si="190"/>
        <v>52</v>
      </c>
      <c r="T496" s="87">
        <f t="shared" si="191"/>
        <v>8320</v>
      </c>
      <c r="AA496" s="22">
        <f>N496*O496</f>
        <v>45.440999999999995</v>
      </c>
      <c r="AB496" s="22">
        <f>M496*O496</f>
        <v>52.5</v>
      </c>
      <c r="AC496" s="22">
        <f>IF(AA496&lt;AB496,AA496,AB496)</f>
        <v>45.440999999999995</v>
      </c>
      <c r="AE496" s="22">
        <f>Q496*N496</f>
        <v>7270.5599999999995</v>
      </c>
      <c r="AF496" s="22">
        <f>M496*Q496</f>
        <v>8400</v>
      </c>
      <c r="AG496" s="22">
        <f>IF(AE496&lt;AF496,AE496,AF496)</f>
        <v>7270.5599999999995</v>
      </c>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row>
    <row r="497" spans="1:201" ht="40.15" customHeight="1" x14ac:dyDescent="0.2">
      <c r="A497" s="15" t="s">
        <v>1160</v>
      </c>
      <c r="B497" s="9">
        <v>488</v>
      </c>
      <c r="C497" s="9"/>
      <c r="D497" s="49" t="s">
        <v>603</v>
      </c>
      <c r="E497" s="79" t="s">
        <v>415</v>
      </c>
      <c r="F497" s="49" t="s">
        <v>1225</v>
      </c>
      <c r="G497" s="49" t="s">
        <v>1401</v>
      </c>
      <c r="H497" s="49" t="s">
        <v>540</v>
      </c>
      <c r="I497" s="89">
        <v>5</v>
      </c>
      <c r="J497" s="88">
        <v>4.05</v>
      </c>
      <c r="K497" s="82">
        <f t="shared" si="199"/>
        <v>4.0500000000000007</v>
      </c>
      <c r="L497" s="82">
        <f t="shared" si="200"/>
        <v>0.81</v>
      </c>
      <c r="M497" s="83">
        <f t="shared" si="198"/>
        <v>0.80999999999999994</v>
      </c>
      <c r="N497" s="84">
        <v>0.97475400000000001</v>
      </c>
      <c r="O497" s="85">
        <f t="shared" si="188"/>
        <v>100</v>
      </c>
      <c r="P497" s="86">
        <v>20</v>
      </c>
      <c r="Q497" s="85">
        <f t="shared" si="189"/>
        <v>3000</v>
      </c>
      <c r="R497" s="86">
        <v>600</v>
      </c>
      <c r="S497" s="87">
        <f t="shared" si="190"/>
        <v>81.000000000000014</v>
      </c>
      <c r="T497" s="87">
        <f t="shared" si="191"/>
        <v>2430.0000000000005</v>
      </c>
      <c r="AA497" s="22">
        <f>N497*O497</f>
        <v>97.475400000000008</v>
      </c>
      <c r="AB497" s="22">
        <f>M497*O497</f>
        <v>81</v>
      </c>
      <c r="AC497" s="22">
        <f>IF(AA497&lt;AB497,AA497,AB497)</f>
        <v>81</v>
      </c>
      <c r="AE497" s="22">
        <f>Q497*N497</f>
        <v>2924.2620000000002</v>
      </c>
      <c r="AF497" s="22">
        <f>M497*Q497</f>
        <v>2430</v>
      </c>
      <c r="AG497" s="22">
        <f>IF(AE497&lt;AF497,AE497,AF497)</f>
        <v>2430</v>
      </c>
    </row>
    <row r="498" spans="1:201" ht="40.15" customHeight="1" x14ac:dyDescent="0.2">
      <c r="A498" s="15" t="s">
        <v>1160</v>
      </c>
      <c r="B498" s="9">
        <v>489</v>
      </c>
      <c r="C498" s="9"/>
      <c r="D498" s="49" t="s">
        <v>603</v>
      </c>
      <c r="E498" s="79" t="s">
        <v>479</v>
      </c>
      <c r="F498" s="49" t="s">
        <v>933</v>
      </c>
      <c r="G498" s="49" t="s">
        <v>602</v>
      </c>
      <c r="H498" s="49" t="s">
        <v>540</v>
      </c>
      <c r="I498" s="89">
        <v>5</v>
      </c>
      <c r="J498" s="88">
        <v>3.25</v>
      </c>
      <c r="K498" s="82">
        <f t="shared" si="199"/>
        <v>3.25</v>
      </c>
      <c r="L498" s="82">
        <f t="shared" si="200"/>
        <v>0.65</v>
      </c>
      <c r="M498" s="83">
        <f t="shared" si="198"/>
        <v>0.65</v>
      </c>
      <c r="N498" s="84">
        <v>0.58725000000000005</v>
      </c>
      <c r="O498" s="85">
        <f t="shared" si="188"/>
        <v>500</v>
      </c>
      <c r="P498" s="86">
        <v>100</v>
      </c>
      <c r="Q498" s="85">
        <f t="shared" si="189"/>
        <v>3000</v>
      </c>
      <c r="R498" s="86">
        <v>600</v>
      </c>
      <c r="S498" s="87">
        <f t="shared" si="190"/>
        <v>325</v>
      </c>
      <c r="T498" s="87">
        <f t="shared" si="191"/>
        <v>1950</v>
      </c>
      <c r="AA498" s="22">
        <f>N498*O498</f>
        <v>293.625</v>
      </c>
      <c r="AB498" s="22">
        <f>M498*O498</f>
        <v>325</v>
      </c>
      <c r="AC498" s="22">
        <f>IF(AA498&lt;AB498,AA498,AB498)</f>
        <v>293.625</v>
      </c>
      <c r="AE498" s="22">
        <f>Q498*N498</f>
        <v>1761.7500000000002</v>
      </c>
      <c r="AF498" s="22">
        <f>M498*Q498</f>
        <v>1950</v>
      </c>
      <c r="AG498" s="22">
        <f>IF(AE498&lt;AF498,AE498,AF498)</f>
        <v>1761.7500000000002</v>
      </c>
    </row>
    <row r="499" spans="1:201" ht="40.15" customHeight="1" x14ac:dyDescent="0.2">
      <c r="A499" s="15" t="s">
        <v>1160</v>
      </c>
      <c r="B499" s="9">
        <v>490</v>
      </c>
      <c r="C499" s="9"/>
      <c r="D499" s="49" t="s">
        <v>603</v>
      </c>
      <c r="E499" s="79" t="s">
        <v>479</v>
      </c>
      <c r="F499" s="49" t="s">
        <v>1225</v>
      </c>
      <c r="G499" s="49" t="s">
        <v>1402</v>
      </c>
      <c r="H499" s="49" t="s">
        <v>540</v>
      </c>
      <c r="I499" s="89">
        <v>5</v>
      </c>
      <c r="J499" s="88">
        <v>6.22</v>
      </c>
      <c r="K499" s="82">
        <f t="shared" si="199"/>
        <v>6.2</v>
      </c>
      <c r="L499" s="82">
        <f t="shared" si="200"/>
        <v>1.24</v>
      </c>
      <c r="M499" s="83">
        <f t="shared" si="198"/>
        <v>1.244</v>
      </c>
      <c r="N499" s="84">
        <v>0.89</v>
      </c>
      <c r="O499" s="85">
        <f t="shared" si="188"/>
        <v>200</v>
      </c>
      <c r="P499" s="86">
        <v>40</v>
      </c>
      <c r="Q499" s="85">
        <f t="shared" si="189"/>
        <v>3000</v>
      </c>
      <c r="R499" s="86">
        <v>600</v>
      </c>
      <c r="S499" s="87">
        <f t="shared" si="190"/>
        <v>248</v>
      </c>
      <c r="T499" s="87">
        <f t="shared" si="191"/>
        <v>3720</v>
      </c>
      <c r="AA499" s="22">
        <f>N499*O499</f>
        <v>178</v>
      </c>
      <c r="AB499" s="22">
        <f>M499*O499</f>
        <v>248.8</v>
      </c>
      <c r="AC499" s="22">
        <f>IF(AA499&lt;AB499,AA499,AB499)</f>
        <v>178</v>
      </c>
      <c r="AE499" s="22">
        <f>Q499*N499</f>
        <v>2670</v>
      </c>
      <c r="AF499" s="22">
        <f>M499*Q499</f>
        <v>3732</v>
      </c>
      <c r="AG499" s="22">
        <f>IF(AE499&lt;AF499,AE499,AF499)</f>
        <v>2670</v>
      </c>
    </row>
    <row r="500" spans="1:201" ht="40.15" customHeight="1" x14ac:dyDescent="0.2">
      <c r="A500" s="15" t="s">
        <v>1161</v>
      </c>
      <c r="B500" s="9">
        <v>491</v>
      </c>
      <c r="C500" s="9"/>
      <c r="D500" s="49" t="s">
        <v>603</v>
      </c>
      <c r="E500" s="79" t="s">
        <v>2068</v>
      </c>
      <c r="F500" s="49" t="s">
        <v>876</v>
      </c>
      <c r="G500" s="49" t="s">
        <v>2069</v>
      </c>
      <c r="H500" s="49" t="s">
        <v>555</v>
      </c>
      <c r="I500" s="89">
        <v>1</v>
      </c>
      <c r="J500" s="88">
        <v>30</v>
      </c>
      <c r="K500" s="82">
        <f t="shared" si="199"/>
        <v>30</v>
      </c>
      <c r="L500" s="82">
        <f t="shared" si="200"/>
        <v>30</v>
      </c>
      <c r="M500" s="83">
        <f t="shared" si="198"/>
        <v>30</v>
      </c>
      <c r="N500" s="84">
        <v>0</v>
      </c>
      <c r="O500" s="85">
        <f t="shared" si="188"/>
        <v>600</v>
      </c>
      <c r="P500" s="86">
        <v>600</v>
      </c>
      <c r="Q500" s="85">
        <f t="shared" si="189"/>
        <v>6000</v>
      </c>
      <c r="R500" s="86">
        <v>6000</v>
      </c>
      <c r="S500" s="87">
        <f t="shared" si="190"/>
        <v>18000</v>
      </c>
      <c r="T500" s="87">
        <f t="shared" si="191"/>
        <v>180000</v>
      </c>
      <c r="AA500" s="22">
        <f>N500*O500</f>
        <v>0</v>
      </c>
      <c r="AB500" s="22">
        <f>M500*O500</f>
        <v>18000</v>
      </c>
      <c r="AC500" s="22">
        <f>IF(AA500&lt;AB500,AA500,AB500)</f>
        <v>0</v>
      </c>
      <c r="AE500" s="22">
        <f>Q500*N500</f>
        <v>0</v>
      </c>
      <c r="AF500" s="22">
        <f>M500*Q500</f>
        <v>180000</v>
      </c>
      <c r="AG500" s="22">
        <f>IF(AE500&lt;AF500,AE500,AF500)</f>
        <v>0</v>
      </c>
    </row>
    <row r="501" spans="1:201" ht="40.15" customHeight="1" x14ac:dyDescent="0.2">
      <c r="A501" s="15" t="s">
        <v>1161</v>
      </c>
      <c r="B501" s="9">
        <v>492</v>
      </c>
      <c r="C501" s="9"/>
      <c r="D501" s="49" t="s">
        <v>603</v>
      </c>
      <c r="E501" s="79" t="s">
        <v>2071</v>
      </c>
      <c r="F501" s="49" t="s">
        <v>876</v>
      </c>
      <c r="G501" s="49" t="s">
        <v>2070</v>
      </c>
      <c r="H501" s="49" t="s">
        <v>1114</v>
      </c>
      <c r="I501" s="89">
        <v>1</v>
      </c>
      <c r="J501" s="88">
        <v>35</v>
      </c>
      <c r="K501" s="82">
        <f t="shared" si="199"/>
        <v>35</v>
      </c>
      <c r="L501" s="82">
        <f t="shared" si="200"/>
        <v>35</v>
      </c>
      <c r="M501" s="83">
        <f t="shared" si="198"/>
        <v>35</v>
      </c>
      <c r="N501" s="84"/>
      <c r="O501" s="85">
        <f t="shared" ref="O501:O563" si="213">P501*I501</f>
        <v>500</v>
      </c>
      <c r="P501" s="86">
        <v>500</v>
      </c>
      <c r="Q501" s="85">
        <f t="shared" ref="Q501:Q563" si="214">R501*I501</f>
        <v>4000</v>
      </c>
      <c r="R501" s="86">
        <v>4000</v>
      </c>
      <c r="S501" s="87">
        <f t="shared" ref="S501:S563" si="215">P501*K501</f>
        <v>17500</v>
      </c>
      <c r="T501" s="87">
        <f t="shared" ref="T501:T563" si="216">R501*K501</f>
        <v>140000</v>
      </c>
      <c r="AA501" s="22"/>
      <c r="AB501" s="22"/>
      <c r="AC501" s="22"/>
      <c r="AE501" s="22"/>
      <c r="AF501" s="22"/>
      <c r="AG501" s="22"/>
    </row>
    <row r="502" spans="1:201" ht="40.15" customHeight="1" x14ac:dyDescent="0.2">
      <c r="A502" s="15" t="s">
        <v>1161</v>
      </c>
      <c r="B502" s="9">
        <v>493</v>
      </c>
      <c r="C502" s="9"/>
      <c r="D502" s="49" t="s">
        <v>603</v>
      </c>
      <c r="E502" s="79" t="s">
        <v>2246</v>
      </c>
      <c r="F502" s="49" t="s">
        <v>2118</v>
      </c>
      <c r="G502" s="49" t="s">
        <v>2247</v>
      </c>
      <c r="H502" s="49" t="s">
        <v>537</v>
      </c>
      <c r="I502" s="89">
        <v>1</v>
      </c>
      <c r="J502" s="88">
        <v>33</v>
      </c>
      <c r="K502" s="82">
        <f t="shared" si="199"/>
        <v>33</v>
      </c>
      <c r="L502" s="82">
        <f t="shared" si="200"/>
        <v>33</v>
      </c>
      <c r="M502" s="83">
        <f t="shared" si="198"/>
        <v>33</v>
      </c>
      <c r="N502" s="84"/>
      <c r="O502" s="85">
        <f t="shared" si="213"/>
        <v>10</v>
      </c>
      <c r="P502" s="86">
        <v>10</v>
      </c>
      <c r="Q502" s="85">
        <f t="shared" si="214"/>
        <v>500</v>
      </c>
      <c r="R502" s="86">
        <v>500</v>
      </c>
      <c r="S502" s="87">
        <f t="shared" si="215"/>
        <v>330</v>
      </c>
      <c r="T502" s="87">
        <f t="shared" si="216"/>
        <v>16500</v>
      </c>
      <c r="AA502" s="22"/>
      <c r="AB502" s="22"/>
      <c r="AC502" s="22"/>
      <c r="AE502" s="22"/>
      <c r="AF502" s="22"/>
      <c r="AG502" s="22"/>
    </row>
    <row r="503" spans="1:201" ht="40.15" customHeight="1" x14ac:dyDescent="0.2">
      <c r="A503" s="15" t="s">
        <v>1160</v>
      </c>
      <c r="B503" s="9">
        <v>494</v>
      </c>
      <c r="C503" s="9"/>
      <c r="D503" s="49" t="s">
        <v>603</v>
      </c>
      <c r="E503" s="79" t="s">
        <v>484</v>
      </c>
      <c r="F503" s="49" t="s">
        <v>563</v>
      </c>
      <c r="G503" s="49" t="s">
        <v>639</v>
      </c>
      <c r="H503" s="49" t="s">
        <v>540</v>
      </c>
      <c r="I503" s="89">
        <v>10</v>
      </c>
      <c r="J503" s="88">
        <v>1.8</v>
      </c>
      <c r="K503" s="82">
        <f t="shared" si="199"/>
        <v>1.7999999999999998</v>
      </c>
      <c r="L503" s="82">
        <f t="shared" si="200"/>
        <v>0.18</v>
      </c>
      <c r="M503" s="83">
        <f t="shared" si="198"/>
        <v>0.18</v>
      </c>
      <c r="N503" s="84">
        <v>0.11360199999999999</v>
      </c>
      <c r="O503" s="85">
        <f t="shared" si="213"/>
        <v>4000</v>
      </c>
      <c r="P503" s="86">
        <v>400</v>
      </c>
      <c r="Q503" s="85">
        <f t="shared" si="214"/>
        <v>80000</v>
      </c>
      <c r="R503" s="86">
        <v>8000</v>
      </c>
      <c r="S503" s="87">
        <f t="shared" si="215"/>
        <v>719.99999999999989</v>
      </c>
      <c r="T503" s="87">
        <f t="shared" si="216"/>
        <v>14399.999999999998</v>
      </c>
      <c r="AA503" s="22">
        <f t="shared" ref="AA503:AA513" si="217">N503*O503</f>
        <v>454.40799999999996</v>
      </c>
      <c r="AB503" s="22">
        <f t="shared" ref="AB503:AB513" si="218">M503*O503</f>
        <v>720</v>
      </c>
      <c r="AC503" s="22">
        <f t="shared" ref="AC503:AC513" si="219">IF(AA503&lt;AB503,AA503,AB503)</f>
        <v>454.40799999999996</v>
      </c>
      <c r="AE503" s="22">
        <f t="shared" ref="AE503:AE513" si="220">Q503*N503</f>
        <v>9088.16</v>
      </c>
      <c r="AF503" s="22">
        <f t="shared" ref="AF503:AF513" si="221">M503*Q503</f>
        <v>14400</v>
      </c>
      <c r="AG503" s="22">
        <f t="shared" ref="AG503:AG513" si="222">IF(AE503&lt;AF503,AE503,AF503)</f>
        <v>9088.16</v>
      </c>
    </row>
    <row r="504" spans="1:201" ht="40.15" customHeight="1" x14ac:dyDescent="0.2">
      <c r="A504" s="15" t="s">
        <v>1160</v>
      </c>
      <c r="B504" s="9">
        <v>495</v>
      </c>
      <c r="C504" s="9"/>
      <c r="D504" s="49" t="s">
        <v>603</v>
      </c>
      <c r="E504" s="79" t="s">
        <v>485</v>
      </c>
      <c r="F504" s="49" t="s">
        <v>486</v>
      </c>
      <c r="G504" s="49" t="s">
        <v>602</v>
      </c>
      <c r="H504" s="49" t="s">
        <v>540</v>
      </c>
      <c r="I504" s="89">
        <v>10</v>
      </c>
      <c r="J504" s="88">
        <v>4.03</v>
      </c>
      <c r="K504" s="82">
        <f t="shared" si="199"/>
        <v>4</v>
      </c>
      <c r="L504" s="82">
        <f t="shared" si="200"/>
        <v>0.4</v>
      </c>
      <c r="M504" s="83">
        <f t="shared" si="198"/>
        <v>0.40300000000000002</v>
      </c>
      <c r="N504" s="84">
        <v>0.22720499999999999</v>
      </c>
      <c r="O504" s="85">
        <f t="shared" si="213"/>
        <v>2000</v>
      </c>
      <c r="P504" s="86">
        <v>200</v>
      </c>
      <c r="Q504" s="85">
        <f t="shared" si="214"/>
        <v>40000</v>
      </c>
      <c r="R504" s="86">
        <v>4000</v>
      </c>
      <c r="S504" s="87">
        <f t="shared" si="215"/>
        <v>800</v>
      </c>
      <c r="T504" s="87">
        <f t="shared" si="216"/>
        <v>16000</v>
      </c>
      <c r="AA504" s="22">
        <f t="shared" si="217"/>
        <v>454.40999999999997</v>
      </c>
      <c r="AB504" s="22">
        <f t="shared" si="218"/>
        <v>806</v>
      </c>
      <c r="AC504" s="22">
        <f t="shared" si="219"/>
        <v>454.40999999999997</v>
      </c>
      <c r="AE504" s="22">
        <f t="shared" si="220"/>
        <v>9088.1999999999989</v>
      </c>
      <c r="AF504" s="22">
        <f t="shared" si="221"/>
        <v>16120.000000000002</v>
      </c>
      <c r="AG504" s="22">
        <f t="shared" si="222"/>
        <v>9088.1999999999989</v>
      </c>
    </row>
    <row r="505" spans="1:201" ht="40.15" customHeight="1" x14ac:dyDescent="0.2">
      <c r="A505" s="15" t="s">
        <v>1160</v>
      </c>
      <c r="B505" s="9">
        <v>496</v>
      </c>
      <c r="C505" s="9"/>
      <c r="D505" s="49" t="s">
        <v>603</v>
      </c>
      <c r="E505" s="79" t="s">
        <v>1403</v>
      </c>
      <c r="F505" s="49" t="s">
        <v>1002</v>
      </c>
      <c r="G505" s="49" t="s">
        <v>523</v>
      </c>
      <c r="H505" s="49" t="s">
        <v>540</v>
      </c>
      <c r="I505" s="89">
        <v>20</v>
      </c>
      <c r="J505" s="88">
        <v>37.840000000000003</v>
      </c>
      <c r="K505" s="82">
        <f t="shared" si="199"/>
        <v>37.799999999999997</v>
      </c>
      <c r="L505" s="82">
        <f t="shared" si="200"/>
        <v>1.89</v>
      </c>
      <c r="M505" s="83">
        <f t="shared" si="198"/>
        <v>1.8920000000000001</v>
      </c>
      <c r="N505" s="84">
        <v>0.34080700000000003</v>
      </c>
      <c r="O505" s="85">
        <f t="shared" si="213"/>
        <v>200</v>
      </c>
      <c r="P505" s="86">
        <v>10</v>
      </c>
      <c r="Q505" s="85">
        <f t="shared" si="214"/>
        <v>16000</v>
      </c>
      <c r="R505" s="86">
        <v>800</v>
      </c>
      <c r="S505" s="87">
        <f t="shared" si="215"/>
        <v>378</v>
      </c>
      <c r="T505" s="87">
        <f t="shared" si="216"/>
        <v>30239.999999999996</v>
      </c>
      <c r="AA505" s="22">
        <f t="shared" si="217"/>
        <v>68.1614</v>
      </c>
      <c r="AB505" s="22">
        <f t="shared" si="218"/>
        <v>378.40000000000003</v>
      </c>
      <c r="AC505" s="22">
        <f t="shared" si="219"/>
        <v>68.1614</v>
      </c>
      <c r="AE505" s="22">
        <f t="shared" si="220"/>
        <v>5452.9120000000003</v>
      </c>
      <c r="AF505" s="22">
        <f t="shared" si="221"/>
        <v>30272.000000000004</v>
      </c>
      <c r="AG505" s="22">
        <f t="shared" si="222"/>
        <v>5452.9120000000003</v>
      </c>
    </row>
    <row r="506" spans="1:201" ht="40.15" customHeight="1" x14ac:dyDescent="0.2">
      <c r="A506" s="15" t="s">
        <v>1161</v>
      </c>
      <c r="B506" s="9">
        <v>497</v>
      </c>
      <c r="C506" s="9"/>
      <c r="D506" s="49" t="s">
        <v>1147</v>
      </c>
      <c r="E506" s="79" t="s">
        <v>1148</v>
      </c>
      <c r="F506" s="49" t="s">
        <v>876</v>
      </c>
      <c r="G506" s="49" t="s">
        <v>1704</v>
      </c>
      <c r="H506" s="49" t="s">
        <v>1146</v>
      </c>
      <c r="I506" s="89">
        <v>1</v>
      </c>
      <c r="J506" s="88">
        <v>14</v>
      </c>
      <c r="K506" s="82">
        <f t="shared" si="199"/>
        <v>14</v>
      </c>
      <c r="L506" s="82">
        <f t="shared" si="200"/>
        <v>14</v>
      </c>
      <c r="M506" s="83">
        <f t="shared" si="198"/>
        <v>14</v>
      </c>
      <c r="N506" s="84">
        <v>0</v>
      </c>
      <c r="O506" s="85">
        <f t="shared" si="213"/>
        <v>40</v>
      </c>
      <c r="P506" s="86">
        <v>40</v>
      </c>
      <c r="Q506" s="85">
        <f t="shared" si="214"/>
        <v>1000</v>
      </c>
      <c r="R506" s="86">
        <v>1000</v>
      </c>
      <c r="S506" s="87">
        <f t="shared" si="215"/>
        <v>560</v>
      </c>
      <c r="T506" s="87">
        <f t="shared" si="216"/>
        <v>14000</v>
      </c>
      <c r="AA506" s="22">
        <f t="shared" si="217"/>
        <v>0</v>
      </c>
      <c r="AB506" s="22">
        <f t="shared" si="218"/>
        <v>560</v>
      </c>
      <c r="AC506" s="22">
        <f t="shared" si="219"/>
        <v>0</v>
      </c>
      <c r="AE506" s="22">
        <f t="shared" si="220"/>
        <v>0</v>
      </c>
      <c r="AF506" s="22">
        <f t="shared" si="221"/>
        <v>14000</v>
      </c>
      <c r="AG506" s="22">
        <f t="shared" si="222"/>
        <v>0</v>
      </c>
    </row>
    <row r="507" spans="1:201" ht="40.15" customHeight="1" x14ac:dyDescent="0.2">
      <c r="A507" s="16" t="s">
        <v>1160</v>
      </c>
      <c r="B507" s="9">
        <v>498</v>
      </c>
      <c r="C507" s="9"/>
      <c r="D507" s="49" t="s">
        <v>881</v>
      </c>
      <c r="E507" s="79" t="s">
        <v>1404</v>
      </c>
      <c r="F507" s="49" t="s">
        <v>538</v>
      </c>
      <c r="G507" s="49" t="s">
        <v>882</v>
      </c>
      <c r="H507" s="49" t="s">
        <v>540</v>
      </c>
      <c r="I507" s="89">
        <v>25</v>
      </c>
      <c r="J507" s="82">
        <v>2.57</v>
      </c>
      <c r="K507" s="82">
        <f t="shared" si="199"/>
        <v>2.5</v>
      </c>
      <c r="L507" s="82">
        <f t="shared" si="200"/>
        <v>0.1</v>
      </c>
      <c r="M507" s="83">
        <f t="shared" si="198"/>
        <v>0.10279999999999999</v>
      </c>
      <c r="N507" s="84">
        <v>0.12492</v>
      </c>
      <c r="O507" s="85">
        <f t="shared" si="213"/>
        <v>2500</v>
      </c>
      <c r="P507" s="86">
        <v>100</v>
      </c>
      <c r="Q507" s="85">
        <f t="shared" si="214"/>
        <v>75000</v>
      </c>
      <c r="R507" s="86">
        <v>3000</v>
      </c>
      <c r="S507" s="87">
        <f t="shared" si="215"/>
        <v>250</v>
      </c>
      <c r="T507" s="87">
        <f t="shared" si="216"/>
        <v>7500</v>
      </c>
      <c r="U507" s="6"/>
      <c r="V507" s="6"/>
      <c r="W507" s="6"/>
      <c r="X507" s="6"/>
      <c r="Y507" s="6"/>
      <c r="Z507" s="6"/>
      <c r="AA507" s="22">
        <f t="shared" si="217"/>
        <v>312.3</v>
      </c>
      <c r="AB507" s="22">
        <f t="shared" si="218"/>
        <v>256.99999999999994</v>
      </c>
      <c r="AC507" s="22">
        <f t="shared" si="219"/>
        <v>256.99999999999994</v>
      </c>
      <c r="AD507" s="6"/>
      <c r="AE507" s="22">
        <f t="shared" si="220"/>
        <v>9369</v>
      </c>
      <c r="AF507" s="22">
        <f t="shared" si="221"/>
        <v>7709.9999999999991</v>
      </c>
      <c r="AG507" s="22">
        <f t="shared" si="222"/>
        <v>7709.9999999999991</v>
      </c>
      <c r="AH507" s="6"/>
      <c r="AI507" s="6"/>
      <c r="AJ507" s="6"/>
      <c r="AK507" s="6"/>
      <c r="AL507" s="6"/>
      <c r="AM507" s="6"/>
      <c r="AN507" s="29"/>
      <c r="AO507" s="29"/>
      <c r="AP507" s="29"/>
      <c r="AQ507" s="29"/>
      <c r="AR507" s="29"/>
      <c r="AS507" s="29"/>
      <c r="AT507" s="29"/>
      <c r="AU507" s="29"/>
      <c r="AV507" s="29"/>
      <c r="AW507" s="29"/>
      <c r="AX507" s="29"/>
      <c r="AY507" s="29"/>
      <c r="AZ507" s="29"/>
      <c r="BA507" s="29"/>
      <c r="BB507" s="29"/>
      <c r="BC507" s="29"/>
      <c r="BD507" s="29"/>
      <c r="BE507" s="29"/>
      <c r="BF507" s="29"/>
      <c r="BG507" s="29"/>
      <c r="BH507" s="29"/>
      <c r="BI507" s="29"/>
      <c r="BJ507" s="6"/>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c r="CK507" s="6"/>
      <c r="CL507" s="6"/>
      <c r="CM507" s="6"/>
      <c r="CN507" s="6"/>
      <c r="CO507" s="6"/>
      <c r="CP507" s="6"/>
      <c r="CQ507" s="6"/>
      <c r="CR507" s="6"/>
      <c r="CS507" s="6"/>
      <c r="CT507" s="6"/>
      <c r="CU507" s="6"/>
      <c r="CV507" s="6"/>
      <c r="CW507" s="6"/>
      <c r="CX507" s="6"/>
      <c r="CY507" s="6"/>
      <c r="CZ507" s="6"/>
      <c r="DA507" s="6"/>
      <c r="DB507" s="6"/>
      <c r="DC507" s="6"/>
      <c r="DD507" s="6"/>
      <c r="DE507" s="6"/>
      <c r="DF507" s="6"/>
      <c r="DG507" s="6"/>
      <c r="DH507" s="6"/>
      <c r="DI507" s="6"/>
      <c r="DJ507" s="6"/>
      <c r="DK507" s="6"/>
      <c r="DL507" s="6"/>
      <c r="DM507" s="6"/>
      <c r="DN507" s="6"/>
      <c r="DO507" s="6"/>
      <c r="DP507" s="6"/>
      <c r="DQ507" s="6"/>
      <c r="DR507" s="6"/>
      <c r="DS507" s="6"/>
      <c r="DT507" s="6"/>
      <c r="DU507" s="6"/>
      <c r="DV507" s="6"/>
      <c r="DW507" s="6"/>
      <c r="DX507" s="6"/>
      <c r="DY507" s="6"/>
      <c r="DZ507" s="6"/>
      <c r="EA507" s="6"/>
      <c r="EB507" s="6"/>
      <c r="EC507" s="6"/>
      <c r="ED507" s="6"/>
      <c r="EE507" s="6"/>
      <c r="EF507" s="6"/>
      <c r="EG507" s="6"/>
      <c r="EH507" s="6"/>
      <c r="EI507" s="6"/>
      <c r="EJ507" s="6"/>
      <c r="EK507" s="6"/>
      <c r="EL507" s="6"/>
      <c r="EM507" s="6"/>
      <c r="EN507" s="6"/>
      <c r="EO507" s="6"/>
      <c r="EP507" s="6"/>
      <c r="EQ507" s="6"/>
      <c r="ER507" s="6"/>
      <c r="ES507" s="6"/>
      <c r="ET507" s="6"/>
      <c r="EU507" s="6"/>
      <c r="EV507" s="6"/>
      <c r="EW507" s="6"/>
      <c r="EX507" s="6"/>
      <c r="EY507" s="6"/>
      <c r="EZ507" s="6"/>
      <c r="FA507" s="6"/>
      <c r="FB507" s="6"/>
      <c r="FC507" s="6"/>
      <c r="FD507" s="6"/>
      <c r="FE507" s="6"/>
      <c r="FF507" s="6"/>
      <c r="FG507" s="6"/>
      <c r="FH507" s="6"/>
      <c r="FI507" s="6"/>
      <c r="FJ507" s="6"/>
      <c r="FK507" s="6"/>
      <c r="FL507" s="6"/>
      <c r="FM507" s="6"/>
      <c r="FN507" s="6"/>
      <c r="FO507" s="6"/>
      <c r="FP507" s="6"/>
      <c r="FQ507" s="6"/>
      <c r="FR507" s="6"/>
      <c r="FS507" s="6"/>
      <c r="FT507" s="6"/>
      <c r="FU507" s="6"/>
      <c r="FV507" s="6"/>
      <c r="FW507" s="6"/>
      <c r="FX507" s="6"/>
      <c r="FY507" s="6"/>
      <c r="FZ507" s="6"/>
      <c r="GA507" s="6"/>
      <c r="GB507" s="6"/>
      <c r="GC507" s="6"/>
      <c r="GD507" s="6"/>
      <c r="GE507" s="6"/>
      <c r="GF507" s="6"/>
      <c r="GG507" s="6"/>
      <c r="GH507" s="6"/>
      <c r="GI507" s="6"/>
      <c r="GJ507" s="6"/>
      <c r="GK507" s="6"/>
      <c r="GL507" s="6"/>
      <c r="GM507" s="6"/>
      <c r="GN507" s="6"/>
      <c r="GO507" s="6"/>
      <c r="GP507" s="6"/>
      <c r="GQ507" s="6"/>
      <c r="GR507" s="6"/>
      <c r="GS507" s="6"/>
    </row>
    <row r="508" spans="1:201" s="6" customFormat="1" ht="40.15" customHeight="1" x14ac:dyDescent="0.2">
      <c r="A508" s="16" t="s">
        <v>1160</v>
      </c>
      <c r="B508" s="9">
        <v>499</v>
      </c>
      <c r="C508" s="9"/>
      <c r="D508" s="49" t="s">
        <v>883</v>
      </c>
      <c r="E508" s="79" t="s">
        <v>1405</v>
      </c>
      <c r="F508" s="49" t="s">
        <v>596</v>
      </c>
      <c r="G508" s="49" t="s">
        <v>884</v>
      </c>
      <c r="H508" s="49" t="s">
        <v>540</v>
      </c>
      <c r="I508" s="101">
        <v>20</v>
      </c>
      <c r="J508" s="96">
        <v>3.99</v>
      </c>
      <c r="K508" s="82">
        <f t="shared" si="199"/>
        <v>3.8</v>
      </c>
      <c r="L508" s="82">
        <f t="shared" si="200"/>
        <v>0.19</v>
      </c>
      <c r="M508" s="83">
        <f t="shared" si="198"/>
        <v>0.19950000000000001</v>
      </c>
      <c r="N508" s="84">
        <v>0.234461</v>
      </c>
      <c r="O508" s="85">
        <f t="shared" si="213"/>
        <v>2000</v>
      </c>
      <c r="P508" s="86">
        <v>100</v>
      </c>
      <c r="Q508" s="85">
        <f t="shared" si="214"/>
        <v>60000</v>
      </c>
      <c r="R508" s="86">
        <v>3000</v>
      </c>
      <c r="S508" s="87">
        <f t="shared" si="215"/>
        <v>380</v>
      </c>
      <c r="T508" s="87">
        <f t="shared" si="216"/>
        <v>11400</v>
      </c>
      <c r="AA508" s="22">
        <f t="shared" si="217"/>
        <v>468.92200000000003</v>
      </c>
      <c r="AB508" s="22">
        <f t="shared" si="218"/>
        <v>399</v>
      </c>
      <c r="AC508" s="22">
        <f t="shared" si="219"/>
        <v>399</v>
      </c>
      <c r="AE508" s="22">
        <f t="shared" si="220"/>
        <v>14067.66</v>
      </c>
      <c r="AF508" s="22">
        <f t="shared" si="221"/>
        <v>11970</v>
      </c>
      <c r="AG508" s="22">
        <f t="shared" si="222"/>
        <v>11970</v>
      </c>
      <c r="AN508" s="29"/>
      <c r="AO508" s="29"/>
      <c r="AP508" s="29"/>
      <c r="AQ508" s="29"/>
      <c r="AR508" s="29"/>
      <c r="AS508" s="29"/>
      <c r="AT508" s="29"/>
      <c r="AU508" s="29"/>
      <c r="AV508" s="29"/>
      <c r="AW508" s="29"/>
      <c r="AX508" s="29"/>
      <c r="AY508" s="29"/>
      <c r="AZ508" s="29"/>
      <c r="BA508" s="29"/>
      <c r="BB508" s="29"/>
      <c r="BC508" s="29"/>
      <c r="BD508" s="29"/>
      <c r="BE508" s="29"/>
      <c r="BF508" s="29"/>
      <c r="BG508" s="29"/>
      <c r="BH508" s="29"/>
      <c r="BI508" s="29"/>
    </row>
    <row r="509" spans="1:201" s="6" customFormat="1" ht="40.15" customHeight="1" x14ac:dyDescent="0.2">
      <c r="A509" s="16" t="s">
        <v>1160</v>
      </c>
      <c r="B509" s="9">
        <v>500</v>
      </c>
      <c r="C509" s="9"/>
      <c r="D509" s="49" t="s">
        <v>883</v>
      </c>
      <c r="E509" s="79" t="s">
        <v>1958</v>
      </c>
      <c r="F509" s="49" t="s">
        <v>1132</v>
      </c>
      <c r="G509" s="49" t="s">
        <v>885</v>
      </c>
      <c r="H509" s="49" t="s">
        <v>540</v>
      </c>
      <c r="I509" s="89">
        <v>30</v>
      </c>
      <c r="J509" s="82">
        <v>7.78</v>
      </c>
      <c r="K509" s="82">
        <f t="shared" si="199"/>
        <v>7.5</v>
      </c>
      <c r="L509" s="82">
        <f t="shared" si="200"/>
        <v>0.25</v>
      </c>
      <c r="M509" s="83">
        <f t="shared" si="198"/>
        <v>0.25933333333333336</v>
      </c>
      <c r="N509" s="84">
        <v>0.315299</v>
      </c>
      <c r="O509" s="85">
        <f t="shared" si="213"/>
        <v>600</v>
      </c>
      <c r="P509" s="86">
        <v>20</v>
      </c>
      <c r="Q509" s="85">
        <f t="shared" si="214"/>
        <v>30000</v>
      </c>
      <c r="R509" s="86">
        <v>1000</v>
      </c>
      <c r="S509" s="87">
        <f t="shared" si="215"/>
        <v>150</v>
      </c>
      <c r="T509" s="87">
        <f t="shared" si="216"/>
        <v>7500</v>
      </c>
      <c r="AA509" s="22">
        <f t="shared" si="217"/>
        <v>189.17939999999999</v>
      </c>
      <c r="AB509" s="22">
        <f t="shared" si="218"/>
        <v>155.60000000000002</v>
      </c>
      <c r="AC509" s="22">
        <f t="shared" si="219"/>
        <v>155.60000000000002</v>
      </c>
      <c r="AE509" s="22">
        <f t="shared" si="220"/>
        <v>9458.9699999999993</v>
      </c>
      <c r="AF509" s="22">
        <f t="shared" si="221"/>
        <v>7780.0000000000009</v>
      </c>
      <c r="AG509" s="22">
        <f t="shared" si="222"/>
        <v>7780.0000000000009</v>
      </c>
      <c r="AN509" s="29"/>
      <c r="AO509" s="29"/>
      <c r="AP509" s="29"/>
      <c r="AQ509" s="29"/>
      <c r="AR509" s="29"/>
      <c r="AS509" s="29"/>
      <c r="AT509" s="29"/>
      <c r="AU509" s="29"/>
      <c r="AV509" s="29"/>
      <c r="AW509" s="29"/>
      <c r="AX509" s="29"/>
      <c r="AY509" s="29"/>
      <c r="AZ509" s="29"/>
      <c r="BA509" s="29"/>
      <c r="BB509" s="29"/>
      <c r="BC509" s="29"/>
      <c r="BD509" s="29"/>
      <c r="BE509" s="29"/>
      <c r="BF509" s="29"/>
      <c r="BG509" s="29"/>
      <c r="BH509" s="29"/>
      <c r="BI509" s="29"/>
    </row>
    <row r="510" spans="1:201" s="6" customFormat="1" ht="40.15" customHeight="1" x14ac:dyDescent="0.2">
      <c r="A510" s="15" t="s">
        <v>1161</v>
      </c>
      <c r="B510" s="9">
        <v>501</v>
      </c>
      <c r="C510" s="9"/>
      <c r="D510" s="49" t="s">
        <v>1000</v>
      </c>
      <c r="E510" s="79" t="s">
        <v>1001</v>
      </c>
      <c r="F510" s="49" t="s">
        <v>876</v>
      </c>
      <c r="G510" s="49" t="s">
        <v>1276</v>
      </c>
      <c r="H510" s="49" t="s">
        <v>555</v>
      </c>
      <c r="I510" s="89">
        <v>1</v>
      </c>
      <c r="J510" s="88">
        <v>18</v>
      </c>
      <c r="K510" s="82">
        <f t="shared" si="199"/>
        <v>18</v>
      </c>
      <c r="L510" s="82">
        <f t="shared" si="200"/>
        <v>18</v>
      </c>
      <c r="M510" s="83">
        <f t="shared" si="198"/>
        <v>18</v>
      </c>
      <c r="N510" s="84">
        <v>0</v>
      </c>
      <c r="O510" s="85">
        <f t="shared" si="213"/>
        <v>200</v>
      </c>
      <c r="P510" s="86">
        <v>200</v>
      </c>
      <c r="Q510" s="85">
        <f t="shared" si="214"/>
        <v>2000</v>
      </c>
      <c r="R510" s="86">
        <v>2000</v>
      </c>
      <c r="S510" s="87">
        <f t="shared" si="215"/>
        <v>3600</v>
      </c>
      <c r="T510" s="87">
        <f t="shared" si="216"/>
        <v>36000</v>
      </c>
      <c r="U510" s="1"/>
      <c r="V510" s="1"/>
      <c r="W510" s="1"/>
      <c r="X510" s="1"/>
      <c r="Y510" s="1"/>
      <c r="Z510" s="1"/>
      <c r="AA510" s="22">
        <f t="shared" si="217"/>
        <v>0</v>
      </c>
      <c r="AB510" s="22">
        <f t="shared" si="218"/>
        <v>3600</v>
      </c>
      <c r="AC510" s="22">
        <f t="shared" si="219"/>
        <v>0</v>
      </c>
      <c r="AD510" s="1"/>
      <c r="AE510" s="22">
        <f t="shared" si="220"/>
        <v>0</v>
      </c>
      <c r="AF510" s="22">
        <f t="shared" si="221"/>
        <v>36000</v>
      </c>
      <c r="AG510" s="22">
        <f t="shared" si="222"/>
        <v>0</v>
      </c>
      <c r="AH510" s="1"/>
      <c r="AI510" s="1"/>
      <c r="AJ510" s="1"/>
      <c r="AK510" s="1"/>
      <c r="AL510" s="1"/>
      <c r="AM510" s="1"/>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row>
    <row r="511" spans="1:201" ht="40.15" customHeight="1" x14ac:dyDescent="0.2">
      <c r="A511" s="15" t="s">
        <v>1161</v>
      </c>
      <c r="B511" s="9">
        <v>502</v>
      </c>
      <c r="C511" s="9"/>
      <c r="D511" s="49" t="s">
        <v>336</v>
      </c>
      <c r="E511" s="79" t="s">
        <v>337</v>
      </c>
      <c r="F511" s="49" t="s">
        <v>988</v>
      </c>
      <c r="G511" s="49" t="s">
        <v>1232</v>
      </c>
      <c r="H511" s="49" t="s">
        <v>540</v>
      </c>
      <c r="I511" s="89">
        <v>10</v>
      </c>
      <c r="J511" s="88">
        <v>9</v>
      </c>
      <c r="K511" s="82">
        <f t="shared" si="199"/>
        <v>9</v>
      </c>
      <c r="L511" s="82">
        <f t="shared" si="200"/>
        <v>0.9</v>
      </c>
      <c r="M511" s="83">
        <f t="shared" si="198"/>
        <v>0.9</v>
      </c>
      <c r="N511" s="84">
        <v>0</v>
      </c>
      <c r="O511" s="85">
        <f t="shared" si="213"/>
        <v>2000</v>
      </c>
      <c r="P511" s="86">
        <v>200</v>
      </c>
      <c r="Q511" s="85">
        <f t="shared" si="214"/>
        <v>50000</v>
      </c>
      <c r="R511" s="86">
        <v>5000</v>
      </c>
      <c r="S511" s="87">
        <f t="shared" si="215"/>
        <v>1800</v>
      </c>
      <c r="T511" s="87">
        <f t="shared" si="216"/>
        <v>45000</v>
      </c>
      <c r="AA511" s="22">
        <f t="shared" si="217"/>
        <v>0</v>
      </c>
      <c r="AB511" s="22">
        <f t="shared" si="218"/>
        <v>1800</v>
      </c>
      <c r="AC511" s="22">
        <f t="shared" si="219"/>
        <v>0</v>
      </c>
      <c r="AE511" s="22">
        <f t="shared" si="220"/>
        <v>0</v>
      </c>
      <c r="AF511" s="22">
        <f t="shared" si="221"/>
        <v>45000</v>
      </c>
      <c r="AG511" s="22">
        <f t="shared" si="222"/>
        <v>0</v>
      </c>
    </row>
    <row r="512" spans="1:201" ht="40.15" customHeight="1" x14ac:dyDescent="0.2">
      <c r="A512" s="16" t="s">
        <v>1160</v>
      </c>
      <c r="B512" s="9">
        <v>503</v>
      </c>
      <c r="C512" s="9"/>
      <c r="D512" s="49" t="s">
        <v>1151</v>
      </c>
      <c r="E512" s="79" t="s">
        <v>866</v>
      </c>
      <c r="F512" s="49" t="s">
        <v>549</v>
      </c>
      <c r="G512" s="49" t="s">
        <v>597</v>
      </c>
      <c r="H512" s="49" t="s">
        <v>540</v>
      </c>
      <c r="I512" s="89">
        <v>30</v>
      </c>
      <c r="J512" s="82">
        <v>20.260000000000002</v>
      </c>
      <c r="K512" s="82">
        <f t="shared" si="199"/>
        <v>20.100000000000001</v>
      </c>
      <c r="L512" s="82">
        <f t="shared" si="200"/>
        <v>0.67</v>
      </c>
      <c r="M512" s="83">
        <f t="shared" si="198"/>
        <v>0.67533333333333334</v>
      </c>
      <c r="N512" s="84">
        <v>0.182533</v>
      </c>
      <c r="O512" s="85">
        <f t="shared" si="213"/>
        <v>24000</v>
      </c>
      <c r="P512" s="86">
        <v>800</v>
      </c>
      <c r="Q512" s="85">
        <f t="shared" si="214"/>
        <v>1200000</v>
      </c>
      <c r="R512" s="86">
        <v>40000</v>
      </c>
      <c r="S512" s="87">
        <f t="shared" si="215"/>
        <v>16080.000000000002</v>
      </c>
      <c r="T512" s="87">
        <f t="shared" si="216"/>
        <v>804000</v>
      </c>
      <c r="U512" s="6"/>
      <c r="V512" s="6"/>
      <c r="W512" s="6"/>
      <c r="X512" s="6"/>
      <c r="Y512" s="6"/>
      <c r="Z512" s="6"/>
      <c r="AA512" s="22">
        <f t="shared" si="217"/>
        <v>4380.7920000000004</v>
      </c>
      <c r="AB512" s="22">
        <f t="shared" si="218"/>
        <v>16208</v>
      </c>
      <c r="AC512" s="22">
        <f t="shared" si="219"/>
        <v>4380.7920000000004</v>
      </c>
      <c r="AD512" s="6"/>
      <c r="AE512" s="22">
        <f t="shared" si="220"/>
        <v>219039.6</v>
      </c>
      <c r="AF512" s="22">
        <f t="shared" si="221"/>
        <v>810400</v>
      </c>
      <c r="AG512" s="22">
        <f t="shared" si="222"/>
        <v>219039.6</v>
      </c>
      <c r="AH512" s="6"/>
      <c r="AI512" s="6"/>
      <c r="AJ512" s="6"/>
      <c r="AK512" s="6"/>
      <c r="AL512" s="6"/>
      <c r="AM512" s="6"/>
      <c r="AN512" s="29"/>
      <c r="AO512" s="29"/>
      <c r="AP512" s="29"/>
      <c r="AQ512" s="29"/>
      <c r="AR512" s="29"/>
      <c r="AS512" s="29"/>
      <c r="AT512" s="29"/>
      <c r="AU512" s="29"/>
      <c r="AV512" s="29"/>
      <c r="AW512" s="29"/>
      <c r="AX512" s="29"/>
      <c r="AY512" s="29"/>
      <c r="AZ512" s="29"/>
      <c r="BA512" s="29"/>
      <c r="BB512" s="29"/>
      <c r="BC512" s="29"/>
      <c r="BD512" s="29"/>
      <c r="BE512" s="29"/>
      <c r="BF512" s="29"/>
      <c r="BG512" s="29"/>
      <c r="BH512" s="29"/>
      <c r="BI512" s="29"/>
      <c r="BJ512" s="6"/>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c r="CO512" s="6"/>
      <c r="CP512" s="6"/>
      <c r="CQ512" s="6"/>
      <c r="CR512" s="6"/>
      <c r="CS512" s="6"/>
      <c r="CT512" s="6"/>
      <c r="CU512" s="6"/>
      <c r="CV512" s="6"/>
      <c r="CW512" s="6"/>
      <c r="CX512" s="6"/>
      <c r="CY512" s="6"/>
      <c r="CZ512" s="6"/>
      <c r="DA512" s="6"/>
      <c r="DB512" s="6"/>
      <c r="DC512" s="6"/>
      <c r="DD512" s="6"/>
      <c r="DE512" s="6"/>
      <c r="DF512" s="6"/>
      <c r="DG512" s="6"/>
      <c r="DH512" s="6"/>
      <c r="DI512" s="6"/>
      <c r="DJ512" s="6"/>
      <c r="DK512" s="6"/>
      <c r="DL512" s="6"/>
      <c r="DM512" s="6"/>
      <c r="DN512" s="6"/>
      <c r="DO512" s="6"/>
      <c r="DP512" s="6"/>
      <c r="DQ512" s="6"/>
      <c r="DR512" s="6"/>
      <c r="DS512" s="6"/>
      <c r="DT512" s="6"/>
      <c r="DU512" s="6"/>
      <c r="DV512" s="6"/>
      <c r="DW512" s="6"/>
      <c r="DX512" s="6"/>
      <c r="DY512" s="6"/>
      <c r="DZ512" s="6"/>
      <c r="EA512" s="6"/>
      <c r="EB512" s="6"/>
      <c r="EC512" s="6"/>
      <c r="ED512" s="6"/>
      <c r="EE512" s="6"/>
      <c r="EF512" s="6"/>
      <c r="EG512" s="6"/>
      <c r="EH512" s="6"/>
      <c r="EI512" s="6"/>
      <c r="EJ512" s="6"/>
      <c r="EK512" s="6"/>
      <c r="EL512" s="6"/>
      <c r="EM512" s="6"/>
      <c r="EN512" s="6"/>
      <c r="EO512" s="6"/>
      <c r="EP512" s="6"/>
      <c r="EQ512" s="6"/>
      <c r="ER512" s="6"/>
      <c r="ES512" s="6"/>
      <c r="ET512" s="6"/>
      <c r="EU512" s="6"/>
      <c r="EV512" s="6"/>
      <c r="EW512" s="6"/>
      <c r="EX512" s="6"/>
      <c r="EY512" s="6"/>
      <c r="EZ512" s="6"/>
      <c r="FA512" s="6"/>
      <c r="FB512" s="6"/>
      <c r="FC512" s="6"/>
      <c r="FD512" s="6"/>
      <c r="FE512" s="6"/>
      <c r="FF512" s="6"/>
      <c r="FG512" s="6"/>
      <c r="FH512" s="6"/>
      <c r="FI512" s="6"/>
      <c r="FJ512" s="6"/>
      <c r="FK512" s="6"/>
      <c r="FL512" s="6"/>
      <c r="FM512" s="6"/>
      <c r="FN512" s="6"/>
      <c r="FO512" s="6"/>
      <c r="FP512" s="6"/>
      <c r="FQ512" s="6"/>
      <c r="FR512" s="6"/>
      <c r="FS512" s="6"/>
      <c r="FT512" s="6"/>
      <c r="FU512" s="6"/>
      <c r="FV512" s="6"/>
      <c r="FW512" s="6"/>
      <c r="FX512" s="6"/>
      <c r="FY512" s="6"/>
      <c r="FZ512" s="6"/>
      <c r="GA512" s="6"/>
      <c r="GB512" s="6"/>
      <c r="GC512" s="6"/>
      <c r="GD512" s="6"/>
      <c r="GE512" s="6"/>
      <c r="GF512" s="6"/>
      <c r="GG512" s="6"/>
      <c r="GH512" s="6"/>
      <c r="GI512" s="6"/>
      <c r="GJ512" s="6"/>
      <c r="GK512" s="6"/>
      <c r="GL512" s="6"/>
      <c r="GM512" s="6"/>
      <c r="GN512" s="6"/>
      <c r="GO512" s="6"/>
      <c r="GP512" s="6"/>
      <c r="GQ512" s="6"/>
      <c r="GR512" s="6"/>
      <c r="GS512" s="6"/>
    </row>
    <row r="513" spans="1:201" s="6" customFormat="1" ht="40.15" customHeight="1" x14ac:dyDescent="0.2">
      <c r="A513" s="16" t="s">
        <v>1161</v>
      </c>
      <c r="B513" s="9">
        <v>504</v>
      </c>
      <c r="C513" s="9"/>
      <c r="D513" s="49" t="s">
        <v>562</v>
      </c>
      <c r="E513" s="79" t="s">
        <v>561</v>
      </c>
      <c r="F513" s="49" t="s">
        <v>563</v>
      </c>
      <c r="G513" s="49" t="s">
        <v>564</v>
      </c>
      <c r="H513" s="38" t="s">
        <v>540</v>
      </c>
      <c r="I513" s="89">
        <v>50</v>
      </c>
      <c r="J513" s="82">
        <v>118.84</v>
      </c>
      <c r="K513" s="82">
        <f t="shared" si="199"/>
        <v>118.5</v>
      </c>
      <c r="L513" s="82">
        <f t="shared" si="200"/>
        <v>2.37</v>
      </c>
      <c r="M513" s="83">
        <f t="shared" si="198"/>
        <v>2.3768000000000002</v>
      </c>
      <c r="N513" s="84">
        <v>0</v>
      </c>
      <c r="O513" s="85">
        <f t="shared" si="213"/>
        <v>250</v>
      </c>
      <c r="P513" s="86">
        <v>5</v>
      </c>
      <c r="Q513" s="85">
        <f t="shared" si="214"/>
        <v>40000</v>
      </c>
      <c r="R513" s="86">
        <v>800</v>
      </c>
      <c r="S513" s="87">
        <f t="shared" si="215"/>
        <v>592.5</v>
      </c>
      <c r="T513" s="87">
        <f t="shared" si="216"/>
        <v>94800</v>
      </c>
      <c r="AA513" s="22">
        <f t="shared" si="217"/>
        <v>0</v>
      </c>
      <c r="AB513" s="22">
        <f t="shared" si="218"/>
        <v>594.20000000000005</v>
      </c>
      <c r="AC513" s="22">
        <f t="shared" si="219"/>
        <v>0</v>
      </c>
      <c r="AE513" s="22">
        <f t="shared" si="220"/>
        <v>0</v>
      </c>
      <c r="AF513" s="22">
        <f t="shared" si="221"/>
        <v>95072.000000000015</v>
      </c>
      <c r="AG513" s="22">
        <f t="shared" si="222"/>
        <v>0</v>
      </c>
      <c r="AN513" s="29"/>
      <c r="AO513" s="29"/>
      <c r="AP513" s="29"/>
      <c r="AQ513" s="29"/>
      <c r="AR513" s="29"/>
      <c r="AS513" s="29"/>
      <c r="AT513" s="29"/>
      <c r="AU513" s="29"/>
      <c r="AV513" s="29"/>
      <c r="AW513" s="29"/>
      <c r="AX513" s="29"/>
      <c r="AY513" s="29"/>
      <c r="AZ513" s="29"/>
      <c r="BA513" s="29"/>
      <c r="BB513" s="29"/>
      <c r="BC513" s="29"/>
      <c r="BD513" s="29"/>
      <c r="BE513" s="29"/>
      <c r="BF513" s="29"/>
      <c r="BG513" s="29"/>
      <c r="BH513" s="29"/>
      <c r="BI513" s="29"/>
    </row>
    <row r="514" spans="1:201" s="6" customFormat="1" ht="40.15" customHeight="1" x14ac:dyDescent="0.2">
      <c r="A514" s="16" t="s">
        <v>1161</v>
      </c>
      <c r="B514" s="9">
        <v>505</v>
      </c>
      <c r="C514" s="9"/>
      <c r="D514" s="49" t="s">
        <v>562</v>
      </c>
      <c r="E514" s="79" t="s">
        <v>2062</v>
      </c>
      <c r="F514" s="49" t="s">
        <v>1962</v>
      </c>
      <c r="G514" s="50">
        <v>0.1</v>
      </c>
      <c r="H514" s="49" t="s">
        <v>540</v>
      </c>
      <c r="I514" s="53">
        <v>10</v>
      </c>
      <c r="J514" s="94">
        <v>60.82</v>
      </c>
      <c r="K514" s="82">
        <f t="shared" si="199"/>
        <v>60.8</v>
      </c>
      <c r="L514" s="82">
        <f t="shared" si="200"/>
        <v>6.08</v>
      </c>
      <c r="M514" s="83">
        <f t="shared" si="198"/>
        <v>6.0819999999999999</v>
      </c>
      <c r="N514" s="84"/>
      <c r="O514" s="85">
        <f t="shared" si="213"/>
        <v>100</v>
      </c>
      <c r="P514" s="86">
        <v>10</v>
      </c>
      <c r="Q514" s="85">
        <f t="shared" si="214"/>
        <v>2000</v>
      </c>
      <c r="R514" s="86">
        <v>200</v>
      </c>
      <c r="S514" s="87">
        <f t="shared" si="215"/>
        <v>608</v>
      </c>
      <c r="T514" s="87">
        <f t="shared" si="216"/>
        <v>12160</v>
      </c>
      <c r="AA514" s="22"/>
      <c r="AB514" s="22"/>
      <c r="AC514" s="22"/>
      <c r="AE514" s="22"/>
      <c r="AF514" s="22"/>
      <c r="AG514" s="22"/>
      <c r="AN514" s="29"/>
      <c r="AO514" s="29"/>
      <c r="AP514" s="29"/>
      <c r="AQ514" s="29"/>
      <c r="AR514" s="29"/>
      <c r="AS514" s="29"/>
      <c r="AT514" s="29"/>
      <c r="AU514" s="29"/>
      <c r="AV514" s="29"/>
      <c r="AW514" s="29"/>
      <c r="AX514" s="29"/>
      <c r="AY514" s="29"/>
      <c r="AZ514" s="29"/>
      <c r="BA514" s="29"/>
      <c r="BB514" s="29"/>
      <c r="BC514" s="29"/>
      <c r="BD514" s="29"/>
      <c r="BE514" s="29"/>
      <c r="BF514" s="29"/>
      <c r="BG514" s="29"/>
      <c r="BH514" s="29"/>
      <c r="BI514" s="29"/>
    </row>
    <row r="515" spans="1:201" s="6" customFormat="1" ht="40.15" customHeight="1" x14ac:dyDescent="0.2">
      <c r="A515" s="16" t="s">
        <v>1161</v>
      </c>
      <c r="B515" s="9">
        <v>506</v>
      </c>
      <c r="C515" s="9"/>
      <c r="D515" s="49" t="s">
        <v>562</v>
      </c>
      <c r="E515" s="79" t="s">
        <v>1995</v>
      </c>
      <c r="F515" s="49" t="s">
        <v>1996</v>
      </c>
      <c r="G515" s="49" t="s">
        <v>1649</v>
      </c>
      <c r="H515" s="49" t="s">
        <v>540</v>
      </c>
      <c r="I515" s="89">
        <v>10</v>
      </c>
      <c r="J515" s="82">
        <v>18</v>
      </c>
      <c r="K515" s="82">
        <f t="shared" si="199"/>
        <v>18</v>
      </c>
      <c r="L515" s="82">
        <f t="shared" si="200"/>
        <v>1.8</v>
      </c>
      <c r="M515" s="83">
        <f t="shared" si="198"/>
        <v>1.8</v>
      </c>
      <c r="N515" s="84">
        <v>0</v>
      </c>
      <c r="O515" s="85">
        <f t="shared" si="213"/>
        <v>10</v>
      </c>
      <c r="P515" s="86">
        <v>1</v>
      </c>
      <c r="Q515" s="85">
        <f t="shared" si="214"/>
        <v>12000</v>
      </c>
      <c r="R515" s="86">
        <v>1200</v>
      </c>
      <c r="S515" s="87">
        <f t="shared" si="215"/>
        <v>18</v>
      </c>
      <c r="T515" s="87">
        <f t="shared" si="216"/>
        <v>21600</v>
      </c>
      <c r="AA515" s="22">
        <f>N515*O515</f>
        <v>0</v>
      </c>
      <c r="AB515" s="22">
        <f>M515*O515</f>
        <v>18</v>
      </c>
      <c r="AC515" s="22">
        <f>IF(AA515&lt;AB515,AA515,AB515)</f>
        <v>0</v>
      </c>
      <c r="AE515" s="22">
        <f>Q515*N515</f>
        <v>0</v>
      </c>
      <c r="AF515" s="22">
        <f>M515*Q515</f>
        <v>21600</v>
      </c>
      <c r="AG515" s="22">
        <f>IF(AE515&lt;AF515,AE515,AF515)</f>
        <v>0</v>
      </c>
      <c r="AN515" s="29"/>
      <c r="AO515" s="29"/>
      <c r="AP515" s="29"/>
      <c r="AQ515" s="29"/>
      <c r="AR515" s="29"/>
      <c r="AS515" s="29"/>
      <c r="AT515" s="29"/>
      <c r="AU515" s="29"/>
      <c r="AV515" s="29"/>
      <c r="AW515" s="29"/>
      <c r="AX515" s="29"/>
      <c r="AY515" s="29"/>
      <c r="AZ515" s="29"/>
      <c r="BA515" s="29"/>
      <c r="BB515" s="29"/>
      <c r="BC515" s="29"/>
      <c r="BD515" s="29"/>
      <c r="BE515" s="29"/>
      <c r="BF515" s="29"/>
      <c r="BG515" s="29"/>
      <c r="BH515" s="29"/>
      <c r="BI515" s="29"/>
    </row>
    <row r="516" spans="1:201" s="6" customFormat="1" ht="40.15" customHeight="1" x14ac:dyDescent="0.2">
      <c r="A516" s="16" t="s">
        <v>1161</v>
      </c>
      <c r="B516" s="9">
        <v>507</v>
      </c>
      <c r="C516" s="9"/>
      <c r="D516" s="49" t="s">
        <v>562</v>
      </c>
      <c r="E516" s="79" t="s">
        <v>727</v>
      </c>
      <c r="F516" s="49" t="s">
        <v>626</v>
      </c>
      <c r="G516" s="49" t="s">
        <v>728</v>
      </c>
      <c r="H516" s="49" t="s">
        <v>540</v>
      </c>
      <c r="I516" s="89">
        <v>30</v>
      </c>
      <c r="J516" s="82">
        <v>60.94</v>
      </c>
      <c r="K516" s="82">
        <f t="shared" si="199"/>
        <v>60.899999999999991</v>
      </c>
      <c r="L516" s="82">
        <f t="shared" si="200"/>
        <v>2.0299999999999998</v>
      </c>
      <c r="M516" s="83">
        <f t="shared" si="198"/>
        <v>2.0313333333333334</v>
      </c>
      <c r="N516" s="84">
        <v>0</v>
      </c>
      <c r="O516" s="85">
        <f t="shared" si="213"/>
        <v>3000</v>
      </c>
      <c r="P516" s="86">
        <v>100</v>
      </c>
      <c r="Q516" s="85">
        <f t="shared" si="214"/>
        <v>48000</v>
      </c>
      <c r="R516" s="86">
        <v>1600</v>
      </c>
      <c r="S516" s="87">
        <f t="shared" si="215"/>
        <v>6089.9999999999991</v>
      </c>
      <c r="T516" s="87">
        <f t="shared" si="216"/>
        <v>97439.999999999985</v>
      </c>
      <c r="AA516" s="22">
        <f>N516*O516</f>
        <v>0</v>
      </c>
      <c r="AB516" s="22">
        <f>M516*O516</f>
        <v>6094</v>
      </c>
      <c r="AC516" s="22">
        <f>IF(AA516&lt;AB516,AA516,AB516)</f>
        <v>0</v>
      </c>
      <c r="AE516" s="22">
        <f>Q516*N516</f>
        <v>0</v>
      </c>
      <c r="AF516" s="22">
        <f>M516*Q516</f>
        <v>97504</v>
      </c>
      <c r="AG516" s="22">
        <f>IF(AE516&lt;AF516,AE516,AF516)</f>
        <v>0</v>
      </c>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row>
    <row r="517" spans="1:201" s="6" customFormat="1" ht="40.15" customHeight="1" x14ac:dyDescent="0.2">
      <c r="A517" s="16" t="s">
        <v>1161</v>
      </c>
      <c r="B517" s="9">
        <v>508</v>
      </c>
      <c r="C517" s="9"/>
      <c r="D517" s="49" t="s">
        <v>562</v>
      </c>
      <c r="E517" s="79" t="s">
        <v>729</v>
      </c>
      <c r="F517" s="49" t="s">
        <v>626</v>
      </c>
      <c r="G517" s="49" t="s">
        <v>730</v>
      </c>
      <c r="H517" s="49" t="s">
        <v>540</v>
      </c>
      <c r="I517" s="89">
        <v>30</v>
      </c>
      <c r="J517" s="82">
        <v>43.38</v>
      </c>
      <c r="K517" s="82">
        <f t="shared" si="199"/>
        <v>43.199999999999996</v>
      </c>
      <c r="L517" s="82">
        <f t="shared" si="200"/>
        <v>1.44</v>
      </c>
      <c r="M517" s="83">
        <f t="shared" si="198"/>
        <v>1.4460000000000002</v>
      </c>
      <c r="N517" s="84">
        <v>0</v>
      </c>
      <c r="O517" s="85">
        <f t="shared" si="213"/>
        <v>3000</v>
      </c>
      <c r="P517" s="86">
        <v>100</v>
      </c>
      <c r="Q517" s="85">
        <f t="shared" si="214"/>
        <v>36000</v>
      </c>
      <c r="R517" s="86">
        <v>1200</v>
      </c>
      <c r="S517" s="87">
        <f t="shared" si="215"/>
        <v>4320</v>
      </c>
      <c r="T517" s="87">
        <f t="shared" si="216"/>
        <v>51839.999999999993</v>
      </c>
      <c r="AA517" s="22">
        <f>N517*O517</f>
        <v>0</v>
      </c>
      <c r="AB517" s="22">
        <f>M517*O517</f>
        <v>4338.0000000000009</v>
      </c>
      <c r="AC517" s="22">
        <f>IF(AA517&lt;AB517,AA517,AB517)</f>
        <v>0</v>
      </c>
      <c r="AE517" s="22">
        <f>Q517*N517</f>
        <v>0</v>
      </c>
      <c r="AF517" s="22">
        <f>M517*Q517</f>
        <v>52056.000000000007</v>
      </c>
      <c r="AG517" s="22">
        <f>IF(AE517&lt;AF517,AE517,AF517)</f>
        <v>0</v>
      </c>
      <c r="AN517" s="29"/>
      <c r="AO517" s="29"/>
      <c r="AP517" s="29"/>
      <c r="AQ517" s="29"/>
      <c r="AR517" s="29"/>
      <c r="AS517" s="29"/>
      <c r="AT517" s="29"/>
      <c r="AU517" s="29"/>
      <c r="AV517" s="29"/>
      <c r="AW517" s="29"/>
      <c r="AX517" s="29"/>
      <c r="AY517" s="29"/>
      <c r="AZ517" s="29"/>
      <c r="BA517" s="29"/>
      <c r="BB517" s="29"/>
      <c r="BC517" s="29"/>
      <c r="BD517" s="29"/>
      <c r="BE517" s="29"/>
      <c r="BF517" s="29"/>
      <c r="BG517" s="29"/>
      <c r="BH517" s="29"/>
      <c r="BI517" s="29"/>
    </row>
    <row r="518" spans="1:201" s="6" customFormat="1" ht="40.15" customHeight="1" x14ac:dyDescent="0.2">
      <c r="A518" s="16" t="s">
        <v>1161</v>
      </c>
      <c r="B518" s="9">
        <v>509</v>
      </c>
      <c r="C518" s="9"/>
      <c r="D518" s="49" t="s">
        <v>562</v>
      </c>
      <c r="E518" s="79" t="s">
        <v>2038</v>
      </c>
      <c r="F518" s="49" t="s">
        <v>2104</v>
      </c>
      <c r="G518" s="49" t="s">
        <v>2105</v>
      </c>
      <c r="H518" s="49" t="s">
        <v>2083</v>
      </c>
      <c r="I518" s="89">
        <v>4</v>
      </c>
      <c r="J518" s="82">
        <v>12.21</v>
      </c>
      <c r="K518" s="82">
        <f t="shared" si="199"/>
        <v>12.2</v>
      </c>
      <c r="L518" s="82">
        <f t="shared" si="200"/>
        <v>3.05</v>
      </c>
      <c r="M518" s="83">
        <f t="shared" si="198"/>
        <v>3.0525000000000002</v>
      </c>
      <c r="N518" s="84"/>
      <c r="O518" s="85">
        <f t="shared" si="213"/>
        <v>40</v>
      </c>
      <c r="P518" s="86">
        <v>10</v>
      </c>
      <c r="Q518" s="85">
        <f t="shared" si="214"/>
        <v>1600</v>
      </c>
      <c r="R518" s="86">
        <v>400</v>
      </c>
      <c r="S518" s="87">
        <f t="shared" si="215"/>
        <v>122</v>
      </c>
      <c r="T518" s="87">
        <f t="shared" si="216"/>
        <v>4880</v>
      </c>
      <c r="AA518" s="22"/>
      <c r="AB518" s="22"/>
      <c r="AC518" s="22"/>
      <c r="AE518" s="22"/>
      <c r="AF518" s="22"/>
      <c r="AG518" s="22"/>
      <c r="AN518" s="29"/>
      <c r="AO518" s="29"/>
      <c r="AP518" s="29"/>
      <c r="AQ518" s="29"/>
      <c r="AR518" s="29"/>
      <c r="AS518" s="29"/>
      <c r="AT518" s="29"/>
      <c r="AU518" s="29"/>
      <c r="AV518" s="29"/>
      <c r="AW518" s="29"/>
      <c r="AX518" s="29"/>
      <c r="AY518" s="29"/>
      <c r="AZ518" s="29"/>
      <c r="BA518" s="29"/>
      <c r="BB518" s="29"/>
      <c r="BC518" s="29"/>
      <c r="BD518" s="29"/>
      <c r="BE518" s="29"/>
      <c r="BF518" s="29"/>
      <c r="BG518" s="29"/>
      <c r="BH518" s="29"/>
      <c r="BI518" s="29"/>
    </row>
    <row r="519" spans="1:201" s="6" customFormat="1" ht="40.15" customHeight="1" x14ac:dyDescent="0.2">
      <c r="A519" s="15" t="s">
        <v>1161</v>
      </c>
      <c r="B519" s="9">
        <v>510</v>
      </c>
      <c r="C519" s="9"/>
      <c r="D519" s="49" t="s">
        <v>562</v>
      </c>
      <c r="E519" s="79" t="s">
        <v>30</v>
      </c>
      <c r="F519" s="49" t="s">
        <v>31</v>
      </c>
      <c r="G519" s="49" t="s">
        <v>1050</v>
      </c>
      <c r="H519" s="49" t="s">
        <v>555</v>
      </c>
      <c r="I519" s="89">
        <v>1</v>
      </c>
      <c r="J519" s="88">
        <v>28</v>
      </c>
      <c r="K519" s="82">
        <f t="shared" si="199"/>
        <v>28</v>
      </c>
      <c r="L519" s="82">
        <f t="shared" si="200"/>
        <v>28</v>
      </c>
      <c r="M519" s="83">
        <f t="shared" si="198"/>
        <v>28</v>
      </c>
      <c r="N519" s="84">
        <v>0</v>
      </c>
      <c r="O519" s="85">
        <f t="shared" si="213"/>
        <v>60</v>
      </c>
      <c r="P519" s="86">
        <v>60</v>
      </c>
      <c r="Q519" s="85">
        <f t="shared" si="214"/>
        <v>600</v>
      </c>
      <c r="R519" s="86">
        <v>600</v>
      </c>
      <c r="S519" s="87">
        <f t="shared" si="215"/>
        <v>1680</v>
      </c>
      <c r="T519" s="87">
        <f t="shared" si="216"/>
        <v>16800</v>
      </c>
      <c r="U519" s="1"/>
      <c r="V519" s="1"/>
      <c r="W519" s="1"/>
      <c r="X519" s="1"/>
      <c r="Y519" s="1"/>
      <c r="Z519" s="1"/>
      <c r="AA519" s="22">
        <f>N519*O519</f>
        <v>0</v>
      </c>
      <c r="AB519" s="22">
        <f>M519*O519</f>
        <v>1680</v>
      </c>
      <c r="AC519" s="22">
        <f>IF(AA519&lt;AB519,AA519,AB519)</f>
        <v>0</v>
      </c>
      <c r="AD519" s="1"/>
      <c r="AE519" s="22">
        <f>Q519*N519</f>
        <v>0</v>
      </c>
      <c r="AF519" s="22">
        <f>M519*Q519</f>
        <v>16800</v>
      </c>
      <c r="AG519" s="22">
        <f>IF(AE519&lt;AF519,AE519,AF519)</f>
        <v>0</v>
      </c>
      <c r="AH519" s="1"/>
      <c r="AI519" s="1"/>
      <c r="AJ519" s="1"/>
      <c r="AK519" s="1"/>
      <c r="AL519" s="1"/>
      <c r="AM519" s="1"/>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row>
    <row r="520" spans="1:201" ht="40.15" customHeight="1" x14ac:dyDescent="0.2">
      <c r="A520" s="15" t="s">
        <v>1161</v>
      </c>
      <c r="B520" s="9">
        <v>511</v>
      </c>
      <c r="C520" s="9"/>
      <c r="D520" s="49" t="s">
        <v>562</v>
      </c>
      <c r="E520" s="79" t="s">
        <v>60</v>
      </c>
      <c r="F520" s="49" t="s">
        <v>538</v>
      </c>
      <c r="G520" s="49" t="s">
        <v>741</v>
      </c>
      <c r="H520" s="49" t="s">
        <v>540</v>
      </c>
      <c r="I520" s="101">
        <v>28</v>
      </c>
      <c r="J520" s="88">
        <v>34.17</v>
      </c>
      <c r="K520" s="82">
        <f t="shared" si="199"/>
        <v>34.159999999999997</v>
      </c>
      <c r="L520" s="82">
        <f t="shared" si="200"/>
        <v>1.22</v>
      </c>
      <c r="M520" s="83">
        <f t="shared" si="198"/>
        <v>1.2203571428571429</v>
      </c>
      <c r="N520" s="84">
        <v>0</v>
      </c>
      <c r="O520" s="85">
        <f t="shared" si="213"/>
        <v>1400</v>
      </c>
      <c r="P520" s="86">
        <v>50</v>
      </c>
      <c r="Q520" s="85">
        <f t="shared" si="214"/>
        <v>33600</v>
      </c>
      <c r="R520" s="86">
        <v>1200</v>
      </c>
      <c r="S520" s="87">
        <f t="shared" si="215"/>
        <v>1707.9999999999998</v>
      </c>
      <c r="T520" s="87">
        <f t="shared" si="216"/>
        <v>40991.999999999993</v>
      </c>
      <c r="AA520" s="22">
        <f>N520*O520</f>
        <v>0</v>
      </c>
      <c r="AB520" s="22">
        <f>M520*O520</f>
        <v>1708.5</v>
      </c>
      <c r="AC520" s="22">
        <f>IF(AA520&lt;AB520,AA520,AB520)</f>
        <v>0</v>
      </c>
      <c r="AE520" s="22">
        <f>Q520*N520</f>
        <v>0</v>
      </c>
      <c r="AF520" s="22">
        <f>M520*Q520</f>
        <v>41004</v>
      </c>
      <c r="AG520" s="22">
        <f>IF(AE520&lt;AF520,AE520,AF520)</f>
        <v>0</v>
      </c>
    </row>
    <row r="521" spans="1:201" ht="40.15" customHeight="1" x14ac:dyDescent="0.2">
      <c r="A521" s="15" t="s">
        <v>1161</v>
      </c>
      <c r="B521" s="9">
        <v>512</v>
      </c>
      <c r="C521" s="9"/>
      <c r="D521" s="49" t="s">
        <v>562</v>
      </c>
      <c r="E521" s="79" t="s">
        <v>249</v>
      </c>
      <c r="F521" s="49" t="s">
        <v>631</v>
      </c>
      <c r="G521" s="49" t="s">
        <v>1650</v>
      </c>
      <c r="H521" s="49" t="s">
        <v>537</v>
      </c>
      <c r="I521" s="89">
        <v>1</v>
      </c>
      <c r="J521" s="88">
        <v>21.76</v>
      </c>
      <c r="K521" s="82">
        <f t="shared" si="199"/>
        <v>21.76</v>
      </c>
      <c r="L521" s="82">
        <f t="shared" si="200"/>
        <v>21.76</v>
      </c>
      <c r="M521" s="83">
        <f t="shared" si="198"/>
        <v>21.76</v>
      </c>
      <c r="N521" s="84">
        <v>0</v>
      </c>
      <c r="O521" s="85">
        <f t="shared" si="213"/>
        <v>100</v>
      </c>
      <c r="P521" s="86">
        <v>100</v>
      </c>
      <c r="Q521" s="85">
        <f t="shared" si="214"/>
        <v>1000</v>
      </c>
      <c r="R521" s="86">
        <v>1000</v>
      </c>
      <c r="S521" s="87">
        <f t="shared" si="215"/>
        <v>2176</v>
      </c>
      <c r="T521" s="87">
        <f t="shared" si="216"/>
        <v>21760</v>
      </c>
      <c r="AA521" s="22">
        <f>N521*O521</f>
        <v>0</v>
      </c>
      <c r="AB521" s="22">
        <f>M521*O521</f>
        <v>2176</v>
      </c>
      <c r="AC521" s="22">
        <f>IF(AA521&lt;AB521,AA521,AB521)</f>
        <v>0</v>
      </c>
      <c r="AE521" s="22">
        <f>Q521*N521</f>
        <v>0</v>
      </c>
      <c r="AF521" s="22">
        <f>M521*Q521</f>
        <v>21760</v>
      </c>
      <c r="AG521" s="22">
        <f>IF(AE521&lt;AF521,AE521,AF521)</f>
        <v>0</v>
      </c>
    </row>
    <row r="522" spans="1:201" ht="40.15" customHeight="1" x14ac:dyDescent="0.2">
      <c r="A522" s="15" t="s">
        <v>1161</v>
      </c>
      <c r="B522" s="9">
        <v>513</v>
      </c>
      <c r="C522" s="9"/>
      <c r="D522" s="49" t="s">
        <v>562</v>
      </c>
      <c r="E522" s="79" t="s">
        <v>277</v>
      </c>
      <c r="F522" s="49" t="s">
        <v>631</v>
      </c>
      <c r="G522" s="49" t="s">
        <v>715</v>
      </c>
      <c r="H522" s="49" t="s">
        <v>537</v>
      </c>
      <c r="I522" s="89">
        <v>1</v>
      </c>
      <c r="J522" s="88">
        <v>12.82</v>
      </c>
      <c r="K522" s="82">
        <f t="shared" si="199"/>
        <v>12.82</v>
      </c>
      <c r="L522" s="82">
        <f t="shared" si="200"/>
        <v>12.82</v>
      </c>
      <c r="M522" s="83">
        <f t="shared" ref="M522:M585" si="223">J522/I522</f>
        <v>12.82</v>
      </c>
      <c r="N522" s="84">
        <v>0</v>
      </c>
      <c r="O522" s="85">
        <f t="shared" si="213"/>
        <v>1</v>
      </c>
      <c r="P522" s="86">
        <v>1</v>
      </c>
      <c r="Q522" s="85">
        <f t="shared" si="214"/>
        <v>600</v>
      </c>
      <c r="R522" s="86">
        <v>600</v>
      </c>
      <c r="S522" s="87">
        <f t="shared" si="215"/>
        <v>12.82</v>
      </c>
      <c r="T522" s="87">
        <f t="shared" si="216"/>
        <v>7692</v>
      </c>
      <c r="AA522" s="22">
        <f>N522*O522</f>
        <v>0</v>
      </c>
      <c r="AB522" s="22">
        <f>M522*O522</f>
        <v>12.82</v>
      </c>
      <c r="AC522" s="22">
        <f>IF(AA522&lt;AB522,AA522,AB522)</f>
        <v>0</v>
      </c>
      <c r="AE522" s="22">
        <f>Q522*N522</f>
        <v>0</v>
      </c>
      <c r="AF522" s="22">
        <f>M522*Q522</f>
        <v>7692</v>
      </c>
      <c r="AG522" s="22">
        <f>IF(AE522&lt;AF522,AE522,AF522)</f>
        <v>0</v>
      </c>
    </row>
    <row r="523" spans="1:201" ht="40.15" customHeight="1" x14ac:dyDescent="0.2">
      <c r="A523" s="15" t="s">
        <v>1161</v>
      </c>
      <c r="B523" s="9">
        <v>514</v>
      </c>
      <c r="C523" s="9"/>
      <c r="D523" s="49" t="s">
        <v>562</v>
      </c>
      <c r="E523" s="79" t="s">
        <v>2127</v>
      </c>
      <c r="F523" s="49" t="s">
        <v>631</v>
      </c>
      <c r="G523" s="49" t="s">
        <v>2128</v>
      </c>
      <c r="H523" s="49" t="s">
        <v>537</v>
      </c>
      <c r="I523" s="89">
        <v>1</v>
      </c>
      <c r="J523" s="88">
        <v>25</v>
      </c>
      <c r="K523" s="82">
        <f t="shared" ref="K523:K586" si="224">L523*I523</f>
        <v>25</v>
      </c>
      <c r="L523" s="82">
        <f t="shared" si="200"/>
        <v>25</v>
      </c>
      <c r="M523" s="83">
        <f t="shared" si="223"/>
        <v>25</v>
      </c>
      <c r="N523" s="84"/>
      <c r="O523" s="85">
        <f t="shared" si="213"/>
        <v>50</v>
      </c>
      <c r="P523" s="86">
        <v>50</v>
      </c>
      <c r="Q523" s="85">
        <f t="shared" si="214"/>
        <v>2400</v>
      </c>
      <c r="R523" s="86">
        <v>2400</v>
      </c>
      <c r="S523" s="87">
        <f t="shared" si="215"/>
        <v>1250</v>
      </c>
      <c r="T523" s="87">
        <f t="shared" si="216"/>
        <v>60000</v>
      </c>
      <c r="AA523" s="22"/>
      <c r="AB523" s="22"/>
      <c r="AC523" s="22"/>
      <c r="AE523" s="22"/>
      <c r="AF523" s="22"/>
      <c r="AG523" s="22"/>
    </row>
    <row r="524" spans="1:201" ht="40.15" customHeight="1" x14ac:dyDescent="0.2">
      <c r="A524" s="15" t="s">
        <v>1161</v>
      </c>
      <c r="B524" s="9">
        <v>515</v>
      </c>
      <c r="C524" s="9"/>
      <c r="D524" s="49" t="s">
        <v>562</v>
      </c>
      <c r="E524" s="79" t="s">
        <v>439</v>
      </c>
      <c r="F524" s="49" t="s">
        <v>626</v>
      </c>
      <c r="G524" s="49" t="s">
        <v>440</v>
      </c>
      <c r="H524" s="49" t="s">
        <v>540</v>
      </c>
      <c r="I524" s="89">
        <v>30</v>
      </c>
      <c r="J524" s="88">
        <v>71.03</v>
      </c>
      <c r="K524" s="82">
        <f t="shared" si="224"/>
        <v>70.8</v>
      </c>
      <c r="L524" s="82">
        <f t="shared" ref="L524:L587" si="225">ROUNDDOWN(M524,2)</f>
        <v>2.36</v>
      </c>
      <c r="M524" s="83">
        <f t="shared" si="223"/>
        <v>2.3676666666666666</v>
      </c>
      <c r="N524" s="84">
        <v>0</v>
      </c>
      <c r="O524" s="85">
        <f t="shared" si="213"/>
        <v>300</v>
      </c>
      <c r="P524" s="86">
        <v>10</v>
      </c>
      <c r="Q524" s="85">
        <f t="shared" si="214"/>
        <v>30000</v>
      </c>
      <c r="R524" s="86">
        <v>1000</v>
      </c>
      <c r="S524" s="87">
        <f t="shared" si="215"/>
        <v>708</v>
      </c>
      <c r="T524" s="87">
        <f t="shared" si="216"/>
        <v>70800</v>
      </c>
      <c r="AA524" s="22">
        <f t="shared" ref="AA524:AA532" si="226">N524*O524</f>
        <v>0</v>
      </c>
      <c r="AB524" s="22">
        <f t="shared" ref="AB524:AB532" si="227">M524*O524</f>
        <v>710.3</v>
      </c>
      <c r="AC524" s="22">
        <f t="shared" ref="AC524:AC532" si="228">IF(AA524&lt;AB524,AA524,AB524)</f>
        <v>0</v>
      </c>
      <c r="AE524" s="22">
        <f t="shared" ref="AE524:AE532" si="229">Q524*N524</f>
        <v>0</v>
      </c>
      <c r="AF524" s="22">
        <f t="shared" ref="AF524:AF532" si="230">M524*Q524</f>
        <v>71030</v>
      </c>
      <c r="AG524" s="22">
        <f t="shared" ref="AG524:AG532" si="231">IF(AE524&lt;AF524,AE524,AF524)</f>
        <v>0</v>
      </c>
    </row>
    <row r="525" spans="1:201" ht="40.15" customHeight="1" x14ac:dyDescent="0.2">
      <c r="A525" s="15" t="s">
        <v>1161</v>
      </c>
      <c r="B525" s="9">
        <v>516</v>
      </c>
      <c r="C525" s="9"/>
      <c r="D525" s="49" t="s">
        <v>562</v>
      </c>
      <c r="E525" s="79" t="s">
        <v>461</v>
      </c>
      <c r="F525" s="49" t="s">
        <v>565</v>
      </c>
      <c r="G525" s="49" t="s">
        <v>462</v>
      </c>
      <c r="H525" s="49" t="s">
        <v>555</v>
      </c>
      <c r="I525" s="89">
        <v>1</v>
      </c>
      <c r="J525" s="88">
        <v>18</v>
      </c>
      <c r="K525" s="82">
        <f t="shared" si="224"/>
        <v>18</v>
      </c>
      <c r="L525" s="82">
        <f t="shared" si="225"/>
        <v>18</v>
      </c>
      <c r="M525" s="83">
        <f t="shared" si="223"/>
        <v>18</v>
      </c>
      <c r="N525" s="84">
        <v>0</v>
      </c>
      <c r="O525" s="85">
        <f t="shared" si="213"/>
        <v>10</v>
      </c>
      <c r="P525" s="86">
        <v>10</v>
      </c>
      <c r="Q525" s="85">
        <f t="shared" si="214"/>
        <v>1000</v>
      </c>
      <c r="R525" s="86">
        <v>1000</v>
      </c>
      <c r="S525" s="87">
        <f t="shared" si="215"/>
        <v>180</v>
      </c>
      <c r="T525" s="87">
        <f t="shared" si="216"/>
        <v>18000</v>
      </c>
      <c r="AA525" s="22">
        <f t="shared" si="226"/>
        <v>0</v>
      </c>
      <c r="AB525" s="22">
        <f t="shared" si="227"/>
        <v>180</v>
      </c>
      <c r="AC525" s="22">
        <f t="shared" si="228"/>
        <v>0</v>
      </c>
      <c r="AE525" s="22">
        <f t="shared" si="229"/>
        <v>0</v>
      </c>
      <c r="AF525" s="22">
        <f t="shared" si="230"/>
        <v>18000</v>
      </c>
      <c r="AG525" s="22">
        <f t="shared" si="231"/>
        <v>0</v>
      </c>
    </row>
    <row r="526" spans="1:201" ht="40.15" customHeight="1" x14ac:dyDescent="0.2">
      <c r="A526" s="16" t="s">
        <v>1161</v>
      </c>
      <c r="B526" s="9">
        <v>517</v>
      </c>
      <c r="C526" s="9"/>
      <c r="D526" s="49" t="s">
        <v>905</v>
      </c>
      <c r="E526" s="79" t="s">
        <v>906</v>
      </c>
      <c r="F526" s="49" t="s">
        <v>626</v>
      </c>
      <c r="G526" s="49" t="s">
        <v>597</v>
      </c>
      <c r="H526" s="49" t="s">
        <v>540</v>
      </c>
      <c r="I526" s="89">
        <v>30</v>
      </c>
      <c r="J526" s="82">
        <v>16.47</v>
      </c>
      <c r="K526" s="82">
        <f t="shared" si="224"/>
        <v>16.200000000000003</v>
      </c>
      <c r="L526" s="82">
        <f t="shared" si="225"/>
        <v>0.54</v>
      </c>
      <c r="M526" s="83">
        <f t="shared" si="223"/>
        <v>0.54899999999999993</v>
      </c>
      <c r="N526" s="84">
        <v>0</v>
      </c>
      <c r="O526" s="85">
        <f t="shared" si="213"/>
        <v>1500</v>
      </c>
      <c r="P526" s="86">
        <v>50</v>
      </c>
      <c r="Q526" s="85">
        <f t="shared" si="214"/>
        <v>12000</v>
      </c>
      <c r="R526" s="86">
        <v>400</v>
      </c>
      <c r="S526" s="87">
        <f t="shared" si="215"/>
        <v>810.00000000000011</v>
      </c>
      <c r="T526" s="87">
        <f t="shared" si="216"/>
        <v>6480.0000000000009</v>
      </c>
      <c r="U526" s="6"/>
      <c r="V526" s="6"/>
      <c r="W526" s="6"/>
      <c r="X526" s="6"/>
      <c r="Y526" s="6"/>
      <c r="Z526" s="6"/>
      <c r="AA526" s="22">
        <f t="shared" si="226"/>
        <v>0</v>
      </c>
      <c r="AB526" s="22">
        <f t="shared" si="227"/>
        <v>823.49999999999989</v>
      </c>
      <c r="AC526" s="22">
        <f t="shared" si="228"/>
        <v>0</v>
      </c>
      <c r="AD526" s="6"/>
      <c r="AE526" s="22">
        <f t="shared" si="229"/>
        <v>0</v>
      </c>
      <c r="AF526" s="22">
        <f t="shared" si="230"/>
        <v>6587.9999999999991</v>
      </c>
      <c r="AG526" s="22">
        <f t="shared" si="231"/>
        <v>0</v>
      </c>
      <c r="AH526" s="6"/>
      <c r="AI526" s="6"/>
      <c r="AJ526" s="6"/>
      <c r="AK526" s="6"/>
      <c r="AL526" s="6"/>
      <c r="AM526" s="6"/>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6"/>
      <c r="BK526" s="6"/>
      <c r="BL526" s="6"/>
      <c r="BM526" s="6"/>
      <c r="BN526" s="6"/>
      <c r="BO526" s="6"/>
      <c r="BP526" s="6"/>
      <c r="BQ526" s="6"/>
      <c r="BR526" s="6"/>
      <c r="BS526" s="6"/>
      <c r="BT526" s="6"/>
      <c r="BU526" s="6"/>
      <c r="BV526" s="6"/>
      <c r="BW526" s="6"/>
      <c r="BX526" s="6"/>
      <c r="BY526" s="6"/>
      <c r="BZ526" s="6"/>
      <c r="CA526" s="6"/>
      <c r="CB526" s="6"/>
      <c r="CC526" s="6"/>
      <c r="CD526" s="6"/>
      <c r="CE526" s="6"/>
      <c r="CF526" s="6"/>
      <c r="CG526" s="6"/>
      <c r="CH526" s="6"/>
      <c r="CI526" s="6"/>
      <c r="CJ526" s="6"/>
      <c r="CK526" s="6"/>
      <c r="CL526" s="6"/>
      <c r="CM526" s="6"/>
      <c r="CN526" s="6"/>
      <c r="CO526" s="6"/>
      <c r="CP526" s="6"/>
      <c r="CQ526" s="6"/>
      <c r="CR526" s="6"/>
      <c r="CS526" s="6"/>
      <c r="CT526" s="6"/>
      <c r="CU526" s="6"/>
      <c r="CV526" s="6"/>
      <c r="CW526" s="6"/>
      <c r="CX526" s="6"/>
      <c r="CY526" s="6"/>
      <c r="CZ526" s="6"/>
      <c r="DA526" s="6"/>
      <c r="DB526" s="6"/>
      <c r="DC526" s="6"/>
      <c r="DD526" s="6"/>
      <c r="DE526" s="6"/>
      <c r="DF526" s="6"/>
      <c r="DG526" s="6"/>
      <c r="DH526" s="6"/>
      <c r="DI526" s="6"/>
      <c r="DJ526" s="6"/>
      <c r="DK526" s="6"/>
      <c r="DL526" s="6"/>
      <c r="DM526" s="6"/>
      <c r="DN526" s="6"/>
      <c r="DO526" s="6"/>
      <c r="DP526" s="6"/>
      <c r="DQ526" s="6"/>
      <c r="DR526" s="6"/>
      <c r="DS526" s="6"/>
      <c r="DT526" s="6"/>
      <c r="DU526" s="6"/>
      <c r="DV526" s="6"/>
      <c r="DW526" s="6"/>
      <c r="DX526" s="6"/>
      <c r="DY526" s="6"/>
      <c r="DZ526" s="6"/>
      <c r="EA526" s="6"/>
      <c r="EB526" s="6"/>
      <c r="EC526" s="6"/>
      <c r="ED526" s="6"/>
      <c r="EE526" s="6"/>
      <c r="EF526" s="6"/>
      <c r="EG526" s="6"/>
      <c r="EH526" s="6"/>
      <c r="EI526" s="6"/>
      <c r="EJ526" s="6"/>
      <c r="EK526" s="6"/>
      <c r="EL526" s="6"/>
      <c r="EM526" s="6"/>
      <c r="EN526" s="6"/>
      <c r="EO526" s="6"/>
      <c r="EP526" s="6"/>
      <c r="EQ526" s="6"/>
      <c r="ER526" s="6"/>
      <c r="ES526" s="6"/>
      <c r="ET526" s="6"/>
      <c r="EU526" s="6"/>
      <c r="EV526" s="6"/>
      <c r="EW526" s="6"/>
      <c r="EX526" s="6"/>
      <c r="EY526" s="6"/>
      <c r="EZ526" s="6"/>
      <c r="FA526" s="6"/>
      <c r="FB526" s="6"/>
      <c r="FC526" s="6"/>
      <c r="FD526" s="6"/>
      <c r="FE526" s="6"/>
      <c r="FF526" s="6"/>
      <c r="FG526" s="6"/>
      <c r="FH526" s="6"/>
      <c r="FI526" s="6"/>
      <c r="FJ526" s="6"/>
      <c r="FK526" s="6"/>
      <c r="FL526" s="6"/>
      <c r="FM526" s="6"/>
      <c r="FN526" s="6"/>
      <c r="FO526" s="6"/>
      <c r="FP526" s="6"/>
      <c r="FQ526" s="6"/>
      <c r="FR526" s="6"/>
      <c r="FS526" s="6"/>
      <c r="FT526" s="6"/>
      <c r="FU526" s="6"/>
      <c r="FV526" s="6"/>
      <c r="FW526" s="6"/>
      <c r="FX526" s="6"/>
      <c r="FY526" s="6"/>
      <c r="FZ526" s="6"/>
      <c r="GA526" s="6"/>
      <c r="GB526" s="6"/>
      <c r="GC526" s="6"/>
      <c r="GD526" s="6"/>
      <c r="GE526" s="6"/>
      <c r="GF526" s="6"/>
      <c r="GG526" s="6"/>
      <c r="GH526" s="6"/>
      <c r="GI526" s="6"/>
      <c r="GJ526" s="6"/>
      <c r="GK526" s="6"/>
      <c r="GL526" s="6"/>
      <c r="GM526" s="6"/>
      <c r="GN526" s="6"/>
      <c r="GO526" s="6"/>
      <c r="GP526" s="6"/>
      <c r="GQ526" s="6"/>
      <c r="GR526" s="6"/>
      <c r="GS526" s="6"/>
    </row>
    <row r="527" spans="1:201" s="6" customFormat="1" ht="40.15" customHeight="1" x14ac:dyDescent="0.2">
      <c r="A527" s="15" t="s">
        <v>1160</v>
      </c>
      <c r="B527" s="9">
        <v>518</v>
      </c>
      <c r="C527" s="9"/>
      <c r="D527" s="49" t="s">
        <v>104</v>
      </c>
      <c r="E527" s="79" t="s">
        <v>105</v>
      </c>
      <c r="F527" s="49" t="s">
        <v>549</v>
      </c>
      <c r="G527" s="49" t="s">
        <v>589</v>
      </c>
      <c r="H527" s="49" t="s">
        <v>540</v>
      </c>
      <c r="I527" s="89">
        <v>10</v>
      </c>
      <c r="J527" s="88">
        <v>3.37</v>
      </c>
      <c r="K527" s="82">
        <f t="shared" si="224"/>
        <v>3.3000000000000003</v>
      </c>
      <c r="L527" s="82">
        <f t="shared" si="225"/>
        <v>0.33</v>
      </c>
      <c r="M527" s="83">
        <f t="shared" si="223"/>
        <v>0.33700000000000002</v>
      </c>
      <c r="N527" s="84">
        <v>2.0799999999999999E-2</v>
      </c>
      <c r="O527" s="85">
        <f t="shared" si="213"/>
        <v>8000</v>
      </c>
      <c r="P527" s="86">
        <v>800</v>
      </c>
      <c r="Q527" s="85">
        <f t="shared" si="214"/>
        <v>240000</v>
      </c>
      <c r="R527" s="86">
        <v>24000</v>
      </c>
      <c r="S527" s="87">
        <f t="shared" si="215"/>
        <v>2640</v>
      </c>
      <c r="T527" s="87">
        <f t="shared" si="216"/>
        <v>79200</v>
      </c>
      <c r="U527" s="1"/>
      <c r="V527" s="1"/>
      <c r="W527" s="1"/>
      <c r="X527" s="1"/>
      <c r="Y527" s="1"/>
      <c r="Z527" s="1"/>
      <c r="AA527" s="22">
        <f t="shared" si="226"/>
        <v>166.4</v>
      </c>
      <c r="AB527" s="22">
        <f t="shared" si="227"/>
        <v>2696</v>
      </c>
      <c r="AC527" s="22">
        <f t="shared" si="228"/>
        <v>166.4</v>
      </c>
      <c r="AD527" s="1"/>
      <c r="AE527" s="22">
        <f t="shared" si="229"/>
        <v>4992</v>
      </c>
      <c r="AF527" s="22">
        <f t="shared" si="230"/>
        <v>80880</v>
      </c>
      <c r="AG527" s="22">
        <f t="shared" si="231"/>
        <v>4992</v>
      </c>
      <c r="AH527" s="1"/>
      <c r="AI527" s="1"/>
      <c r="AJ527" s="1"/>
      <c r="AK527" s="1"/>
      <c r="AL527" s="1"/>
      <c r="AM527" s="1"/>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row>
    <row r="528" spans="1:201" ht="40.15" customHeight="1" x14ac:dyDescent="0.2">
      <c r="A528" s="15" t="s">
        <v>1160</v>
      </c>
      <c r="B528" s="9">
        <v>519</v>
      </c>
      <c r="C528" s="9"/>
      <c r="D528" s="49" t="s">
        <v>104</v>
      </c>
      <c r="E528" s="79" t="s">
        <v>1406</v>
      </c>
      <c r="F528" s="49" t="s">
        <v>653</v>
      </c>
      <c r="G528" s="49" t="s">
        <v>316</v>
      </c>
      <c r="H528" s="49" t="s">
        <v>540</v>
      </c>
      <c r="I528" s="89">
        <v>30</v>
      </c>
      <c r="J528" s="88">
        <v>15.57</v>
      </c>
      <c r="K528" s="82">
        <f t="shared" si="224"/>
        <v>15.3</v>
      </c>
      <c r="L528" s="82">
        <f t="shared" si="225"/>
        <v>0.51</v>
      </c>
      <c r="M528" s="83">
        <f t="shared" si="223"/>
        <v>0.51900000000000002</v>
      </c>
      <c r="N528" s="84">
        <v>2.0799999999999999E-2</v>
      </c>
      <c r="O528" s="85">
        <f t="shared" si="213"/>
        <v>300</v>
      </c>
      <c r="P528" s="86">
        <v>10</v>
      </c>
      <c r="Q528" s="85">
        <f t="shared" si="214"/>
        <v>360000</v>
      </c>
      <c r="R528" s="86">
        <v>12000</v>
      </c>
      <c r="S528" s="87">
        <f t="shared" si="215"/>
        <v>153</v>
      </c>
      <c r="T528" s="87">
        <f t="shared" si="216"/>
        <v>183600</v>
      </c>
      <c r="AA528" s="22">
        <f t="shared" si="226"/>
        <v>6.2399999999999993</v>
      </c>
      <c r="AB528" s="22">
        <f t="shared" si="227"/>
        <v>155.70000000000002</v>
      </c>
      <c r="AC528" s="22">
        <f t="shared" si="228"/>
        <v>6.2399999999999993</v>
      </c>
      <c r="AE528" s="22">
        <f t="shared" si="229"/>
        <v>7488</v>
      </c>
      <c r="AF528" s="22">
        <f t="shared" si="230"/>
        <v>186840</v>
      </c>
      <c r="AG528" s="22">
        <f t="shared" si="231"/>
        <v>7488</v>
      </c>
    </row>
    <row r="529" spans="1:201" ht="40.15" customHeight="1" x14ac:dyDescent="0.2">
      <c r="A529" s="15" t="s">
        <v>1160</v>
      </c>
      <c r="B529" s="9">
        <v>520</v>
      </c>
      <c r="C529" s="9"/>
      <c r="D529" s="49" t="s">
        <v>424</v>
      </c>
      <c r="E529" s="79" t="s">
        <v>630</v>
      </c>
      <c r="F529" s="49" t="s">
        <v>631</v>
      </c>
      <c r="G529" s="49" t="s">
        <v>1407</v>
      </c>
      <c r="H529" s="49" t="s">
        <v>537</v>
      </c>
      <c r="I529" s="89">
        <v>1</v>
      </c>
      <c r="J529" s="88">
        <v>10.75</v>
      </c>
      <c r="K529" s="82">
        <f t="shared" si="224"/>
        <v>10.75</v>
      </c>
      <c r="L529" s="82">
        <f t="shared" si="225"/>
        <v>10.75</v>
      </c>
      <c r="M529" s="83">
        <f t="shared" si="223"/>
        <v>10.75</v>
      </c>
      <c r="N529" s="84">
        <v>14.53</v>
      </c>
      <c r="O529" s="85">
        <f t="shared" si="213"/>
        <v>1</v>
      </c>
      <c r="P529" s="86">
        <v>1</v>
      </c>
      <c r="Q529" s="85">
        <f t="shared" si="214"/>
        <v>100</v>
      </c>
      <c r="R529" s="86">
        <v>100</v>
      </c>
      <c r="S529" s="87">
        <f t="shared" si="215"/>
        <v>10.75</v>
      </c>
      <c r="T529" s="87">
        <f t="shared" si="216"/>
        <v>1075</v>
      </c>
      <c r="AA529" s="22">
        <f t="shared" si="226"/>
        <v>14.53</v>
      </c>
      <c r="AB529" s="22">
        <f t="shared" si="227"/>
        <v>10.75</v>
      </c>
      <c r="AC529" s="22">
        <f t="shared" si="228"/>
        <v>10.75</v>
      </c>
      <c r="AE529" s="22">
        <f t="shared" si="229"/>
        <v>1453</v>
      </c>
      <c r="AF529" s="22">
        <f t="shared" si="230"/>
        <v>1075</v>
      </c>
      <c r="AG529" s="22">
        <f t="shared" si="231"/>
        <v>1075</v>
      </c>
    </row>
    <row r="530" spans="1:201" ht="40.15" customHeight="1" x14ac:dyDescent="0.2">
      <c r="A530" s="16" t="s">
        <v>1160</v>
      </c>
      <c r="B530" s="9">
        <v>521</v>
      </c>
      <c r="C530" s="9"/>
      <c r="D530" s="49" t="s">
        <v>749</v>
      </c>
      <c r="E530" s="79" t="s">
        <v>1408</v>
      </c>
      <c r="F530" s="49" t="s">
        <v>750</v>
      </c>
      <c r="G530" s="49" t="s">
        <v>751</v>
      </c>
      <c r="H530" s="49" t="s">
        <v>540</v>
      </c>
      <c r="I530" s="89">
        <v>28</v>
      </c>
      <c r="J530" s="82">
        <v>20.37</v>
      </c>
      <c r="K530" s="82">
        <f t="shared" si="224"/>
        <v>20.16</v>
      </c>
      <c r="L530" s="82">
        <f t="shared" si="225"/>
        <v>0.72</v>
      </c>
      <c r="M530" s="83">
        <f t="shared" si="223"/>
        <v>0.72750000000000004</v>
      </c>
      <c r="N530" s="84">
        <v>0.53527400000000003</v>
      </c>
      <c r="O530" s="85">
        <f t="shared" si="213"/>
        <v>1400</v>
      </c>
      <c r="P530" s="86">
        <v>50</v>
      </c>
      <c r="Q530" s="85">
        <f t="shared" si="214"/>
        <v>11200</v>
      </c>
      <c r="R530" s="86">
        <v>400</v>
      </c>
      <c r="S530" s="87">
        <f t="shared" si="215"/>
        <v>1008</v>
      </c>
      <c r="T530" s="87">
        <f t="shared" si="216"/>
        <v>8064</v>
      </c>
      <c r="U530" s="6"/>
      <c r="V530" s="6"/>
      <c r="W530" s="6"/>
      <c r="X530" s="6"/>
      <c r="Y530" s="6"/>
      <c r="Z530" s="6"/>
      <c r="AA530" s="22">
        <f t="shared" si="226"/>
        <v>749.3836</v>
      </c>
      <c r="AB530" s="22">
        <f t="shared" si="227"/>
        <v>1018.5</v>
      </c>
      <c r="AC530" s="22">
        <f t="shared" si="228"/>
        <v>749.3836</v>
      </c>
      <c r="AD530" s="6"/>
      <c r="AE530" s="22">
        <f t="shared" si="229"/>
        <v>5995.0688</v>
      </c>
      <c r="AF530" s="22">
        <f t="shared" si="230"/>
        <v>8148</v>
      </c>
      <c r="AG530" s="22">
        <f t="shared" si="231"/>
        <v>5995.0688</v>
      </c>
      <c r="AH530" s="6"/>
      <c r="AI530" s="6"/>
      <c r="AJ530" s="6"/>
      <c r="AK530" s="6"/>
      <c r="AL530" s="6"/>
      <c r="AM530" s="6"/>
      <c r="AN530" s="29"/>
      <c r="AO530" s="29"/>
      <c r="AP530" s="29"/>
      <c r="AQ530" s="29"/>
      <c r="AR530" s="29"/>
      <c r="AS530" s="29"/>
      <c r="AT530" s="29"/>
      <c r="AU530" s="29"/>
      <c r="AV530" s="29"/>
      <c r="AW530" s="29"/>
      <c r="AX530" s="29"/>
      <c r="AY530" s="29"/>
      <c r="AZ530" s="29"/>
      <c r="BA530" s="29"/>
      <c r="BB530" s="29"/>
      <c r="BC530" s="29"/>
      <c r="BD530" s="29"/>
      <c r="BE530" s="29"/>
      <c r="BF530" s="29"/>
      <c r="BG530" s="29"/>
      <c r="BH530" s="29"/>
      <c r="BI530" s="29"/>
      <c r="BJ530" s="6"/>
      <c r="BK530" s="6"/>
      <c r="BL530" s="6"/>
      <c r="BM530" s="6"/>
      <c r="BN530" s="6"/>
      <c r="BO530" s="6"/>
      <c r="BP530" s="6"/>
      <c r="BQ530" s="6"/>
      <c r="BR530" s="6"/>
      <c r="BS530" s="6"/>
      <c r="BT530" s="6"/>
      <c r="BU530" s="6"/>
      <c r="BV530" s="6"/>
      <c r="BW530" s="6"/>
      <c r="BX530" s="6"/>
      <c r="BY530" s="6"/>
      <c r="BZ530" s="6"/>
      <c r="CA530" s="6"/>
      <c r="CB530" s="6"/>
      <c r="CC530" s="6"/>
      <c r="CD530" s="6"/>
      <c r="CE530" s="6"/>
      <c r="CF530" s="6"/>
      <c r="CG530" s="6"/>
      <c r="CH530" s="6"/>
      <c r="CI530" s="6"/>
      <c r="CJ530" s="6"/>
      <c r="CK530" s="6"/>
      <c r="CL530" s="6"/>
      <c r="CM530" s="6"/>
      <c r="CN530" s="6"/>
      <c r="CO530" s="6"/>
      <c r="CP530" s="6"/>
      <c r="CQ530" s="6"/>
      <c r="CR530" s="6"/>
      <c r="CS530" s="6"/>
      <c r="CT530" s="6"/>
      <c r="CU530" s="6"/>
      <c r="CV530" s="6"/>
      <c r="CW530" s="6"/>
      <c r="CX530" s="6"/>
      <c r="CY530" s="6"/>
      <c r="CZ530" s="6"/>
      <c r="DA530" s="6"/>
      <c r="DB530" s="6"/>
      <c r="DC530" s="6"/>
      <c r="DD530" s="6"/>
      <c r="DE530" s="6"/>
      <c r="DF530" s="6"/>
      <c r="DG530" s="6"/>
      <c r="DH530" s="6"/>
      <c r="DI530" s="6"/>
      <c r="DJ530" s="6"/>
      <c r="DK530" s="6"/>
      <c r="DL530" s="6"/>
      <c r="DM530" s="6"/>
      <c r="DN530" s="6"/>
      <c r="DO530" s="6"/>
      <c r="DP530" s="6"/>
      <c r="DQ530" s="6"/>
      <c r="DR530" s="6"/>
      <c r="DS530" s="6"/>
      <c r="DT530" s="6"/>
      <c r="DU530" s="6"/>
      <c r="DV530" s="6"/>
      <c r="DW530" s="6"/>
      <c r="DX530" s="6"/>
      <c r="DY530" s="6"/>
      <c r="DZ530" s="6"/>
      <c r="EA530" s="6"/>
      <c r="EB530" s="6"/>
      <c r="EC530" s="6"/>
      <c r="ED530" s="6"/>
      <c r="EE530" s="6"/>
      <c r="EF530" s="6"/>
      <c r="EG530" s="6"/>
      <c r="EH530" s="6"/>
      <c r="EI530" s="6"/>
      <c r="EJ530" s="6"/>
      <c r="EK530" s="6"/>
      <c r="EL530" s="6"/>
      <c r="EM530" s="6"/>
      <c r="EN530" s="6"/>
      <c r="EO530" s="6"/>
      <c r="EP530" s="6"/>
      <c r="EQ530" s="6"/>
      <c r="ER530" s="6"/>
      <c r="ES530" s="6"/>
      <c r="ET530" s="6"/>
      <c r="EU530" s="6"/>
      <c r="EV530" s="6"/>
      <c r="EW530" s="6"/>
      <c r="EX530" s="6"/>
      <c r="EY530" s="6"/>
      <c r="EZ530" s="6"/>
      <c r="FA530" s="6"/>
      <c r="FB530" s="6"/>
      <c r="FC530" s="6"/>
      <c r="FD530" s="6"/>
      <c r="FE530" s="6"/>
      <c r="FF530" s="6"/>
      <c r="FG530" s="6"/>
      <c r="FH530" s="6"/>
      <c r="FI530" s="6"/>
      <c r="FJ530" s="6"/>
      <c r="FK530" s="6"/>
      <c r="FL530" s="6"/>
      <c r="FM530" s="6"/>
      <c r="FN530" s="6"/>
      <c r="FO530" s="6"/>
      <c r="FP530" s="6"/>
      <c r="FQ530" s="6"/>
      <c r="FR530" s="6"/>
      <c r="FS530" s="6"/>
      <c r="FT530" s="6"/>
      <c r="FU530" s="6"/>
      <c r="FV530" s="6"/>
      <c r="FW530" s="6"/>
      <c r="FX530" s="6"/>
      <c r="FY530" s="6"/>
      <c r="FZ530" s="6"/>
      <c r="GA530" s="6"/>
      <c r="GB530" s="6"/>
      <c r="GC530" s="6"/>
      <c r="GD530" s="6"/>
      <c r="GE530" s="6"/>
      <c r="GF530" s="6"/>
      <c r="GG530" s="6"/>
      <c r="GH530" s="6"/>
      <c r="GI530" s="6"/>
      <c r="GJ530" s="6"/>
      <c r="GK530" s="6"/>
      <c r="GL530" s="6"/>
      <c r="GM530" s="6"/>
      <c r="GN530" s="6"/>
      <c r="GO530" s="6"/>
      <c r="GP530" s="6"/>
      <c r="GQ530" s="6"/>
      <c r="GR530" s="6"/>
      <c r="GS530" s="6"/>
    </row>
    <row r="531" spans="1:201" s="6" customFormat="1" ht="40.15" customHeight="1" x14ac:dyDescent="0.2">
      <c r="A531" s="16" t="s">
        <v>1160</v>
      </c>
      <c r="B531" s="9">
        <v>522</v>
      </c>
      <c r="C531" s="9"/>
      <c r="D531" s="49" t="s">
        <v>903</v>
      </c>
      <c r="E531" s="79" t="s">
        <v>904</v>
      </c>
      <c r="F531" s="49" t="s">
        <v>626</v>
      </c>
      <c r="G531" s="49" t="s">
        <v>602</v>
      </c>
      <c r="H531" s="49" t="s">
        <v>540</v>
      </c>
      <c r="I531" s="89">
        <v>10</v>
      </c>
      <c r="J531" s="82">
        <v>2.67</v>
      </c>
      <c r="K531" s="82">
        <f t="shared" si="224"/>
        <v>2.6</v>
      </c>
      <c r="L531" s="82">
        <f t="shared" si="225"/>
        <v>0.26</v>
      </c>
      <c r="M531" s="83">
        <f t="shared" si="223"/>
        <v>0.26700000000000002</v>
      </c>
      <c r="N531" s="84">
        <v>0.32490000000000002</v>
      </c>
      <c r="O531" s="85">
        <f t="shared" si="213"/>
        <v>500</v>
      </c>
      <c r="P531" s="86">
        <v>50</v>
      </c>
      <c r="Q531" s="85">
        <f t="shared" si="214"/>
        <v>10000</v>
      </c>
      <c r="R531" s="86">
        <v>1000</v>
      </c>
      <c r="S531" s="87">
        <f t="shared" si="215"/>
        <v>130</v>
      </c>
      <c r="T531" s="87">
        <f t="shared" si="216"/>
        <v>2600</v>
      </c>
      <c r="AA531" s="22">
        <f t="shared" si="226"/>
        <v>162.45000000000002</v>
      </c>
      <c r="AB531" s="22">
        <f t="shared" si="227"/>
        <v>133.5</v>
      </c>
      <c r="AC531" s="22">
        <f t="shared" si="228"/>
        <v>133.5</v>
      </c>
      <c r="AE531" s="22">
        <f t="shared" si="229"/>
        <v>3249</v>
      </c>
      <c r="AF531" s="22">
        <f t="shared" si="230"/>
        <v>2670</v>
      </c>
      <c r="AG531" s="22">
        <f t="shared" si="231"/>
        <v>2670</v>
      </c>
      <c r="AN531" s="29"/>
      <c r="AO531" s="29"/>
      <c r="AP531" s="29"/>
      <c r="AQ531" s="29"/>
      <c r="AR531" s="29"/>
      <c r="AS531" s="29"/>
      <c r="AT531" s="29"/>
      <c r="AU531" s="29"/>
      <c r="AV531" s="29"/>
      <c r="AW531" s="29"/>
      <c r="AX531" s="29"/>
      <c r="AY531" s="29"/>
      <c r="AZ531" s="29"/>
      <c r="BA531" s="29"/>
      <c r="BB531" s="29"/>
      <c r="BC531" s="29"/>
      <c r="BD531" s="29"/>
      <c r="BE531" s="29"/>
      <c r="BF531" s="29"/>
      <c r="BG531" s="29"/>
      <c r="BH531" s="29"/>
      <c r="BI531" s="29"/>
    </row>
    <row r="532" spans="1:201" s="6" customFormat="1" ht="40.15" customHeight="1" x14ac:dyDescent="0.2">
      <c r="A532" s="15" t="s">
        <v>1161</v>
      </c>
      <c r="B532" s="9">
        <v>523</v>
      </c>
      <c r="C532" s="9"/>
      <c r="D532" s="49" t="s">
        <v>153</v>
      </c>
      <c r="E532" s="79" t="s">
        <v>154</v>
      </c>
      <c r="F532" s="49" t="s">
        <v>1223</v>
      </c>
      <c r="G532" s="49" t="s">
        <v>155</v>
      </c>
      <c r="H532" s="49" t="s">
        <v>540</v>
      </c>
      <c r="I532" s="89">
        <v>25</v>
      </c>
      <c r="J532" s="88">
        <v>18.809999999999999</v>
      </c>
      <c r="K532" s="82">
        <f t="shared" si="224"/>
        <v>18.75</v>
      </c>
      <c r="L532" s="82">
        <f t="shared" si="225"/>
        <v>0.75</v>
      </c>
      <c r="M532" s="83">
        <f t="shared" si="223"/>
        <v>0.75239999999999996</v>
      </c>
      <c r="N532" s="84">
        <v>0</v>
      </c>
      <c r="O532" s="85">
        <f t="shared" si="213"/>
        <v>250</v>
      </c>
      <c r="P532" s="86">
        <v>10</v>
      </c>
      <c r="Q532" s="85">
        <f t="shared" si="214"/>
        <v>4000</v>
      </c>
      <c r="R532" s="86">
        <v>160</v>
      </c>
      <c r="S532" s="87">
        <f t="shared" si="215"/>
        <v>187.5</v>
      </c>
      <c r="T532" s="87">
        <f t="shared" si="216"/>
        <v>3000</v>
      </c>
      <c r="U532" s="1"/>
      <c r="V532" s="1"/>
      <c r="W532" s="1"/>
      <c r="X532" s="1"/>
      <c r="Y532" s="1"/>
      <c r="Z532" s="1"/>
      <c r="AA532" s="22">
        <f t="shared" si="226"/>
        <v>0</v>
      </c>
      <c r="AB532" s="22">
        <f t="shared" si="227"/>
        <v>188.1</v>
      </c>
      <c r="AC532" s="22">
        <f t="shared" si="228"/>
        <v>0</v>
      </c>
      <c r="AD532" s="1"/>
      <c r="AE532" s="22">
        <f t="shared" si="229"/>
        <v>0</v>
      </c>
      <c r="AF532" s="22">
        <f t="shared" si="230"/>
        <v>3009.6</v>
      </c>
      <c r="AG532" s="22">
        <f t="shared" si="231"/>
        <v>0</v>
      </c>
      <c r="AH532" s="1"/>
      <c r="AI532" s="1"/>
      <c r="AJ532" s="1"/>
      <c r="AK532" s="1"/>
      <c r="AL532" s="1"/>
      <c r="AM532" s="1"/>
      <c r="AN532" s="26"/>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row>
    <row r="533" spans="1:201" ht="40.15" customHeight="1" x14ac:dyDescent="0.2">
      <c r="A533" s="15" t="s">
        <v>1161</v>
      </c>
      <c r="B533" s="9">
        <v>524</v>
      </c>
      <c r="C533" s="9"/>
      <c r="D533" s="49" t="s">
        <v>153</v>
      </c>
      <c r="E533" s="79" t="s">
        <v>2039</v>
      </c>
      <c r="F533" s="49" t="s">
        <v>538</v>
      </c>
      <c r="G533" s="49" t="s">
        <v>2040</v>
      </c>
      <c r="H533" s="49" t="s">
        <v>540</v>
      </c>
      <c r="I533" s="89">
        <v>20</v>
      </c>
      <c r="J533" s="88">
        <v>8</v>
      </c>
      <c r="K533" s="82">
        <f t="shared" si="224"/>
        <v>8</v>
      </c>
      <c r="L533" s="82">
        <f t="shared" si="225"/>
        <v>0.4</v>
      </c>
      <c r="M533" s="83">
        <f t="shared" si="223"/>
        <v>0.4</v>
      </c>
      <c r="N533" s="84"/>
      <c r="O533" s="85">
        <f t="shared" si="213"/>
        <v>10000</v>
      </c>
      <c r="P533" s="86">
        <v>500</v>
      </c>
      <c r="Q533" s="85">
        <f t="shared" si="214"/>
        <v>200000</v>
      </c>
      <c r="R533" s="86">
        <v>10000</v>
      </c>
      <c r="S533" s="87">
        <f t="shared" si="215"/>
        <v>4000</v>
      </c>
      <c r="T533" s="87">
        <f t="shared" si="216"/>
        <v>80000</v>
      </c>
      <c r="AA533" s="22"/>
      <c r="AB533" s="22"/>
      <c r="AC533" s="22"/>
      <c r="AE533" s="22"/>
      <c r="AF533" s="22"/>
      <c r="AG533" s="22"/>
    </row>
    <row r="534" spans="1:201" ht="40.15" customHeight="1" x14ac:dyDescent="0.2">
      <c r="A534" s="15" t="s">
        <v>1161</v>
      </c>
      <c r="B534" s="9">
        <v>525</v>
      </c>
      <c r="C534" s="9"/>
      <c r="D534" s="49" t="s">
        <v>153</v>
      </c>
      <c r="E534" s="79" t="s">
        <v>156</v>
      </c>
      <c r="F534" s="49" t="s">
        <v>538</v>
      </c>
      <c r="G534" s="49" t="s">
        <v>841</v>
      </c>
      <c r="H534" s="49" t="s">
        <v>540</v>
      </c>
      <c r="I534" s="89">
        <v>20</v>
      </c>
      <c r="J534" s="88">
        <v>11</v>
      </c>
      <c r="K534" s="82">
        <f t="shared" si="224"/>
        <v>11</v>
      </c>
      <c r="L534" s="82">
        <f t="shared" si="225"/>
        <v>0.55000000000000004</v>
      </c>
      <c r="M534" s="83">
        <f t="shared" si="223"/>
        <v>0.55000000000000004</v>
      </c>
      <c r="N534" s="84">
        <v>0</v>
      </c>
      <c r="O534" s="85">
        <f t="shared" si="213"/>
        <v>8000</v>
      </c>
      <c r="P534" s="86">
        <v>400</v>
      </c>
      <c r="Q534" s="85">
        <f t="shared" si="214"/>
        <v>200000</v>
      </c>
      <c r="R534" s="86">
        <v>10000</v>
      </c>
      <c r="S534" s="87">
        <f t="shared" si="215"/>
        <v>4400</v>
      </c>
      <c r="T534" s="87">
        <f t="shared" si="216"/>
        <v>110000</v>
      </c>
      <c r="AA534" s="22">
        <f>N534*O534</f>
        <v>0</v>
      </c>
      <c r="AB534" s="22">
        <f>M534*O534</f>
        <v>4400</v>
      </c>
      <c r="AC534" s="22">
        <f>IF(AA534&lt;AB534,AA534,AB534)</f>
        <v>0</v>
      </c>
      <c r="AE534" s="22">
        <f>Q534*N534</f>
        <v>0</v>
      </c>
      <c r="AF534" s="22">
        <f>M534*Q534</f>
        <v>110000.00000000001</v>
      </c>
      <c r="AG534" s="22">
        <f>IF(AE534&lt;AF534,AE534,AF534)</f>
        <v>0</v>
      </c>
    </row>
    <row r="535" spans="1:201" ht="40.15" customHeight="1" x14ac:dyDescent="0.2">
      <c r="A535" s="15" t="s">
        <v>1161</v>
      </c>
      <c r="B535" s="9">
        <v>526</v>
      </c>
      <c r="C535" s="9"/>
      <c r="D535" s="49" t="s">
        <v>153</v>
      </c>
      <c r="E535" s="79" t="s">
        <v>157</v>
      </c>
      <c r="F535" s="49" t="s">
        <v>538</v>
      </c>
      <c r="G535" s="49" t="s">
        <v>858</v>
      </c>
      <c r="H535" s="38" t="s">
        <v>540</v>
      </c>
      <c r="I535" s="89">
        <v>20</v>
      </c>
      <c r="J535" s="88">
        <v>16</v>
      </c>
      <c r="K535" s="82">
        <f t="shared" si="224"/>
        <v>16</v>
      </c>
      <c r="L535" s="82">
        <f t="shared" si="225"/>
        <v>0.8</v>
      </c>
      <c r="M535" s="83">
        <f t="shared" si="223"/>
        <v>0.8</v>
      </c>
      <c r="N535" s="84">
        <v>0</v>
      </c>
      <c r="O535" s="85">
        <f t="shared" si="213"/>
        <v>2000</v>
      </c>
      <c r="P535" s="86">
        <v>100</v>
      </c>
      <c r="Q535" s="85">
        <f t="shared" si="214"/>
        <v>60000</v>
      </c>
      <c r="R535" s="86">
        <v>3000</v>
      </c>
      <c r="S535" s="87">
        <f t="shared" si="215"/>
        <v>1600</v>
      </c>
      <c r="T535" s="87">
        <f t="shared" si="216"/>
        <v>48000</v>
      </c>
      <c r="AA535" s="22">
        <f>N535*O535</f>
        <v>0</v>
      </c>
      <c r="AB535" s="22">
        <f>M535*O535</f>
        <v>1600</v>
      </c>
      <c r="AC535" s="22">
        <f>IF(AA535&lt;AB535,AA535,AB535)</f>
        <v>0</v>
      </c>
      <c r="AE535" s="22">
        <f>Q535*N535</f>
        <v>0</v>
      </c>
      <c r="AF535" s="22">
        <f>M535*Q535</f>
        <v>48000</v>
      </c>
      <c r="AG535" s="22">
        <f>IF(AE535&lt;AF535,AE535,AF535)</f>
        <v>0</v>
      </c>
    </row>
    <row r="536" spans="1:201" ht="40.15" customHeight="1" x14ac:dyDescent="0.2">
      <c r="A536" s="15" t="s">
        <v>1160</v>
      </c>
      <c r="B536" s="9">
        <v>527</v>
      </c>
      <c r="C536" s="9"/>
      <c r="D536" s="49" t="s">
        <v>2056</v>
      </c>
      <c r="E536" s="79" t="s">
        <v>2057</v>
      </c>
      <c r="F536" s="49" t="s">
        <v>2059</v>
      </c>
      <c r="G536" s="49" t="s">
        <v>2058</v>
      </c>
      <c r="H536" s="38" t="s">
        <v>540</v>
      </c>
      <c r="I536" s="89">
        <v>28</v>
      </c>
      <c r="J536" s="88">
        <v>65.11</v>
      </c>
      <c r="K536" s="82">
        <f t="shared" si="224"/>
        <v>64.959999999999994</v>
      </c>
      <c r="L536" s="82">
        <f t="shared" si="225"/>
        <v>2.3199999999999998</v>
      </c>
      <c r="M536" s="83">
        <f t="shared" si="223"/>
        <v>2.3253571428571429</v>
      </c>
      <c r="N536" s="84"/>
      <c r="O536" s="85">
        <f t="shared" si="213"/>
        <v>28</v>
      </c>
      <c r="P536" s="86">
        <v>1</v>
      </c>
      <c r="Q536" s="85">
        <f t="shared" si="214"/>
        <v>2800</v>
      </c>
      <c r="R536" s="86">
        <v>100</v>
      </c>
      <c r="S536" s="87">
        <f t="shared" si="215"/>
        <v>64.959999999999994</v>
      </c>
      <c r="T536" s="87">
        <f t="shared" si="216"/>
        <v>6495.9999999999991</v>
      </c>
      <c r="AA536" s="22"/>
      <c r="AB536" s="22">
        <f>M536*O536</f>
        <v>65.11</v>
      </c>
      <c r="AC536" s="22"/>
      <c r="AE536" s="22"/>
      <c r="AF536" s="22">
        <f>M536*Q536</f>
        <v>6511</v>
      </c>
      <c r="AG536" s="22"/>
    </row>
    <row r="537" spans="1:201" ht="40.15" customHeight="1" x14ac:dyDescent="0.2">
      <c r="A537" s="15" t="s">
        <v>1160</v>
      </c>
      <c r="B537" s="9">
        <v>528</v>
      </c>
      <c r="C537" s="9"/>
      <c r="D537" s="49" t="s">
        <v>672</v>
      </c>
      <c r="E537" s="79" t="s">
        <v>2041</v>
      </c>
      <c r="F537" s="49" t="s">
        <v>2120</v>
      </c>
      <c r="G537" s="49" t="s">
        <v>2121</v>
      </c>
      <c r="H537" s="38" t="s">
        <v>540</v>
      </c>
      <c r="I537" s="89">
        <v>30</v>
      </c>
      <c r="J537" s="88">
        <v>49.61</v>
      </c>
      <c r="K537" s="82">
        <f t="shared" si="224"/>
        <v>49.5</v>
      </c>
      <c r="L537" s="82">
        <f t="shared" si="225"/>
        <v>1.65</v>
      </c>
      <c r="M537" s="83">
        <f t="shared" si="223"/>
        <v>1.6536666666666666</v>
      </c>
      <c r="N537" s="84"/>
      <c r="O537" s="85">
        <f t="shared" si="213"/>
        <v>3000</v>
      </c>
      <c r="P537" s="86">
        <v>100</v>
      </c>
      <c r="Q537" s="85">
        <f t="shared" si="214"/>
        <v>180000</v>
      </c>
      <c r="R537" s="86">
        <v>6000</v>
      </c>
      <c r="S537" s="87">
        <f t="shared" si="215"/>
        <v>4950</v>
      </c>
      <c r="T537" s="87">
        <f t="shared" si="216"/>
        <v>297000</v>
      </c>
      <c r="AA537" s="22"/>
      <c r="AB537" s="22">
        <f>M537*O537</f>
        <v>4961</v>
      </c>
      <c r="AC537" s="22"/>
      <c r="AE537" s="22"/>
      <c r="AF537" s="22">
        <f>M537*Q537</f>
        <v>297660</v>
      </c>
      <c r="AG537" s="22"/>
    </row>
    <row r="538" spans="1:201" ht="40.15" customHeight="1" x14ac:dyDescent="0.2">
      <c r="A538" s="16" t="s">
        <v>1160</v>
      </c>
      <c r="B538" s="9">
        <v>529</v>
      </c>
      <c r="C538" s="9"/>
      <c r="D538" s="49" t="s">
        <v>672</v>
      </c>
      <c r="E538" s="79" t="s">
        <v>673</v>
      </c>
      <c r="F538" s="49" t="s">
        <v>674</v>
      </c>
      <c r="G538" s="49" t="s">
        <v>675</v>
      </c>
      <c r="H538" s="49" t="s">
        <v>540</v>
      </c>
      <c r="I538" s="89">
        <v>30</v>
      </c>
      <c r="J538" s="82">
        <v>74.989999999999995</v>
      </c>
      <c r="K538" s="82">
        <f t="shared" si="224"/>
        <v>74.7</v>
      </c>
      <c r="L538" s="82">
        <f t="shared" si="225"/>
        <v>2.4900000000000002</v>
      </c>
      <c r="M538" s="83">
        <f t="shared" si="223"/>
        <v>2.4996666666666667</v>
      </c>
      <c r="N538" s="84">
        <v>1.580333</v>
      </c>
      <c r="O538" s="85">
        <f t="shared" si="213"/>
        <v>12000</v>
      </c>
      <c r="P538" s="86">
        <v>400</v>
      </c>
      <c r="Q538" s="85">
        <f t="shared" si="214"/>
        <v>180000</v>
      </c>
      <c r="R538" s="86">
        <v>6000</v>
      </c>
      <c r="S538" s="87">
        <f t="shared" si="215"/>
        <v>29880</v>
      </c>
      <c r="T538" s="87">
        <f t="shared" si="216"/>
        <v>448200</v>
      </c>
      <c r="U538" s="6"/>
      <c r="V538" s="6"/>
      <c r="W538" s="6"/>
      <c r="X538" s="6"/>
      <c r="Y538" s="6"/>
      <c r="Z538" s="6"/>
      <c r="AA538" s="22">
        <f t="shared" ref="AA538:AA551" si="232">N538*O538</f>
        <v>18963.995999999999</v>
      </c>
      <c r="AB538" s="22">
        <f t="shared" ref="AB538:AB552" si="233">M538*O538</f>
        <v>29996</v>
      </c>
      <c r="AC538" s="22">
        <f t="shared" ref="AC538:AC551" si="234">IF(AA538&lt;AB538,AA538,AB538)</f>
        <v>18963.995999999999</v>
      </c>
      <c r="AD538" s="6"/>
      <c r="AE538" s="22">
        <f t="shared" ref="AE538:AE551" si="235">Q538*N538</f>
        <v>284459.94</v>
      </c>
      <c r="AF538" s="22">
        <f t="shared" ref="AF538:AF552" si="236">M538*Q538</f>
        <v>449940</v>
      </c>
      <c r="AG538" s="22">
        <f t="shared" ref="AG538:AG551" si="237">IF(AE538&lt;AF538,AE538,AF538)</f>
        <v>284459.94</v>
      </c>
      <c r="AH538" s="6"/>
      <c r="AI538" s="6"/>
      <c r="AJ538" s="6"/>
      <c r="AK538" s="6"/>
      <c r="AL538" s="6"/>
      <c r="AM538" s="6"/>
      <c r="AN538" s="29"/>
      <c r="AO538" s="29"/>
      <c r="AP538" s="29"/>
      <c r="AQ538" s="29"/>
      <c r="AR538" s="29"/>
      <c r="AS538" s="29"/>
      <c r="AT538" s="29"/>
      <c r="AU538" s="29"/>
      <c r="AV538" s="29"/>
      <c r="AW538" s="29"/>
      <c r="AX538" s="29"/>
      <c r="AY538" s="29"/>
      <c r="AZ538" s="29"/>
      <c r="BA538" s="29"/>
      <c r="BB538" s="29"/>
      <c r="BC538" s="29"/>
      <c r="BD538" s="29"/>
      <c r="BE538" s="29"/>
      <c r="BF538" s="29"/>
      <c r="BG538" s="29"/>
      <c r="BH538" s="29"/>
      <c r="BI538" s="29"/>
      <c r="BJ538" s="6"/>
      <c r="BK538" s="6"/>
      <c r="BL538" s="6"/>
      <c r="BM538" s="6"/>
      <c r="BN538" s="6"/>
      <c r="BO538" s="6"/>
      <c r="BP538" s="6"/>
      <c r="BQ538" s="6"/>
      <c r="BR538" s="6"/>
      <c r="BS538" s="6"/>
      <c r="BT538" s="6"/>
      <c r="BU538" s="6"/>
      <c r="BV538" s="6"/>
      <c r="BW538" s="6"/>
      <c r="BX538" s="6"/>
      <c r="BY538" s="6"/>
      <c r="BZ538" s="6"/>
      <c r="CA538" s="6"/>
      <c r="CB538" s="6"/>
      <c r="CC538" s="6"/>
      <c r="CD538" s="6"/>
      <c r="CE538" s="6"/>
      <c r="CF538" s="6"/>
      <c r="CG538" s="6"/>
      <c r="CH538" s="6"/>
      <c r="CI538" s="6"/>
      <c r="CJ538" s="6"/>
      <c r="CK538" s="6"/>
      <c r="CL538" s="6"/>
      <c r="CM538" s="6"/>
      <c r="CN538" s="6"/>
      <c r="CO538" s="6"/>
      <c r="CP538" s="6"/>
      <c r="CQ538" s="6"/>
      <c r="CR538" s="6"/>
      <c r="CS538" s="6"/>
      <c r="CT538" s="6"/>
      <c r="CU538" s="6"/>
      <c r="CV538" s="6"/>
      <c r="CW538" s="6"/>
      <c r="CX538" s="6"/>
      <c r="CY538" s="6"/>
      <c r="CZ538" s="6"/>
      <c r="DA538" s="6"/>
      <c r="DB538" s="6"/>
      <c r="DC538" s="6"/>
      <c r="DD538" s="6"/>
      <c r="DE538" s="6"/>
      <c r="DF538" s="6"/>
      <c r="DG538" s="6"/>
      <c r="DH538" s="6"/>
      <c r="DI538" s="6"/>
      <c r="DJ538" s="6"/>
      <c r="DK538" s="6"/>
      <c r="DL538" s="6"/>
      <c r="DM538" s="6"/>
      <c r="DN538" s="6"/>
      <c r="DO538" s="6"/>
      <c r="DP538" s="6"/>
      <c r="DQ538" s="6"/>
      <c r="DR538" s="6"/>
      <c r="DS538" s="6"/>
      <c r="DT538" s="6"/>
      <c r="DU538" s="6"/>
      <c r="DV538" s="6"/>
      <c r="DW538" s="6"/>
      <c r="DX538" s="6"/>
      <c r="DY538" s="6"/>
      <c r="DZ538" s="6"/>
      <c r="EA538" s="6"/>
      <c r="EB538" s="6"/>
      <c r="EC538" s="6"/>
      <c r="ED538" s="6"/>
      <c r="EE538" s="6"/>
      <c r="EF538" s="6"/>
      <c r="EG538" s="6"/>
      <c r="EH538" s="6"/>
      <c r="EI538" s="6"/>
      <c r="EJ538" s="6"/>
      <c r="EK538" s="6"/>
      <c r="EL538" s="6"/>
      <c r="EM538" s="6"/>
      <c r="EN538" s="6"/>
      <c r="EO538" s="6"/>
      <c r="EP538" s="6"/>
      <c r="EQ538" s="6"/>
      <c r="ER538" s="6"/>
      <c r="ES538" s="6"/>
      <c r="ET538" s="6"/>
      <c r="EU538" s="6"/>
      <c r="EV538" s="6"/>
      <c r="EW538" s="6"/>
      <c r="EX538" s="6"/>
      <c r="EY538" s="6"/>
      <c r="EZ538" s="6"/>
      <c r="FA538" s="6"/>
      <c r="FB538" s="6"/>
      <c r="FC538" s="6"/>
      <c r="FD538" s="6"/>
      <c r="FE538" s="6"/>
      <c r="FF538" s="6"/>
      <c r="FG538" s="6"/>
      <c r="FH538" s="6"/>
      <c r="FI538" s="6"/>
      <c r="FJ538" s="6"/>
      <c r="FK538" s="6"/>
      <c r="FL538" s="6"/>
      <c r="FM538" s="6"/>
      <c r="FN538" s="6"/>
      <c r="FO538" s="6"/>
      <c r="FP538" s="6"/>
      <c r="FQ538" s="6"/>
      <c r="FR538" s="6"/>
      <c r="FS538" s="6"/>
      <c r="FT538" s="6"/>
      <c r="FU538" s="6"/>
      <c r="FV538" s="6"/>
      <c r="FW538" s="6"/>
      <c r="FX538" s="6"/>
      <c r="FY538" s="6"/>
      <c r="FZ538" s="6"/>
      <c r="GA538" s="6"/>
      <c r="GB538" s="6"/>
      <c r="GC538" s="6"/>
      <c r="GD538" s="6"/>
      <c r="GE538" s="6"/>
      <c r="GF538" s="6"/>
      <c r="GG538" s="6"/>
      <c r="GH538" s="6"/>
      <c r="GI538" s="6"/>
      <c r="GJ538" s="6"/>
      <c r="GK538" s="6"/>
      <c r="GL538" s="6"/>
      <c r="GM538" s="6"/>
      <c r="GN538" s="6"/>
      <c r="GO538" s="6"/>
      <c r="GP538" s="6"/>
      <c r="GQ538" s="6"/>
      <c r="GR538" s="6"/>
      <c r="GS538" s="6"/>
    </row>
    <row r="539" spans="1:201" s="6" customFormat="1" ht="40.15" customHeight="1" x14ac:dyDescent="0.2">
      <c r="A539" s="16" t="s">
        <v>1160</v>
      </c>
      <c r="B539" s="9">
        <v>530</v>
      </c>
      <c r="C539" s="9"/>
      <c r="D539" s="49" t="s">
        <v>927</v>
      </c>
      <c r="E539" s="79" t="s">
        <v>928</v>
      </c>
      <c r="F539" s="49" t="s">
        <v>549</v>
      </c>
      <c r="G539" s="49" t="s">
        <v>539</v>
      </c>
      <c r="H539" s="49" t="s">
        <v>540</v>
      </c>
      <c r="I539" s="89">
        <v>20</v>
      </c>
      <c r="J539" s="82">
        <v>16.47</v>
      </c>
      <c r="K539" s="82">
        <f t="shared" si="224"/>
        <v>16.399999999999999</v>
      </c>
      <c r="L539" s="82">
        <f t="shared" si="225"/>
        <v>0.82</v>
      </c>
      <c r="M539" s="83">
        <f t="shared" si="223"/>
        <v>0.8234999999999999</v>
      </c>
      <c r="N539" s="84">
        <v>0.55649999999999999</v>
      </c>
      <c r="O539" s="85">
        <f t="shared" si="213"/>
        <v>200</v>
      </c>
      <c r="P539" s="86">
        <v>10</v>
      </c>
      <c r="Q539" s="85">
        <f t="shared" si="214"/>
        <v>12000</v>
      </c>
      <c r="R539" s="86">
        <v>600</v>
      </c>
      <c r="S539" s="87">
        <f t="shared" si="215"/>
        <v>164</v>
      </c>
      <c r="T539" s="87">
        <f t="shared" si="216"/>
        <v>9840</v>
      </c>
      <c r="AA539" s="22">
        <f t="shared" si="232"/>
        <v>111.3</v>
      </c>
      <c r="AB539" s="22">
        <f t="shared" si="233"/>
        <v>164.7</v>
      </c>
      <c r="AC539" s="22">
        <f t="shared" si="234"/>
        <v>111.3</v>
      </c>
      <c r="AE539" s="22">
        <f t="shared" si="235"/>
        <v>6678</v>
      </c>
      <c r="AF539" s="22">
        <f t="shared" si="236"/>
        <v>9881.9999999999982</v>
      </c>
      <c r="AG539" s="22">
        <f t="shared" si="237"/>
        <v>6678</v>
      </c>
      <c r="AN539" s="29"/>
      <c r="AO539" s="29"/>
      <c r="AP539" s="29"/>
      <c r="AQ539" s="29"/>
      <c r="AR539" s="29"/>
      <c r="AS539" s="29"/>
      <c r="AT539" s="29"/>
      <c r="AU539" s="29"/>
      <c r="AV539" s="29"/>
      <c r="AW539" s="29"/>
      <c r="AX539" s="29"/>
      <c r="AY539" s="29"/>
      <c r="AZ539" s="29"/>
      <c r="BA539" s="29"/>
      <c r="BB539" s="29"/>
      <c r="BC539" s="29"/>
      <c r="BD539" s="29"/>
      <c r="BE539" s="29"/>
      <c r="BF539" s="29"/>
      <c r="BG539" s="29"/>
      <c r="BH539" s="29"/>
      <c r="BI539" s="29"/>
    </row>
    <row r="540" spans="1:201" s="6" customFormat="1" ht="40.15" customHeight="1" x14ac:dyDescent="0.2">
      <c r="A540" s="16" t="s">
        <v>1160</v>
      </c>
      <c r="B540" s="9">
        <v>531</v>
      </c>
      <c r="C540" s="9"/>
      <c r="D540" s="49" t="s">
        <v>694</v>
      </c>
      <c r="E540" s="79" t="s">
        <v>956</v>
      </c>
      <c r="F540" s="49" t="s">
        <v>538</v>
      </c>
      <c r="G540" s="49" t="s">
        <v>539</v>
      </c>
      <c r="H540" s="49" t="s">
        <v>540</v>
      </c>
      <c r="I540" s="89">
        <v>20</v>
      </c>
      <c r="J540" s="82">
        <v>2.95</v>
      </c>
      <c r="K540" s="82">
        <f t="shared" si="224"/>
        <v>2.8000000000000003</v>
      </c>
      <c r="L540" s="82">
        <f t="shared" si="225"/>
        <v>0.14000000000000001</v>
      </c>
      <c r="M540" s="83">
        <f t="shared" si="223"/>
        <v>0.14750000000000002</v>
      </c>
      <c r="N540" s="84">
        <v>0.13391900000000001</v>
      </c>
      <c r="O540" s="85">
        <f t="shared" si="213"/>
        <v>20</v>
      </c>
      <c r="P540" s="86">
        <v>1</v>
      </c>
      <c r="Q540" s="85">
        <f t="shared" si="214"/>
        <v>60000</v>
      </c>
      <c r="R540" s="86">
        <v>3000</v>
      </c>
      <c r="S540" s="87">
        <f t="shared" si="215"/>
        <v>2.8000000000000003</v>
      </c>
      <c r="T540" s="87">
        <f t="shared" si="216"/>
        <v>8400</v>
      </c>
      <c r="AA540" s="22">
        <f t="shared" si="232"/>
        <v>2.6783800000000002</v>
      </c>
      <c r="AB540" s="22">
        <f t="shared" si="233"/>
        <v>2.95</v>
      </c>
      <c r="AC540" s="22">
        <f t="shared" si="234"/>
        <v>2.6783800000000002</v>
      </c>
      <c r="AE540" s="22">
        <f t="shared" si="235"/>
        <v>8035.14</v>
      </c>
      <c r="AF540" s="22">
        <f t="shared" si="236"/>
        <v>8850.0000000000018</v>
      </c>
      <c r="AG540" s="22">
        <f t="shared" si="237"/>
        <v>8035.14</v>
      </c>
      <c r="AN540" s="29"/>
      <c r="AO540" s="29"/>
      <c r="AP540" s="29"/>
      <c r="AQ540" s="29"/>
      <c r="AR540" s="29"/>
      <c r="AS540" s="29"/>
      <c r="AT540" s="29"/>
      <c r="AU540" s="29"/>
      <c r="AV540" s="29"/>
      <c r="AW540" s="29"/>
      <c r="AX540" s="29"/>
      <c r="AY540" s="29"/>
      <c r="AZ540" s="29"/>
      <c r="BA540" s="29"/>
      <c r="BB540" s="29"/>
      <c r="BC540" s="29"/>
      <c r="BD540" s="29"/>
      <c r="BE540" s="29"/>
      <c r="BF540" s="29"/>
      <c r="BG540" s="29"/>
      <c r="BH540" s="29"/>
      <c r="BI540" s="29"/>
    </row>
    <row r="541" spans="1:201" s="6" customFormat="1" ht="40.15" customHeight="1" x14ac:dyDescent="0.2">
      <c r="A541" s="16" t="s">
        <v>1160</v>
      </c>
      <c r="B541" s="9">
        <v>532</v>
      </c>
      <c r="C541" s="9"/>
      <c r="D541" s="49" t="s">
        <v>694</v>
      </c>
      <c r="E541" s="79" t="s">
        <v>956</v>
      </c>
      <c r="F541" s="49" t="s">
        <v>538</v>
      </c>
      <c r="G541" s="49" t="s">
        <v>610</v>
      </c>
      <c r="H541" s="49" t="s">
        <v>540</v>
      </c>
      <c r="I541" s="89">
        <v>20</v>
      </c>
      <c r="J541" s="82">
        <v>4.8899999999999997</v>
      </c>
      <c r="K541" s="82">
        <f t="shared" si="224"/>
        <v>4.8</v>
      </c>
      <c r="L541" s="82">
        <f t="shared" si="225"/>
        <v>0.24</v>
      </c>
      <c r="M541" s="83">
        <f t="shared" si="223"/>
        <v>0.2445</v>
      </c>
      <c r="N541" s="84">
        <v>0.26783899999999999</v>
      </c>
      <c r="O541" s="85">
        <f t="shared" si="213"/>
        <v>20</v>
      </c>
      <c r="P541" s="86">
        <v>1</v>
      </c>
      <c r="Q541" s="85">
        <f t="shared" si="214"/>
        <v>40000</v>
      </c>
      <c r="R541" s="86">
        <v>2000</v>
      </c>
      <c r="S541" s="87">
        <f t="shared" si="215"/>
        <v>4.8</v>
      </c>
      <c r="T541" s="87">
        <f t="shared" si="216"/>
        <v>9600</v>
      </c>
      <c r="AA541" s="22">
        <f t="shared" si="232"/>
        <v>5.3567799999999997</v>
      </c>
      <c r="AB541" s="22">
        <f t="shared" si="233"/>
        <v>4.8899999999999997</v>
      </c>
      <c r="AC541" s="22">
        <f t="shared" si="234"/>
        <v>4.8899999999999997</v>
      </c>
      <c r="AE541" s="22">
        <f t="shared" si="235"/>
        <v>10713.56</v>
      </c>
      <c r="AF541" s="22">
        <f t="shared" si="236"/>
        <v>9780</v>
      </c>
      <c r="AG541" s="22">
        <f t="shared" si="237"/>
        <v>9780</v>
      </c>
      <c r="AN541" s="29"/>
      <c r="AO541" s="29"/>
      <c r="AP541" s="29"/>
      <c r="AQ541" s="29"/>
      <c r="AR541" s="29"/>
      <c r="AS541" s="29"/>
      <c r="AT541" s="29"/>
      <c r="AU541" s="29"/>
      <c r="AV541" s="29"/>
      <c r="AW541" s="29"/>
      <c r="AX541" s="29"/>
      <c r="AY541" s="29"/>
      <c r="AZ541" s="29"/>
      <c r="BA541" s="29"/>
      <c r="BB541" s="29"/>
      <c r="BC541" s="29"/>
      <c r="BD541" s="29"/>
      <c r="BE541" s="29"/>
      <c r="BF541" s="29"/>
      <c r="BG541" s="29"/>
      <c r="BH541" s="29"/>
      <c r="BI541" s="29"/>
    </row>
    <row r="542" spans="1:201" s="6" customFormat="1" ht="40.15" customHeight="1" x14ac:dyDescent="0.2">
      <c r="A542" s="16" t="s">
        <v>1160</v>
      </c>
      <c r="B542" s="9">
        <v>533</v>
      </c>
      <c r="C542" s="9"/>
      <c r="D542" s="49" t="s">
        <v>694</v>
      </c>
      <c r="E542" s="79" t="s">
        <v>957</v>
      </c>
      <c r="F542" s="49" t="s">
        <v>538</v>
      </c>
      <c r="G542" s="49" t="s">
        <v>589</v>
      </c>
      <c r="H542" s="49" t="s">
        <v>540</v>
      </c>
      <c r="I542" s="100">
        <v>20</v>
      </c>
      <c r="J542" s="96">
        <v>2.95</v>
      </c>
      <c r="K542" s="82">
        <f t="shared" si="224"/>
        <v>2.8000000000000003</v>
      </c>
      <c r="L542" s="82">
        <f t="shared" si="225"/>
        <v>0.14000000000000001</v>
      </c>
      <c r="M542" s="83">
        <f t="shared" si="223"/>
        <v>0.14750000000000002</v>
      </c>
      <c r="N542" s="84">
        <v>0.13391900000000001</v>
      </c>
      <c r="O542" s="85">
        <f t="shared" si="213"/>
        <v>6000</v>
      </c>
      <c r="P542" s="86">
        <v>300</v>
      </c>
      <c r="Q542" s="85">
        <f t="shared" si="214"/>
        <v>160000</v>
      </c>
      <c r="R542" s="86">
        <v>8000</v>
      </c>
      <c r="S542" s="87">
        <f t="shared" si="215"/>
        <v>840.00000000000011</v>
      </c>
      <c r="T542" s="87">
        <f t="shared" si="216"/>
        <v>22400.000000000004</v>
      </c>
      <c r="AA542" s="22">
        <f t="shared" si="232"/>
        <v>803.51400000000001</v>
      </c>
      <c r="AB542" s="22">
        <f t="shared" si="233"/>
        <v>885.00000000000011</v>
      </c>
      <c r="AC542" s="22">
        <f t="shared" si="234"/>
        <v>803.51400000000001</v>
      </c>
      <c r="AE542" s="22">
        <f t="shared" si="235"/>
        <v>21427.040000000001</v>
      </c>
      <c r="AF542" s="22">
        <f t="shared" si="236"/>
        <v>23600.000000000004</v>
      </c>
      <c r="AG542" s="22">
        <f t="shared" si="237"/>
        <v>21427.040000000001</v>
      </c>
      <c r="AN542" s="29"/>
      <c r="AO542" s="29"/>
      <c r="AP542" s="29"/>
      <c r="AQ542" s="29"/>
      <c r="AR542" s="29"/>
      <c r="AS542" s="29"/>
      <c r="AT542" s="29"/>
      <c r="AU542" s="29"/>
      <c r="AV542" s="29"/>
      <c r="AW542" s="29"/>
      <c r="AX542" s="29"/>
      <c r="AY542" s="29"/>
      <c r="AZ542" s="29"/>
      <c r="BA542" s="29"/>
      <c r="BB542" s="29"/>
      <c r="BC542" s="29"/>
      <c r="BD542" s="29"/>
      <c r="BE542" s="29"/>
      <c r="BF542" s="29"/>
      <c r="BG542" s="29"/>
      <c r="BH542" s="29"/>
      <c r="BI542" s="29"/>
    </row>
    <row r="543" spans="1:201" s="6" customFormat="1" ht="40.15" customHeight="1" x14ac:dyDescent="0.2">
      <c r="A543" s="16" t="s">
        <v>1160</v>
      </c>
      <c r="B543" s="9">
        <v>534</v>
      </c>
      <c r="C543" s="9"/>
      <c r="D543" s="49" t="s">
        <v>694</v>
      </c>
      <c r="E543" s="79" t="s">
        <v>957</v>
      </c>
      <c r="F543" s="49" t="s">
        <v>538</v>
      </c>
      <c r="G543" s="49" t="s">
        <v>610</v>
      </c>
      <c r="H543" s="49" t="s">
        <v>540</v>
      </c>
      <c r="I543" s="100">
        <v>20</v>
      </c>
      <c r="J543" s="96">
        <v>4.8899999999999997</v>
      </c>
      <c r="K543" s="82">
        <f t="shared" si="224"/>
        <v>4.8</v>
      </c>
      <c r="L543" s="82">
        <f t="shared" si="225"/>
        <v>0.24</v>
      </c>
      <c r="M543" s="83">
        <f t="shared" si="223"/>
        <v>0.2445</v>
      </c>
      <c r="N543" s="84">
        <v>0.26783899999999999</v>
      </c>
      <c r="O543" s="85">
        <f t="shared" si="213"/>
        <v>6000</v>
      </c>
      <c r="P543" s="86">
        <v>300</v>
      </c>
      <c r="Q543" s="85">
        <f t="shared" si="214"/>
        <v>80000</v>
      </c>
      <c r="R543" s="86">
        <v>4000</v>
      </c>
      <c r="S543" s="87">
        <f t="shared" si="215"/>
        <v>1440</v>
      </c>
      <c r="T543" s="87">
        <f t="shared" si="216"/>
        <v>19200</v>
      </c>
      <c r="AA543" s="22">
        <f t="shared" si="232"/>
        <v>1607.0339999999999</v>
      </c>
      <c r="AB543" s="22">
        <f t="shared" si="233"/>
        <v>1467</v>
      </c>
      <c r="AC543" s="22">
        <f t="shared" si="234"/>
        <v>1467</v>
      </c>
      <c r="AE543" s="22">
        <f t="shared" si="235"/>
        <v>21427.119999999999</v>
      </c>
      <c r="AF543" s="22">
        <f t="shared" si="236"/>
        <v>19560</v>
      </c>
      <c r="AG543" s="22">
        <f t="shared" si="237"/>
        <v>19560</v>
      </c>
      <c r="AN543" s="29"/>
      <c r="AO543" s="29"/>
      <c r="AP543" s="29"/>
      <c r="AQ543" s="29"/>
      <c r="AR543" s="29"/>
      <c r="AS543" s="29"/>
      <c r="AT543" s="29"/>
      <c r="AU543" s="29"/>
      <c r="AV543" s="29"/>
      <c r="AW543" s="29"/>
      <c r="AX543" s="29"/>
      <c r="AY543" s="29"/>
      <c r="AZ543" s="29"/>
      <c r="BA543" s="29"/>
      <c r="BB543" s="29"/>
      <c r="BC543" s="29"/>
      <c r="BD543" s="29"/>
      <c r="BE543" s="29"/>
      <c r="BF543" s="29"/>
      <c r="BG543" s="29"/>
      <c r="BH543" s="29"/>
      <c r="BI543" s="29"/>
    </row>
    <row r="544" spans="1:201" s="6" customFormat="1" ht="40.15" customHeight="1" x14ac:dyDescent="0.2">
      <c r="A544" s="15" t="s">
        <v>1160</v>
      </c>
      <c r="B544" s="9">
        <v>535</v>
      </c>
      <c r="C544" s="9"/>
      <c r="D544" s="49" t="s">
        <v>694</v>
      </c>
      <c r="E544" s="79" t="s">
        <v>258</v>
      </c>
      <c r="F544" s="49" t="s">
        <v>541</v>
      </c>
      <c r="G544" s="49" t="s">
        <v>539</v>
      </c>
      <c r="H544" s="49" t="s">
        <v>540</v>
      </c>
      <c r="I544" s="89">
        <v>28</v>
      </c>
      <c r="J544" s="88">
        <v>6.35</v>
      </c>
      <c r="K544" s="82">
        <f t="shared" si="224"/>
        <v>6.16</v>
      </c>
      <c r="L544" s="82">
        <f t="shared" si="225"/>
        <v>0.22</v>
      </c>
      <c r="M544" s="83">
        <f t="shared" si="223"/>
        <v>0.22678571428571428</v>
      </c>
      <c r="N544" s="84">
        <v>0.13391900000000001</v>
      </c>
      <c r="O544" s="85">
        <f t="shared" si="213"/>
        <v>1400</v>
      </c>
      <c r="P544" s="86">
        <v>50</v>
      </c>
      <c r="Q544" s="85">
        <f t="shared" si="214"/>
        <v>112000</v>
      </c>
      <c r="R544" s="86">
        <v>4000</v>
      </c>
      <c r="S544" s="87">
        <f t="shared" si="215"/>
        <v>308</v>
      </c>
      <c r="T544" s="87">
        <f t="shared" si="216"/>
        <v>24640</v>
      </c>
      <c r="U544" s="1"/>
      <c r="V544" s="1"/>
      <c r="W544" s="1"/>
      <c r="X544" s="1"/>
      <c r="Y544" s="1"/>
      <c r="Z544" s="1"/>
      <c r="AA544" s="22">
        <f t="shared" si="232"/>
        <v>187.48660000000001</v>
      </c>
      <c r="AB544" s="22">
        <f t="shared" si="233"/>
        <v>317.5</v>
      </c>
      <c r="AC544" s="22">
        <f t="shared" si="234"/>
        <v>187.48660000000001</v>
      </c>
      <c r="AD544" s="1"/>
      <c r="AE544" s="22">
        <f t="shared" si="235"/>
        <v>14998.928000000002</v>
      </c>
      <c r="AF544" s="22">
        <f t="shared" si="236"/>
        <v>25400</v>
      </c>
      <c r="AG544" s="22">
        <f t="shared" si="237"/>
        <v>14998.928000000002</v>
      </c>
      <c r="AH544" s="1"/>
      <c r="AI544" s="1"/>
      <c r="AJ544" s="1"/>
      <c r="AK544" s="1"/>
      <c r="AL544" s="1"/>
      <c r="AM544" s="1"/>
      <c r="AN544" s="26"/>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row>
    <row r="545" spans="1:201" ht="40.15" customHeight="1" x14ac:dyDescent="0.2">
      <c r="A545" s="15" t="s">
        <v>1160</v>
      </c>
      <c r="B545" s="9">
        <v>536</v>
      </c>
      <c r="C545" s="9"/>
      <c r="D545" s="49" t="s">
        <v>694</v>
      </c>
      <c r="E545" s="79" t="s">
        <v>258</v>
      </c>
      <c r="F545" s="49" t="s">
        <v>538</v>
      </c>
      <c r="G545" s="49" t="s">
        <v>610</v>
      </c>
      <c r="H545" s="49" t="s">
        <v>540</v>
      </c>
      <c r="I545" s="89">
        <v>28</v>
      </c>
      <c r="J545" s="88">
        <v>10.54</v>
      </c>
      <c r="K545" s="82">
        <f t="shared" si="224"/>
        <v>10.36</v>
      </c>
      <c r="L545" s="82">
        <f t="shared" si="225"/>
        <v>0.37</v>
      </c>
      <c r="M545" s="83">
        <f t="shared" si="223"/>
        <v>0.37642857142857139</v>
      </c>
      <c r="N545" s="84">
        <v>0.26783899999999999</v>
      </c>
      <c r="O545" s="85">
        <f t="shared" si="213"/>
        <v>1400</v>
      </c>
      <c r="P545" s="86">
        <v>50</v>
      </c>
      <c r="Q545" s="85">
        <f t="shared" si="214"/>
        <v>112000</v>
      </c>
      <c r="R545" s="86">
        <v>4000</v>
      </c>
      <c r="S545" s="87">
        <f t="shared" si="215"/>
        <v>518</v>
      </c>
      <c r="T545" s="87">
        <f t="shared" si="216"/>
        <v>41440</v>
      </c>
      <c r="AA545" s="22">
        <f t="shared" si="232"/>
        <v>374.97460000000001</v>
      </c>
      <c r="AB545" s="22">
        <f t="shared" si="233"/>
        <v>527</v>
      </c>
      <c r="AC545" s="22">
        <f t="shared" si="234"/>
        <v>374.97460000000001</v>
      </c>
      <c r="AE545" s="22">
        <f t="shared" si="235"/>
        <v>29997.968000000001</v>
      </c>
      <c r="AF545" s="22">
        <f t="shared" si="236"/>
        <v>42159.999999999993</v>
      </c>
      <c r="AG545" s="22">
        <f t="shared" si="237"/>
        <v>29997.968000000001</v>
      </c>
    </row>
    <row r="546" spans="1:201" ht="40.15" customHeight="1" x14ac:dyDescent="0.2">
      <c r="A546" s="16" t="s">
        <v>1160</v>
      </c>
      <c r="B546" s="9">
        <v>537</v>
      </c>
      <c r="C546" s="9"/>
      <c r="D546" s="49" t="s">
        <v>813</v>
      </c>
      <c r="E546" s="79" t="s">
        <v>1409</v>
      </c>
      <c r="F546" s="49" t="s">
        <v>1223</v>
      </c>
      <c r="G546" s="49" t="s">
        <v>1411</v>
      </c>
      <c r="H546" s="49" t="s">
        <v>540</v>
      </c>
      <c r="I546" s="53">
        <v>10</v>
      </c>
      <c r="J546" s="94">
        <v>50.83</v>
      </c>
      <c r="K546" s="82">
        <f t="shared" si="224"/>
        <v>50.8</v>
      </c>
      <c r="L546" s="82">
        <f t="shared" si="225"/>
        <v>5.08</v>
      </c>
      <c r="M546" s="83">
        <f t="shared" si="223"/>
        <v>5.0830000000000002</v>
      </c>
      <c r="N546" s="84">
        <v>2.6403650000000001</v>
      </c>
      <c r="O546" s="85">
        <f t="shared" si="213"/>
        <v>100</v>
      </c>
      <c r="P546" s="86">
        <v>10</v>
      </c>
      <c r="Q546" s="85">
        <f t="shared" si="214"/>
        <v>12000</v>
      </c>
      <c r="R546" s="86">
        <v>1200</v>
      </c>
      <c r="S546" s="87">
        <f t="shared" si="215"/>
        <v>508</v>
      </c>
      <c r="T546" s="87">
        <f t="shared" si="216"/>
        <v>60960</v>
      </c>
      <c r="U546" s="6"/>
      <c r="V546" s="6"/>
      <c r="W546" s="6"/>
      <c r="X546" s="6"/>
      <c r="Y546" s="6"/>
      <c r="Z546" s="6"/>
      <c r="AA546" s="22">
        <f t="shared" si="232"/>
        <v>264.03649999999999</v>
      </c>
      <c r="AB546" s="22">
        <f t="shared" si="233"/>
        <v>508.3</v>
      </c>
      <c r="AC546" s="22">
        <f t="shared" si="234"/>
        <v>264.03649999999999</v>
      </c>
      <c r="AD546" s="6"/>
      <c r="AE546" s="22">
        <f t="shared" si="235"/>
        <v>31684.38</v>
      </c>
      <c r="AF546" s="22">
        <f t="shared" si="236"/>
        <v>60996</v>
      </c>
      <c r="AG546" s="22">
        <f t="shared" si="237"/>
        <v>31684.38</v>
      </c>
      <c r="AH546" s="6"/>
      <c r="AI546" s="6"/>
      <c r="AJ546" s="6"/>
      <c r="AK546" s="6"/>
      <c r="AL546" s="6"/>
      <c r="AM546" s="6"/>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6"/>
      <c r="BK546" s="6"/>
      <c r="BL546" s="6"/>
      <c r="BM546" s="6"/>
      <c r="BN546" s="6"/>
      <c r="BO546" s="6"/>
      <c r="BP546" s="6"/>
      <c r="BQ546" s="6"/>
      <c r="BR546" s="6"/>
      <c r="BS546" s="6"/>
      <c r="BT546" s="6"/>
      <c r="BU546" s="6"/>
      <c r="BV546" s="6"/>
      <c r="BW546" s="6"/>
      <c r="BX546" s="6"/>
      <c r="BY546" s="6"/>
      <c r="BZ546" s="6"/>
      <c r="CA546" s="6"/>
      <c r="CB546" s="6"/>
      <c r="CC546" s="6"/>
      <c r="CD546" s="6"/>
      <c r="CE546" s="6"/>
      <c r="CF546" s="6"/>
      <c r="CG546" s="6"/>
      <c r="CH546" s="6"/>
      <c r="CI546" s="6"/>
      <c r="CJ546" s="6"/>
      <c r="CK546" s="6"/>
      <c r="CL546" s="6"/>
      <c r="CM546" s="6"/>
      <c r="CN546" s="6"/>
      <c r="CO546" s="6"/>
      <c r="CP546" s="6"/>
      <c r="CQ546" s="6"/>
      <c r="CR546" s="6"/>
      <c r="CS546" s="6"/>
      <c r="CT546" s="6"/>
      <c r="CU546" s="6"/>
      <c r="CV546" s="6"/>
      <c r="CW546" s="6"/>
      <c r="CX546" s="6"/>
      <c r="CY546" s="6"/>
      <c r="CZ546" s="6"/>
      <c r="DA546" s="6"/>
      <c r="DB546" s="6"/>
      <c r="DC546" s="6"/>
      <c r="DD546" s="6"/>
      <c r="DE546" s="6"/>
      <c r="DF546" s="6"/>
      <c r="DG546" s="6"/>
      <c r="DH546" s="6"/>
      <c r="DI546" s="6"/>
      <c r="DJ546" s="6"/>
      <c r="DK546" s="6"/>
      <c r="DL546" s="6"/>
      <c r="DM546" s="6"/>
      <c r="DN546" s="6"/>
      <c r="DO546" s="6"/>
      <c r="DP546" s="6"/>
      <c r="DQ546" s="6"/>
      <c r="DR546" s="6"/>
      <c r="DS546" s="6"/>
      <c r="DT546" s="6"/>
      <c r="DU546" s="6"/>
      <c r="DV546" s="6"/>
      <c r="DW546" s="6"/>
      <c r="DX546" s="6"/>
      <c r="DY546" s="6"/>
      <c r="DZ546" s="6"/>
      <c r="EA546" s="6"/>
      <c r="EB546" s="6"/>
      <c r="EC546" s="6"/>
      <c r="ED546" s="6"/>
      <c r="EE546" s="6"/>
      <c r="EF546" s="6"/>
      <c r="EG546" s="6"/>
      <c r="EH546" s="6"/>
      <c r="EI546" s="6"/>
      <c r="EJ546" s="6"/>
      <c r="EK546" s="6"/>
      <c r="EL546" s="6"/>
      <c r="EM546" s="6"/>
      <c r="EN546" s="6"/>
      <c r="EO546" s="6"/>
      <c r="EP546" s="6"/>
      <c r="EQ546" s="6"/>
      <c r="ER546" s="6"/>
      <c r="ES546" s="6"/>
      <c r="ET546" s="6"/>
      <c r="EU546" s="6"/>
      <c r="EV546" s="6"/>
      <c r="EW546" s="6"/>
      <c r="EX546" s="6"/>
      <c r="EY546" s="6"/>
      <c r="EZ546" s="6"/>
      <c r="FA546" s="6"/>
      <c r="FB546" s="6"/>
      <c r="FC546" s="6"/>
      <c r="FD546" s="6"/>
      <c r="FE546" s="6"/>
      <c r="FF546" s="6"/>
      <c r="FG546" s="6"/>
      <c r="FH546" s="6"/>
      <c r="FI546" s="6"/>
      <c r="FJ546" s="6"/>
      <c r="FK546" s="6"/>
      <c r="FL546" s="6"/>
      <c r="FM546" s="6"/>
      <c r="FN546" s="6"/>
      <c r="FO546" s="6"/>
      <c r="FP546" s="6"/>
      <c r="FQ546" s="6"/>
      <c r="FR546" s="6"/>
      <c r="FS546" s="6"/>
      <c r="FT546" s="6"/>
      <c r="FU546" s="6"/>
      <c r="FV546" s="6"/>
      <c r="FW546" s="6"/>
      <c r="FX546" s="6"/>
      <c r="FY546" s="6"/>
      <c r="FZ546" s="6"/>
      <c r="GA546" s="6"/>
      <c r="GB546" s="6"/>
      <c r="GC546" s="6"/>
      <c r="GD546" s="6"/>
      <c r="GE546" s="6"/>
      <c r="GF546" s="6"/>
      <c r="GG546" s="6"/>
      <c r="GH546" s="6"/>
      <c r="GI546" s="6"/>
      <c r="GJ546" s="6"/>
      <c r="GK546" s="6"/>
      <c r="GL546" s="6"/>
      <c r="GM546" s="6"/>
      <c r="GN546" s="6"/>
      <c r="GO546" s="6"/>
      <c r="GP546" s="6"/>
      <c r="GQ546" s="6"/>
      <c r="GR546" s="6"/>
      <c r="GS546" s="6"/>
    </row>
    <row r="547" spans="1:201" s="6" customFormat="1" ht="40.15" customHeight="1" x14ac:dyDescent="0.2">
      <c r="A547" s="16" t="s">
        <v>1160</v>
      </c>
      <c r="B547" s="9">
        <v>538</v>
      </c>
      <c r="C547" s="9"/>
      <c r="D547" s="49" t="s">
        <v>813</v>
      </c>
      <c r="E547" s="79" t="s">
        <v>1410</v>
      </c>
      <c r="F547" s="49" t="s">
        <v>1223</v>
      </c>
      <c r="G547" s="49" t="s">
        <v>1412</v>
      </c>
      <c r="H547" s="49" t="s">
        <v>540</v>
      </c>
      <c r="I547" s="53">
        <v>10</v>
      </c>
      <c r="J547" s="94">
        <v>92.22</v>
      </c>
      <c r="K547" s="82">
        <f t="shared" si="224"/>
        <v>92.2</v>
      </c>
      <c r="L547" s="82">
        <f t="shared" si="225"/>
        <v>9.2200000000000006</v>
      </c>
      <c r="M547" s="83">
        <f t="shared" si="223"/>
        <v>9.2219999999999995</v>
      </c>
      <c r="N547" s="84">
        <v>5.2807300000000001</v>
      </c>
      <c r="O547" s="85">
        <f t="shared" si="213"/>
        <v>1000</v>
      </c>
      <c r="P547" s="86">
        <v>100</v>
      </c>
      <c r="Q547" s="85">
        <f t="shared" si="214"/>
        <v>12000</v>
      </c>
      <c r="R547" s="86">
        <v>1200</v>
      </c>
      <c r="S547" s="87">
        <f t="shared" si="215"/>
        <v>9220</v>
      </c>
      <c r="T547" s="87">
        <f t="shared" si="216"/>
        <v>110640</v>
      </c>
      <c r="AA547" s="22">
        <f t="shared" si="232"/>
        <v>5280.7300000000005</v>
      </c>
      <c r="AB547" s="22">
        <f t="shared" si="233"/>
        <v>9222</v>
      </c>
      <c r="AC547" s="22">
        <f t="shared" si="234"/>
        <v>5280.7300000000005</v>
      </c>
      <c r="AE547" s="22">
        <f t="shared" si="235"/>
        <v>63368.76</v>
      </c>
      <c r="AF547" s="22">
        <f t="shared" si="236"/>
        <v>110664</v>
      </c>
      <c r="AG547" s="22">
        <f t="shared" si="237"/>
        <v>63368.76</v>
      </c>
      <c r="AN547" s="29"/>
      <c r="AO547" s="29"/>
      <c r="AP547" s="29"/>
      <c r="AQ547" s="29"/>
      <c r="AR547" s="29"/>
      <c r="AS547" s="29"/>
      <c r="AT547" s="29"/>
      <c r="AU547" s="29"/>
      <c r="AV547" s="29"/>
      <c r="AW547" s="29"/>
      <c r="AX547" s="29"/>
      <c r="AY547" s="29"/>
      <c r="AZ547" s="29"/>
      <c r="BA547" s="29"/>
      <c r="BB547" s="29"/>
      <c r="BC547" s="29"/>
      <c r="BD547" s="29"/>
      <c r="BE547" s="29"/>
      <c r="BF547" s="29"/>
      <c r="BG547" s="29"/>
      <c r="BH547" s="29"/>
      <c r="BI547" s="29"/>
    </row>
    <row r="548" spans="1:201" s="6" customFormat="1" ht="40.15" customHeight="1" x14ac:dyDescent="0.2">
      <c r="A548" s="15" t="s">
        <v>1160</v>
      </c>
      <c r="B548" s="9">
        <v>539</v>
      </c>
      <c r="C548" s="9"/>
      <c r="D548" s="49" t="s">
        <v>5</v>
      </c>
      <c r="E548" s="79" t="s">
        <v>6</v>
      </c>
      <c r="F548" s="49" t="s">
        <v>549</v>
      </c>
      <c r="G548" s="49" t="s">
        <v>806</v>
      </c>
      <c r="H548" s="49" t="s">
        <v>540</v>
      </c>
      <c r="I548" s="53">
        <v>30</v>
      </c>
      <c r="J548" s="88">
        <v>116.33</v>
      </c>
      <c r="K548" s="82">
        <f t="shared" si="224"/>
        <v>116.10000000000001</v>
      </c>
      <c r="L548" s="82">
        <f t="shared" si="225"/>
        <v>3.87</v>
      </c>
      <c r="M548" s="83">
        <f t="shared" si="223"/>
        <v>3.8776666666666668</v>
      </c>
      <c r="N548" s="84">
        <v>1.5083949999999999</v>
      </c>
      <c r="O548" s="85">
        <f t="shared" si="213"/>
        <v>1500</v>
      </c>
      <c r="P548" s="86">
        <v>50</v>
      </c>
      <c r="Q548" s="85">
        <f t="shared" si="214"/>
        <v>18000</v>
      </c>
      <c r="R548" s="86">
        <v>600</v>
      </c>
      <c r="S548" s="87">
        <f t="shared" si="215"/>
        <v>5805</v>
      </c>
      <c r="T548" s="87">
        <f t="shared" si="216"/>
        <v>69660</v>
      </c>
      <c r="U548" s="1"/>
      <c r="V548" s="1"/>
      <c r="W548" s="1"/>
      <c r="X548" s="1"/>
      <c r="Y548" s="1"/>
      <c r="Z548" s="1"/>
      <c r="AA548" s="22">
        <f t="shared" si="232"/>
        <v>2262.5924999999997</v>
      </c>
      <c r="AB548" s="22">
        <f t="shared" si="233"/>
        <v>5816.5</v>
      </c>
      <c r="AC548" s="22">
        <f t="shared" si="234"/>
        <v>2262.5924999999997</v>
      </c>
      <c r="AD548" s="1"/>
      <c r="AE548" s="22">
        <f t="shared" si="235"/>
        <v>27151.109999999997</v>
      </c>
      <c r="AF548" s="22">
        <f t="shared" si="236"/>
        <v>69798</v>
      </c>
      <c r="AG548" s="22">
        <f t="shared" si="237"/>
        <v>27151.109999999997</v>
      </c>
      <c r="AH548" s="1"/>
      <c r="AI548" s="1"/>
      <c r="AJ548" s="1"/>
      <c r="AK548" s="1"/>
      <c r="AL548" s="1"/>
      <c r="AM548" s="1"/>
      <c r="AN548" s="26"/>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row>
    <row r="549" spans="1:201" ht="40.15" customHeight="1" x14ac:dyDescent="0.2">
      <c r="A549" s="16" t="s">
        <v>1160</v>
      </c>
      <c r="B549" s="9">
        <v>540</v>
      </c>
      <c r="C549" s="9"/>
      <c r="D549" s="49" t="s">
        <v>966</v>
      </c>
      <c r="E549" s="79" t="s">
        <v>967</v>
      </c>
      <c r="F549" s="49" t="s">
        <v>580</v>
      </c>
      <c r="G549" s="49" t="s">
        <v>581</v>
      </c>
      <c r="H549" s="49" t="s">
        <v>540</v>
      </c>
      <c r="I549" s="53">
        <v>10</v>
      </c>
      <c r="J549" s="94">
        <v>12.08</v>
      </c>
      <c r="K549" s="82">
        <f t="shared" si="224"/>
        <v>12</v>
      </c>
      <c r="L549" s="82">
        <f t="shared" si="225"/>
        <v>1.2</v>
      </c>
      <c r="M549" s="83">
        <f t="shared" si="223"/>
        <v>1.208</v>
      </c>
      <c r="N549" s="84">
        <v>0.3266</v>
      </c>
      <c r="O549" s="85">
        <f t="shared" si="213"/>
        <v>1000</v>
      </c>
      <c r="P549" s="86">
        <v>100</v>
      </c>
      <c r="Q549" s="85">
        <f t="shared" si="214"/>
        <v>10000</v>
      </c>
      <c r="R549" s="86">
        <v>1000</v>
      </c>
      <c r="S549" s="87">
        <f t="shared" si="215"/>
        <v>1200</v>
      </c>
      <c r="T549" s="87">
        <f t="shared" si="216"/>
        <v>12000</v>
      </c>
      <c r="U549" s="6"/>
      <c r="V549" s="6"/>
      <c r="W549" s="6"/>
      <c r="X549" s="6"/>
      <c r="Y549" s="6"/>
      <c r="Z549" s="6"/>
      <c r="AA549" s="22">
        <f t="shared" si="232"/>
        <v>326.60000000000002</v>
      </c>
      <c r="AB549" s="22">
        <f t="shared" si="233"/>
        <v>1208</v>
      </c>
      <c r="AC549" s="22">
        <f t="shared" si="234"/>
        <v>326.60000000000002</v>
      </c>
      <c r="AD549" s="6"/>
      <c r="AE549" s="22">
        <f t="shared" si="235"/>
        <v>3266</v>
      </c>
      <c r="AF549" s="22">
        <f t="shared" si="236"/>
        <v>12080</v>
      </c>
      <c r="AG549" s="22">
        <f t="shared" si="237"/>
        <v>3266</v>
      </c>
      <c r="AH549" s="6"/>
      <c r="AI549" s="6"/>
      <c r="AJ549" s="6"/>
      <c r="AK549" s="6"/>
      <c r="AL549" s="6"/>
      <c r="AM549" s="6"/>
      <c r="AN549" s="29"/>
      <c r="AO549" s="29"/>
      <c r="AP549" s="29"/>
      <c r="AQ549" s="29"/>
      <c r="AR549" s="29"/>
      <c r="AS549" s="29"/>
      <c r="AT549" s="29"/>
      <c r="AU549" s="29"/>
      <c r="AV549" s="29"/>
      <c r="AW549" s="29"/>
      <c r="AX549" s="29"/>
      <c r="AY549" s="29"/>
      <c r="AZ549" s="29"/>
      <c r="BA549" s="29"/>
      <c r="BB549" s="29"/>
      <c r="BC549" s="29"/>
      <c r="BD549" s="29"/>
      <c r="BE549" s="29"/>
      <c r="BF549" s="29"/>
      <c r="BG549" s="29"/>
      <c r="BH549" s="29"/>
      <c r="BI549" s="29"/>
      <c r="BJ549" s="6"/>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c r="CP549" s="6"/>
      <c r="CQ549" s="6"/>
      <c r="CR549" s="6"/>
      <c r="CS549" s="6"/>
      <c r="CT549" s="6"/>
      <c r="CU549" s="6"/>
      <c r="CV549" s="6"/>
      <c r="CW549" s="6"/>
      <c r="CX549" s="6"/>
      <c r="CY549" s="6"/>
      <c r="CZ549" s="6"/>
      <c r="DA549" s="6"/>
      <c r="DB549" s="6"/>
      <c r="DC549" s="6"/>
      <c r="DD549" s="6"/>
      <c r="DE549" s="6"/>
      <c r="DF549" s="6"/>
      <c r="DG549" s="6"/>
      <c r="DH549" s="6"/>
      <c r="DI549" s="6"/>
      <c r="DJ549" s="6"/>
      <c r="DK549" s="6"/>
      <c r="DL549" s="6"/>
      <c r="DM549" s="6"/>
      <c r="DN549" s="6"/>
      <c r="DO549" s="6"/>
      <c r="DP549" s="6"/>
      <c r="DQ549" s="6"/>
      <c r="DR549" s="6"/>
      <c r="DS549" s="6"/>
      <c r="DT549" s="6"/>
      <c r="DU549" s="6"/>
      <c r="DV549" s="6"/>
      <c r="DW549" s="6"/>
      <c r="DX549" s="6"/>
      <c r="DY549" s="6"/>
      <c r="DZ549" s="6"/>
      <c r="EA549" s="6"/>
      <c r="EB549" s="6"/>
      <c r="EC549" s="6"/>
      <c r="ED549" s="6"/>
      <c r="EE549" s="6"/>
      <c r="EF549" s="6"/>
      <c r="EG549" s="6"/>
      <c r="EH549" s="6"/>
      <c r="EI549" s="6"/>
      <c r="EJ549" s="6"/>
      <c r="EK549" s="6"/>
      <c r="EL549" s="6"/>
      <c r="EM549" s="6"/>
      <c r="EN549" s="6"/>
      <c r="EO549" s="6"/>
      <c r="EP549" s="6"/>
      <c r="EQ549" s="6"/>
      <c r="ER549" s="6"/>
      <c r="ES549" s="6"/>
      <c r="ET549" s="6"/>
      <c r="EU549" s="6"/>
      <c r="EV549" s="6"/>
      <c r="EW549" s="6"/>
      <c r="EX549" s="6"/>
      <c r="EY549" s="6"/>
      <c r="EZ549" s="6"/>
      <c r="FA549" s="6"/>
      <c r="FB549" s="6"/>
      <c r="FC549" s="6"/>
      <c r="FD549" s="6"/>
      <c r="FE549" s="6"/>
      <c r="FF549" s="6"/>
      <c r="FG549" s="6"/>
      <c r="FH549" s="6"/>
      <c r="FI549" s="6"/>
      <c r="FJ549" s="6"/>
      <c r="FK549" s="6"/>
      <c r="FL549" s="6"/>
      <c r="FM549" s="6"/>
      <c r="FN549" s="6"/>
      <c r="FO549" s="6"/>
      <c r="FP549" s="6"/>
      <c r="FQ549" s="6"/>
      <c r="FR549" s="6"/>
      <c r="FS549" s="6"/>
      <c r="FT549" s="6"/>
      <c r="FU549" s="6"/>
      <c r="FV549" s="6"/>
      <c r="FW549" s="6"/>
      <c r="FX549" s="6"/>
      <c r="FY549" s="6"/>
      <c r="FZ549" s="6"/>
      <c r="GA549" s="6"/>
      <c r="GB549" s="6"/>
      <c r="GC549" s="6"/>
      <c r="GD549" s="6"/>
      <c r="GE549" s="6"/>
      <c r="GF549" s="6"/>
      <c r="GG549" s="6"/>
      <c r="GH549" s="6"/>
      <c r="GI549" s="6"/>
      <c r="GJ549" s="6"/>
      <c r="GK549" s="6"/>
      <c r="GL549" s="6"/>
      <c r="GM549" s="6"/>
      <c r="GN549" s="6"/>
      <c r="GO549" s="6"/>
      <c r="GP549" s="6"/>
      <c r="GQ549" s="6"/>
      <c r="GR549" s="6"/>
      <c r="GS549" s="6"/>
    </row>
    <row r="550" spans="1:201" s="6" customFormat="1" ht="40.15" customHeight="1" x14ac:dyDescent="0.2">
      <c r="A550" s="16" t="s">
        <v>1160</v>
      </c>
      <c r="B550" s="9">
        <v>541</v>
      </c>
      <c r="C550" s="9"/>
      <c r="D550" s="49" t="s">
        <v>966</v>
      </c>
      <c r="E550" s="79" t="s">
        <v>1413</v>
      </c>
      <c r="F550" s="49" t="s">
        <v>669</v>
      </c>
      <c r="G550" s="49" t="s">
        <v>1414</v>
      </c>
      <c r="H550" s="49" t="s">
        <v>537</v>
      </c>
      <c r="I550" s="53">
        <v>1</v>
      </c>
      <c r="J550" s="94">
        <v>17.84</v>
      </c>
      <c r="K550" s="82">
        <f t="shared" si="224"/>
        <v>17.84</v>
      </c>
      <c r="L550" s="82">
        <f t="shared" si="225"/>
        <v>17.84</v>
      </c>
      <c r="M550" s="83">
        <f t="shared" si="223"/>
        <v>17.84</v>
      </c>
      <c r="N550" s="84">
        <v>4.8879992999999997</v>
      </c>
      <c r="O550" s="85">
        <f t="shared" si="213"/>
        <v>20</v>
      </c>
      <c r="P550" s="86">
        <v>20</v>
      </c>
      <c r="Q550" s="85">
        <f t="shared" si="214"/>
        <v>600</v>
      </c>
      <c r="R550" s="86">
        <v>600</v>
      </c>
      <c r="S550" s="87">
        <f t="shared" si="215"/>
        <v>356.8</v>
      </c>
      <c r="T550" s="87">
        <f t="shared" si="216"/>
        <v>10704</v>
      </c>
      <c r="AA550" s="22">
        <f t="shared" si="232"/>
        <v>97.759985999999998</v>
      </c>
      <c r="AB550" s="22">
        <f t="shared" si="233"/>
        <v>356.8</v>
      </c>
      <c r="AC550" s="22">
        <f t="shared" si="234"/>
        <v>97.759985999999998</v>
      </c>
      <c r="AE550" s="22">
        <f t="shared" si="235"/>
        <v>2932.7995799999999</v>
      </c>
      <c r="AF550" s="22">
        <f t="shared" si="236"/>
        <v>10704</v>
      </c>
      <c r="AG550" s="22">
        <f t="shared" si="237"/>
        <v>2932.7995799999999</v>
      </c>
      <c r="AN550" s="29"/>
      <c r="AO550" s="29"/>
      <c r="AP550" s="29"/>
      <c r="AQ550" s="29"/>
      <c r="AR550" s="29"/>
      <c r="AS550" s="29"/>
      <c r="AT550" s="29"/>
      <c r="AU550" s="29"/>
      <c r="AV550" s="29"/>
      <c r="AW550" s="29"/>
      <c r="AX550" s="29"/>
      <c r="AY550" s="29"/>
      <c r="AZ550" s="29"/>
      <c r="BA550" s="29"/>
      <c r="BB550" s="29"/>
      <c r="BC550" s="29"/>
      <c r="BD550" s="29"/>
      <c r="BE550" s="29"/>
      <c r="BF550" s="29"/>
      <c r="BG550" s="29"/>
      <c r="BH550" s="29"/>
      <c r="BI550" s="29"/>
    </row>
    <row r="551" spans="1:201" s="6" customFormat="1" ht="40.15" customHeight="1" x14ac:dyDescent="0.2">
      <c r="A551" s="15" t="s">
        <v>1160</v>
      </c>
      <c r="B551" s="9">
        <v>542</v>
      </c>
      <c r="C551" s="9"/>
      <c r="D551" s="49" t="s">
        <v>73</v>
      </c>
      <c r="E551" s="79" t="s">
        <v>74</v>
      </c>
      <c r="F551" s="49" t="s">
        <v>1223</v>
      </c>
      <c r="G551" s="49" t="s">
        <v>75</v>
      </c>
      <c r="H551" s="49" t="s">
        <v>540</v>
      </c>
      <c r="I551" s="53">
        <v>5</v>
      </c>
      <c r="J551" s="88">
        <v>5.47</v>
      </c>
      <c r="K551" s="82">
        <f t="shared" si="224"/>
        <v>5.45</v>
      </c>
      <c r="L551" s="82">
        <f t="shared" si="225"/>
        <v>1.0900000000000001</v>
      </c>
      <c r="M551" s="83">
        <f t="shared" si="223"/>
        <v>1.0939999999999999</v>
      </c>
      <c r="N551" s="84">
        <v>1.3320000000000001</v>
      </c>
      <c r="O551" s="85">
        <f t="shared" si="213"/>
        <v>25</v>
      </c>
      <c r="P551" s="86">
        <v>5</v>
      </c>
      <c r="Q551" s="85">
        <f t="shared" si="214"/>
        <v>1000</v>
      </c>
      <c r="R551" s="86">
        <v>200</v>
      </c>
      <c r="S551" s="87">
        <f t="shared" si="215"/>
        <v>27.25</v>
      </c>
      <c r="T551" s="87">
        <f t="shared" si="216"/>
        <v>1090</v>
      </c>
      <c r="U551" s="1"/>
      <c r="V551" s="1"/>
      <c r="W551" s="1"/>
      <c r="X551" s="1"/>
      <c r="Y551" s="1"/>
      <c r="Z551" s="1"/>
      <c r="AA551" s="22">
        <f t="shared" si="232"/>
        <v>33.300000000000004</v>
      </c>
      <c r="AB551" s="22">
        <f t="shared" si="233"/>
        <v>27.349999999999998</v>
      </c>
      <c r="AC551" s="22">
        <f t="shared" si="234"/>
        <v>27.349999999999998</v>
      </c>
      <c r="AD551" s="1"/>
      <c r="AE551" s="22">
        <f t="shared" si="235"/>
        <v>1332</v>
      </c>
      <c r="AF551" s="22">
        <f t="shared" si="236"/>
        <v>1093.9999999999998</v>
      </c>
      <c r="AG551" s="22">
        <f t="shared" si="237"/>
        <v>1093.9999999999998</v>
      </c>
      <c r="AH551" s="1"/>
      <c r="AI551" s="1"/>
      <c r="AJ551" s="1"/>
      <c r="AK551" s="1"/>
      <c r="AL551" s="1"/>
      <c r="AM551" s="1"/>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row>
    <row r="552" spans="1:201" ht="40.15" customHeight="1" x14ac:dyDescent="0.2">
      <c r="A552" s="15" t="s">
        <v>1160</v>
      </c>
      <c r="B552" s="9">
        <v>543</v>
      </c>
      <c r="C552" s="9"/>
      <c r="D552" s="49" t="s">
        <v>807</v>
      </c>
      <c r="E552" s="79" t="s">
        <v>2034</v>
      </c>
      <c r="F552" s="49" t="s">
        <v>549</v>
      </c>
      <c r="G552" s="49" t="s">
        <v>643</v>
      </c>
      <c r="H552" s="49" t="s">
        <v>540</v>
      </c>
      <c r="I552" s="53">
        <v>28</v>
      </c>
      <c r="J552" s="88">
        <v>16.170000000000002</v>
      </c>
      <c r="K552" s="82">
        <f t="shared" si="224"/>
        <v>15.959999999999999</v>
      </c>
      <c r="L552" s="82">
        <f t="shared" si="225"/>
        <v>0.56999999999999995</v>
      </c>
      <c r="M552" s="83">
        <f t="shared" si="223"/>
        <v>0.57750000000000001</v>
      </c>
      <c r="N552" s="84"/>
      <c r="O552" s="85">
        <f t="shared" si="213"/>
        <v>1400</v>
      </c>
      <c r="P552" s="86">
        <v>50</v>
      </c>
      <c r="Q552" s="85">
        <f t="shared" si="214"/>
        <v>28000</v>
      </c>
      <c r="R552" s="86">
        <v>1000</v>
      </c>
      <c r="S552" s="87">
        <f t="shared" si="215"/>
        <v>798</v>
      </c>
      <c r="T552" s="87">
        <f t="shared" si="216"/>
        <v>15959.999999999998</v>
      </c>
      <c r="AA552" s="22"/>
      <c r="AB552" s="22">
        <f t="shared" si="233"/>
        <v>808.5</v>
      </c>
      <c r="AC552" s="22"/>
      <c r="AE552" s="22"/>
      <c r="AF552" s="22">
        <f t="shared" si="236"/>
        <v>16170</v>
      </c>
      <c r="AG552" s="22"/>
    </row>
    <row r="553" spans="1:201" ht="40.15" customHeight="1" x14ac:dyDescent="0.2">
      <c r="A553" s="16" t="s">
        <v>1160</v>
      </c>
      <c r="B553" s="9">
        <v>544</v>
      </c>
      <c r="C553" s="9"/>
      <c r="D553" s="49" t="s">
        <v>807</v>
      </c>
      <c r="E553" s="79" t="s">
        <v>1415</v>
      </c>
      <c r="F553" s="49" t="s">
        <v>549</v>
      </c>
      <c r="G553" s="49" t="s">
        <v>643</v>
      </c>
      <c r="H553" s="49" t="s">
        <v>540</v>
      </c>
      <c r="I553" s="53">
        <v>28</v>
      </c>
      <c r="J553" s="94">
        <v>27.06</v>
      </c>
      <c r="K553" s="82">
        <f t="shared" si="224"/>
        <v>26.88</v>
      </c>
      <c r="L553" s="82">
        <f t="shared" si="225"/>
        <v>0.96</v>
      </c>
      <c r="M553" s="83">
        <f t="shared" si="223"/>
        <v>0.96642857142857141</v>
      </c>
      <c r="N553" s="84">
        <v>0.58580299999999996</v>
      </c>
      <c r="O553" s="85">
        <f t="shared" si="213"/>
        <v>1400</v>
      </c>
      <c r="P553" s="86">
        <v>50</v>
      </c>
      <c r="Q553" s="85">
        <f t="shared" si="214"/>
        <v>28000</v>
      </c>
      <c r="R553" s="86">
        <v>1000</v>
      </c>
      <c r="S553" s="87">
        <f t="shared" si="215"/>
        <v>1344</v>
      </c>
      <c r="T553" s="87">
        <f t="shared" si="216"/>
        <v>26880</v>
      </c>
      <c r="U553" s="6"/>
      <c r="V553" s="6"/>
      <c r="W553" s="6"/>
      <c r="X553" s="6"/>
      <c r="Y553" s="6"/>
      <c r="Z553" s="6"/>
      <c r="AA553" s="22">
        <f t="shared" ref="AA553:AA564" si="238">N553*O553</f>
        <v>820.12419999999997</v>
      </c>
      <c r="AB553" s="22">
        <f t="shared" ref="AB553:AB567" si="239">M553*O553</f>
        <v>1353</v>
      </c>
      <c r="AC553" s="22">
        <f t="shared" ref="AC553:AC564" si="240">IF(AA553&lt;AB553,AA553,AB553)</f>
        <v>820.12419999999997</v>
      </c>
      <c r="AD553" s="6"/>
      <c r="AE553" s="22">
        <f t="shared" ref="AE553:AE564" si="241">Q553*N553</f>
        <v>16402.484</v>
      </c>
      <c r="AF553" s="22">
        <f t="shared" ref="AF553:AF567" si="242">M553*Q553</f>
        <v>27060</v>
      </c>
      <c r="AG553" s="22">
        <f t="shared" ref="AG553:AG564" si="243">IF(AE553&lt;AF553,AE553,AF553)</f>
        <v>16402.484</v>
      </c>
      <c r="AH553" s="6"/>
      <c r="AI553" s="6"/>
      <c r="AJ553" s="6"/>
      <c r="AK553" s="6"/>
      <c r="AL553" s="6"/>
      <c r="AM553" s="6"/>
      <c r="AN553" s="29"/>
      <c r="AO553" s="29"/>
      <c r="AP553" s="29"/>
      <c r="AQ553" s="29"/>
      <c r="AR553" s="29"/>
      <c r="AS553" s="29"/>
      <c r="AT553" s="29"/>
      <c r="AU553" s="29"/>
      <c r="AV553" s="29"/>
      <c r="AW553" s="29"/>
      <c r="AX553" s="29"/>
      <c r="AY553" s="29"/>
      <c r="AZ553" s="29"/>
      <c r="BA553" s="29"/>
      <c r="BB553" s="29"/>
      <c r="BC553" s="29"/>
      <c r="BD553" s="29"/>
      <c r="BE553" s="29"/>
      <c r="BF553" s="29"/>
      <c r="BG553" s="29"/>
      <c r="BH553" s="29"/>
      <c r="BI553" s="29"/>
      <c r="BJ553" s="6"/>
      <c r="BK553" s="6"/>
      <c r="BL553" s="6"/>
      <c r="BM553" s="6"/>
      <c r="BN553" s="6"/>
      <c r="BO553" s="6"/>
      <c r="BP553" s="6"/>
      <c r="BQ553" s="6"/>
      <c r="BR553" s="6"/>
      <c r="BS553" s="6"/>
      <c r="BT553" s="6"/>
      <c r="BU553" s="6"/>
      <c r="BV553" s="6"/>
      <c r="BW553" s="6"/>
      <c r="BX553" s="6"/>
      <c r="BY553" s="6"/>
      <c r="BZ553" s="6"/>
      <c r="CA553" s="6"/>
      <c r="CB553" s="6"/>
      <c r="CC553" s="6"/>
      <c r="CD553" s="6"/>
      <c r="CE553" s="6"/>
      <c r="CF553" s="6"/>
      <c r="CG553" s="6"/>
      <c r="CH553" s="6"/>
      <c r="CI553" s="6"/>
      <c r="CJ553" s="6"/>
      <c r="CK553" s="6"/>
      <c r="CL553" s="6"/>
      <c r="CM553" s="6"/>
      <c r="CN553" s="6"/>
      <c r="CO553" s="6"/>
      <c r="CP553" s="6"/>
      <c r="CQ553" s="6"/>
      <c r="CR553" s="6"/>
      <c r="CS553" s="6"/>
      <c r="CT553" s="6"/>
      <c r="CU553" s="6"/>
      <c r="CV553" s="6"/>
      <c r="CW553" s="6"/>
      <c r="CX553" s="6"/>
      <c r="CY553" s="6"/>
      <c r="CZ553" s="6"/>
      <c r="DA553" s="6"/>
      <c r="DB553" s="6"/>
      <c r="DC553" s="6"/>
      <c r="DD553" s="6"/>
      <c r="DE553" s="6"/>
      <c r="DF553" s="6"/>
      <c r="DG553" s="6"/>
      <c r="DH553" s="6"/>
      <c r="DI553" s="6"/>
      <c r="DJ553" s="6"/>
      <c r="DK553" s="6"/>
      <c r="DL553" s="6"/>
      <c r="DM553" s="6"/>
      <c r="DN553" s="6"/>
      <c r="DO553" s="6"/>
      <c r="DP553" s="6"/>
      <c r="DQ553" s="6"/>
      <c r="DR553" s="6"/>
      <c r="DS553" s="6"/>
      <c r="DT553" s="6"/>
      <c r="DU553" s="6"/>
      <c r="DV553" s="6"/>
      <c r="DW553" s="6"/>
      <c r="DX553" s="6"/>
      <c r="DY553" s="6"/>
      <c r="DZ553" s="6"/>
      <c r="EA553" s="6"/>
      <c r="EB553" s="6"/>
      <c r="EC553" s="6"/>
      <c r="ED553" s="6"/>
      <c r="EE553" s="6"/>
      <c r="EF553" s="6"/>
      <c r="EG553" s="6"/>
      <c r="EH553" s="6"/>
      <c r="EI553" s="6"/>
      <c r="EJ553" s="6"/>
      <c r="EK553" s="6"/>
      <c r="EL553" s="6"/>
      <c r="EM553" s="6"/>
      <c r="EN553" s="6"/>
      <c r="EO553" s="6"/>
      <c r="EP553" s="6"/>
      <c r="EQ553" s="6"/>
      <c r="ER553" s="6"/>
      <c r="ES553" s="6"/>
      <c r="ET553" s="6"/>
      <c r="EU553" s="6"/>
      <c r="EV553" s="6"/>
      <c r="EW553" s="6"/>
      <c r="EX553" s="6"/>
      <c r="EY553" s="6"/>
      <c r="EZ553" s="6"/>
      <c r="FA553" s="6"/>
      <c r="FB553" s="6"/>
      <c r="FC553" s="6"/>
      <c r="FD553" s="6"/>
      <c r="FE553" s="6"/>
      <c r="FF553" s="6"/>
      <c r="FG553" s="6"/>
      <c r="FH553" s="6"/>
      <c r="FI553" s="6"/>
      <c r="FJ553" s="6"/>
      <c r="FK553" s="6"/>
      <c r="FL553" s="6"/>
      <c r="FM553" s="6"/>
      <c r="FN553" s="6"/>
      <c r="FO553" s="6"/>
      <c r="FP553" s="6"/>
      <c r="FQ553" s="6"/>
      <c r="FR553" s="6"/>
      <c r="FS553" s="6"/>
      <c r="FT553" s="6"/>
      <c r="FU553" s="6"/>
      <c r="FV553" s="6"/>
      <c r="FW553" s="6"/>
      <c r="FX553" s="6"/>
      <c r="FY553" s="6"/>
      <c r="FZ553" s="6"/>
      <c r="GA553" s="6"/>
      <c r="GB553" s="6"/>
      <c r="GC553" s="6"/>
      <c r="GD553" s="6"/>
      <c r="GE553" s="6"/>
      <c r="GF553" s="6"/>
      <c r="GG553" s="6"/>
      <c r="GH553" s="6"/>
      <c r="GI553" s="6"/>
      <c r="GJ553" s="6"/>
      <c r="GK553" s="6"/>
      <c r="GL553" s="6"/>
      <c r="GM553" s="6"/>
      <c r="GN553" s="6"/>
      <c r="GO553" s="6"/>
      <c r="GP553" s="6"/>
      <c r="GQ553" s="6"/>
      <c r="GR553" s="6"/>
      <c r="GS553" s="6"/>
    </row>
    <row r="554" spans="1:201" s="6" customFormat="1" ht="40.15" customHeight="1" x14ac:dyDescent="0.2">
      <c r="A554" s="15" t="s">
        <v>1160</v>
      </c>
      <c r="B554" s="9">
        <v>545</v>
      </c>
      <c r="C554" s="9"/>
      <c r="D554" s="49" t="s">
        <v>444</v>
      </c>
      <c r="E554" s="79" t="s">
        <v>1416</v>
      </c>
      <c r="F554" s="49" t="s">
        <v>1277</v>
      </c>
      <c r="G554" s="49" t="s">
        <v>610</v>
      </c>
      <c r="H554" s="49" t="s">
        <v>540</v>
      </c>
      <c r="I554" s="89">
        <v>14</v>
      </c>
      <c r="J554" s="88">
        <v>15.72</v>
      </c>
      <c r="K554" s="82">
        <f t="shared" si="224"/>
        <v>15.680000000000001</v>
      </c>
      <c r="L554" s="82">
        <f t="shared" si="225"/>
        <v>1.1200000000000001</v>
      </c>
      <c r="M554" s="83">
        <f t="shared" si="223"/>
        <v>1.122857142857143</v>
      </c>
      <c r="N554" s="84">
        <v>0.36479899999999998</v>
      </c>
      <c r="O554" s="85">
        <f t="shared" si="213"/>
        <v>8400</v>
      </c>
      <c r="P554" s="86">
        <v>600</v>
      </c>
      <c r="Q554" s="85">
        <f t="shared" si="214"/>
        <v>280000</v>
      </c>
      <c r="R554" s="86">
        <v>20000</v>
      </c>
      <c r="S554" s="87">
        <f t="shared" si="215"/>
        <v>9408</v>
      </c>
      <c r="T554" s="87">
        <f t="shared" si="216"/>
        <v>313600.00000000006</v>
      </c>
      <c r="U554" s="1"/>
      <c r="V554" s="1"/>
      <c r="W554" s="1"/>
      <c r="X554" s="1"/>
      <c r="Y554" s="1"/>
      <c r="Z554" s="1"/>
      <c r="AA554" s="22">
        <f t="shared" si="238"/>
        <v>3064.3116</v>
      </c>
      <c r="AB554" s="22">
        <f t="shared" si="239"/>
        <v>9432.0000000000018</v>
      </c>
      <c r="AC554" s="22">
        <f t="shared" si="240"/>
        <v>3064.3116</v>
      </c>
      <c r="AD554" s="1"/>
      <c r="AE554" s="22">
        <f t="shared" si="241"/>
        <v>102143.72</v>
      </c>
      <c r="AF554" s="22">
        <f t="shared" si="242"/>
        <v>314400.00000000006</v>
      </c>
      <c r="AG554" s="22">
        <f t="shared" si="243"/>
        <v>102143.72</v>
      </c>
      <c r="AH554" s="1"/>
      <c r="AI554" s="1"/>
      <c r="AJ554" s="1"/>
      <c r="AK554" s="1"/>
      <c r="AL554" s="1"/>
      <c r="AM554" s="1"/>
      <c r="AN554" s="26"/>
      <c r="AO554" s="26"/>
      <c r="AP554" s="26"/>
      <c r="AQ554" s="26"/>
      <c r="AR554" s="26"/>
      <c r="AS554" s="26"/>
      <c r="AT554" s="26"/>
      <c r="AU554" s="26"/>
      <c r="AV554" s="26"/>
      <c r="AW554" s="26"/>
      <c r="AX554" s="26"/>
      <c r="AY554" s="26"/>
      <c r="AZ554" s="26"/>
      <c r="BA554" s="26"/>
      <c r="BB554" s="26"/>
      <c r="BC554" s="26"/>
      <c r="BD554" s="26"/>
      <c r="BE554" s="26"/>
      <c r="BF554" s="26"/>
      <c r="BG554" s="26"/>
      <c r="BH554" s="26"/>
      <c r="BI554" s="26"/>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row>
    <row r="555" spans="1:201" ht="40.15" customHeight="1" x14ac:dyDescent="0.2">
      <c r="A555" s="15" t="s">
        <v>1160</v>
      </c>
      <c r="B555" s="9">
        <v>546</v>
      </c>
      <c r="C555" s="9"/>
      <c r="D555" s="49" t="s">
        <v>444</v>
      </c>
      <c r="E555" s="79" t="s">
        <v>1417</v>
      </c>
      <c r="F555" s="49" t="s">
        <v>945</v>
      </c>
      <c r="G555" s="49" t="s">
        <v>841</v>
      </c>
      <c r="H555" s="49" t="s">
        <v>540</v>
      </c>
      <c r="I555" s="89">
        <v>14</v>
      </c>
      <c r="J555" s="88">
        <v>22.07</v>
      </c>
      <c r="K555" s="82">
        <f t="shared" si="224"/>
        <v>21.98</v>
      </c>
      <c r="L555" s="82">
        <f t="shared" si="225"/>
        <v>1.57</v>
      </c>
      <c r="M555" s="83">
        <f t="shared" si="223"/>
        <v>1.5764285714285715</v>
      </c>
      <c r="N555" s="84">
        <v>0.729599</v>
      </c>
      <c r="O555" s="85">
        <f t="shared" si="213"/>
        <v>8400</v>
      </c>
      <c r="P555" s="86">
        <v>600</v>
      </c>
      <c r="Q555" s="85">
        <f t="shared" si="214"/>
        <v>168000</v>
      </c>
      <c r="R555" s="86">
        <v>12000</v>
      </c>
      <c r="S555" s="87">
        <f t="shared" si="215"/>
        <v>13188</v>
      </c>
      <c r="T555" s="87">
        <f t="shared" si="216"/>
        <v>263760</v>
      </c>
      <c r="AA555" s="22">
        <f t="shared" si="238"/>
        <v>6128.6315999999997</v>
      </c>
      <c r="AB555" s="22">
        <f t="shared" si="239"/>
        <v>13242</v>
      </c>
      <c r="AC555" s="22">
        <f t="shared" si="240"/>
        <v>6128.6315999999997</v>
      </c>
      <c r="AE555" s="22">
        <f t="shared" si="241"/>
        <v>122572.632</v>
      </c>
      <c r="AF555" s="22">
        <f t="shared" si="242"/>
        <v>264840</v>
      </c>
      <c r="AG555" s="22">
        <f t="shared" si="243"/>
        <v>122572.632</v>
      </c>
    </row>
    <row r="556" spans="1:201" ht="40.15" customHeight="1" x14ac:dyDescent="0.2">
      <c r="A556" s="15" t="s">
        <v>1160</v>
      </c>
      <c r="B556" s="9">
        <v>547</v>
      </c>
      <c r="C556" s="9"/>
      <c r="D556" s="49" t="s">
        <v>444</v>
      </c>
      <c r="E556" s="79" t="s">
        <v>1418</v>
      </c>
      <c r="F556" s="49" t="s">
        <v>945</v>
      </c>
      <c r="G556" s="49" t="s">
        <v>897</v>
      </c>
      <c r="H556" s="49" t="s">
        <v>540</v>
      </c>
      <c r="I556" s="89">
        <v>14</v>
      </c>
      <c r="J556" s="88">
        <v>5.75</v>
      </c>
      <c r="K556" s="82">
        <f t="shared" si="224"/>
        <v>5.7399999999999993</v>
      </c>
      <c r="L556" s="82">
        <f t="shared" si="225"/>
        <v>0.41</v>
      </c>
      <c r="M556" s="83">
        <f t="shared" si="223"/>
        <v>0.4107142857142857</v>
      </c>
      <c r="N556" s="84">
        <v>0.27750000000000002</v>
      </c>
      <c r="O556" s="85">
        <f t="shared" si="213"/>
        <v>14</v>
      </c>
      <c r="P556" s="86">
        <v>1</v>
      </c>
      <c r="Q556" s="85">
        <f t="shared" si="214"/>
        <v>280000</v>
      </c>
      <c r="R556" s="86">
        <v>20000</v>
      </c>
      <c r="S556" s="87">
        <f t="shared" si="215"/>
        <v>5.7399999999999993</v>
      </c>
      <c r="T556" s="87">
        <f t="shared" si="216"/>
        <v>114799.99999999999</v>
      </c>
      <c r="AA556" s="22">
        <f t="shared" si="238"/>
        <v>3.8850000000000002</v>
      </c>
      <c r="AB556" s="22">
        <f t="shared" si="239"/>
        <v>5.75</v>
      </c>
      <c r="AC556" s="22">
        <f t="shared" si="240"/>
        <v>3.8850000000000002</v>
      </c>
      <c r="AE556" s="22">
        <f t="shared" si="241"/>
        <v>77700</v>
      </c>
      <c r="AF556" s="22">
        <f t="shared" si="242"/>
        <v>115000</v>
      </c>
      <c r="AG556" s="22">
        <f t="shared" si="243"/>
        <v>77700</v>
      </c>
    </row>
    <row r="557" spans="1:201" ht="40.15" customHeight="1" x14ac:dyDescent="0.2">
      <c r="A557" s="15" t="s">
        <v>1160</v>
      </c>
      <c r="B557" s="9">
        <v>548</v>
      </c>
      <c r="C557" s="9"/>
      <c r="D557" s="49" t="s">
        <v>444</v>
      </c>
      <c r="E557" s="79" t="s">
        <v>1419</v>
      </c>
      <c r="F557" s="49" t="s">
        <v>945</v>
      </c>
      <c r="G557" s="49" t="s">
        <v>514</v>
      </c>
      <c r="H557" s="49" t="s">
        <v>540</v>
      </c>
      <c r="I557" s="89">
        <v>14</v>
      </c>
      <c r="J557" s="88">
        <v>10.96</v>
      </c>
      <c r="K557" s="82">
        <f t="shared" si="224"/>
        <v>10.92</v>
      </c>
      <c r="L557" s="82">
        <f t="shared" si="225"/>
        <v>0.78</v>
      </c>
      <c r="M557" s="83">
        <f t="shared" si="223"/>
        <v>0.78285714285714292</v>
      </c>
      <c r="N557" s="84">
        <v>0.52892799999999995</v>
      </c>
      <c r="O557" s="85">
        <f t="shared" si="213"/>
        <v>14</v>
      </c>
      <c r="P557" s="86">
        <v>1</v>
      </c>
      <c r="Q557" s="85">
        <f t="shared" si="214"/>
        <v>168000</v>
      </c>
      <c r="R557" s="86">
        <v>12000</v>
      </c>
      <c r="S557" s="87">
        <f t="shared" si="215"/>
        <v>10.92</v>
      </c>
      <c r="T557" s="87">
        <f t="shared" si="216"/>
        <v>131040</v>
      </c>
      <c r="AA557" s="22">
        <f t="shared" si="238"/>
        <v>7.4049919999999991</v>
      </c>
      <c r="AB557" s="22">
        <f t="shared" si="239"/>
        <v>10.96</v>
      </c>
      <c r="AC557" s="22">
        <f t="shared" si="240"/>
        <v>7.4049919999999991</v>
      </c>
      <c r="AE557" s="22">
        <f t="shared" si="241"/>
        <v>88859.903999999995</v>
      </c>
      <c r="AF557" s="22">
        <f t="shared" si="242"/>
        <v>131520</v>
      </c>
      <c r="AG557" s="22">
        <f t="shared" si="243"/>
        <v>88859.903999999995</v>
      </c>
    </row>
    <row r="558" spans="1:201" ht="40.15" customHeight="1" x14ac:dyDescent="0.2">
      <c r="A558" s="16" t="s">
        <v>1161</v>
      </c>
      <c r="B558" s="9">
        <v>549</v>
      </c>
      <c r="C558" s="9"/>
      <c r="D558" s="49" t="s">
        <v>973</v>
      </c>
      <c r="E558" s="79" t="s">
        <v>974</v>
      </c>
      <c r="F558" s="49" t="s">
        <v>1223</v>
      </c>
      <c r="G558" s="49" t="s">
        <v>975</v>
      </c>
      <c r="H558" s="49" t="s">
        <v>540</v>
      </c>
      <c r="I558" s="89">
        <v>5</v>
      </c>
      <c r="J558" s="105">
        <v>5.16</v>
      </c>
      <c r="K558" s="82">
        <f t="shared" si="224"/>
        <v>5.15</v>
      </c>
      <c r="L558" s="82">
        <f t="shared" si="225"/>
        <v>1.03</v>
      </c>
      <c r="M558" s="83">
        <f t="shared" si="223"/>
        <v>1.032</v>
      </c>
      <c r="N558" s="84">
        <v>0</v>
      </c>
      <c r="O558" s="85">
        <f t="shared" si="213"/>
        <v>50</v>
      </c>
      <c r="P558" s="86">
        <v>10</v>
      </c>
      <c r="Q558" s="85">
        <f t="shared" si="214"/>
        <v>1000</v>
      </c>
      <c r="R558" s="86">
        <v>200</v>
      </c>
      <c r="S558" s="87">
        <f t="shared" si="215"/>
        <v>51.5</v>
      </c>
      <c r="T558" s="87">
        <f t="shared" si="216"/>
        <v>1030</v>
      </c>
      <c r="U558" s="6"/>
      <c r="V558" s="6"/>
      <c r="W558" s="6"/>
      <c r="X558" s="6"/>
      <c r="Y558" s="6"/>
      <c r="Z558" s="6"/>
      <c r="AA558" s="22">
        <f t="shared" si="238"/>
        <v>0</v>
      </c>
      <c r="AB558" s="22">
        <f t="shared" si="239"/>
        <v>51.6</v>
      </c>
      <c r="AC558" s="22">
        <f t="shared" si="240"/>
        <v>0</v>
      </c>
      <c r="AD558" s="6"/>
      <c r="AE558" s="22">
        <f t="shared" si="241"/>
        <v>0</v>
      </c>
      <c r="AF558" s="22">
        <f t="shared" si="242"/>
        <v>1032</v>
      </c>
      <c r="AG558" s="22">
        <f t="shared" si="243"/>
        <v>0</v>
      </c>
      <c r="AH558" s="6"/>
      <c r="AI558" s="6"/>
      <c r="AJ558" s="6"/>
      <c r="AK558" s="6"/>
      <c r="AL558" s="6"/>
      <c r="AM558" s="6"/>
      <c r="AN558" s="29"/>
      <c r="AO558" s="29"/>
      <c r="AP558" s="29"/>
      <c r="AQ558" s="29"/>
      <c r="AR558" s="29"/>
      <c r="AS558" s="29"/>
      <c r="AT558" s="29"/>
      <c r="AU558" s="29"/>
      <c r="AV558" s="29"/>
      <c r="AW558" s="29"/>
      <c r="AX558" s="29"/>
      <c r="AY558" s="29"/>
      <c r="AZ558" s="29"/>
      <c r="BA558" s="29"/>
      <c r="BB558" s="29"/>
      <c r="BC558" s="29"/>
      <c r="BD558" s="29"/>
      <c r="BE558" s="29"/>
      <c r="BF558" s="29"/>
      <c r="BG558" s="29"/>
      <c r="BH558" s="29"/>
      <c r="BI558" s="29"/>
      <c r="BJ558" s="6"/>
      <c r="BK558" s="6"/>
      <c r="BL558" s="6"/>
      <c r="BM558" s="6"/>
      <c r="BN558" s="6"/>
      <c r="BO558" s="6"/>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c r="CO558" s="6"/>
      <c r="CP558" s="6"/>
      <c r="CQ558" s="6"/>
      <c r="CR558" s="6"/>
      <c r="CS558" s="6"/>
      <c r="CT558" s="6"/>
      <c r="CU558" s="6"/>
      <c r="CV558" s="6"/>
      <c r="CW558" s="6"/>
      <c r="CX558" s="6"/>
      <c r="CY558" s="6"/>
      <c r="CZ558" s="6"/>
      <c r="DA558" s="6"/>
      <c r="DB558" s="6"/>
      <c r="DC558" s="6"/>
      <c r="DD558" s="6"/>
      <c r="DE558" s="6"/>
      <c r="DF558" s="6"/>
      <c r="DG558" s="6"/>
      <c r="DH558" s="6"/>
      <c r="DI558" s="6"/>
      <c r="DJ558" s="6"/>
      <c r="DK558" s="6"/>
      <c r="DL558" s="6"/>
      <c r="DM558" s="6"/>
      <c r="DN558" s="6"/>
      <c r="DO558" s="6"/>
      <c r="DP558" s="6"/>
      <c r="DQ558" s="6"/>
      <c r="DR558" s="6"/>
      <c r="DS558" s="6"/>
      <c r="DT558" s="6"/>
      <c r="DU558" s="6"/>
      <c r="DV558" s="6"/>
      <c r="DW558" s="6"/>
      <c r="DX558" s="6"/>
      <c r="DY558" s="6"/>
      <c r="DZ558" s="6"/>
      <c r="EA558" s="6"/>
      <c r="EB558" s="6"/>
      <c r="EC558" s="6"/>
      <c r="ED558" s="6"/>
      <c r="EE558" s="6"/>
      <c r="EF558" s="6"/>
      <c r="EG558" s="6"/>
      <c r="EH558" s="6"/>
      <c r="EI558" s="6"/>
      <c r="EJ558" s="6"/>
      <c r="EK558" s="6"/>
      <c r="EL558" s="6"/>
      <c r="EM558" s="6"/>
      <c r="EN558" s="6"/>
      <c r="EO558" s="6"/>
      <c r="EP558" s="6"/>
      <c r="EQ558" s="6"/>
      <c r="ER558" s="6"/>
      <c r="ES558" s="6"/>
      <c r="ET558" s="6"/>
      <c r="EU558" s="6"/>
      <c r="EV558" s="6"/>
      <c r="EW558" s="6"/>
      <c r="EX558" s="6"/>
      <c r="EY558" s="6"/>
      <c r="EZ558" s="6"/>
      <c r="FA558" s="6"/>
      <c r="FB558" s="6"/>
      <c r="FC558" s="6"/>
      <c r="FD558" s="6"/>
      <c r="FE558" s="6"/>
      <c r="FF558" s="6"/>
      <c r="FG558" s="6"/>
      <c r="FH558" s="6"/>
      <c r="FI558" s="6"/>
      <c r="FJ558" s="6"/>
      <c r="FK558" s="6"/>
      <c r="FL558" s="6"/>
      <c r="FM558" s="6"/>
      <c r="FN558" s="6"/>
      <c r="FO558" s="6"/>
      <c r="FP558" s="6"/>
      <c r="FQ558" s="6"/>
      <c r="FR558" s="6"/>
      <c r="FS558" s="6"/>
      <c r="FT558" s="6"/>
      <c r="FU558" s="6"/>
      <c r="FV558" s="6"/>
      <c r="FW558" s="6"/>
      <c r="FX558" s="6"/>
      <c r="FY558" s="6"/>
      <c r="FZ558" s="6"/>
      <c r="GA558" s="6"/>
      <c r="GB558" s="6"/>
      <c r="GC558" s="6"/>
      <c r="GD558" s="6"/>
      <c r="GE558" s="6"/>
      <c r="GF558" s="6"/>
      <c r="GG558" s="6"/>
      <c r="GH558" s="6"/>
      <c r="GI558" s="6"/>
      <c r="GJ558" s="6"/>
      <c r="GK558" s="6"/>
      <c r="GL558" s="6"/>
      <c r="GM558" s="6"/>
      <c r="GN558" s="6"/>
      <c r="GO558" s="6"/>
      <c r="GP558" s="6"/>
      <c r="GQ558" s="6"/>
      <c r="GR558" s="6"/>
      <c r="GS558" s="6"/>
    </row>
    <row r="559" spans="1:201" s="6" customFormat="1" ht="40.15" customHeight="1" x14ac:dyDescent="0.2">
      <c r="A559" s="15" t="s">
        <v>1161</v>
      </c>
      <c r="B559" s="9">
        <v>550</v>
      </c>
      <c r="C559" s="9"/>
      <c r="D559" s="49" t="s">
        <v>1248</v>
      </c>
      <c r="E559" s="79" t="s">
        <v>1249</v>
      </c>
      <c r="F559" s="49" t="s">
        <v>580</v>
      </c>
      <c r="G559" s="49" t="s">
        <v>1040</v>
      </c>
      <c r="H559" s="49" t="s">
        <v>540</v>
      </c>
      <c r="I559" s="89">
        <v>24</v>
      </c>
      <c r="J559" s="88">
        <v>7.8</v>
      </c>
      <c r="K559" s="82">
        <f t="shared" si="224"/>
        <v>7.68</v>
      </c>
      <c r="L559" s="82">
        <f t="shared" si="225"/>
        <v>0.32</v>
      </c>
      <c r="M559" s="83">
        <f t="shared" si="223"/>
        <v>0.32500000000000001</v>
      </c>
      <c r="N559" s="84">
        <v>0</v>
      </c>
      <c r="O559" s="85">
        <f t="shared" si="213"/>
        <v>240</v>
      </c>
      <c r="P559" s="86">
        <v>10</v>
      </c>
      <c r="Q559" s="85">
        <f t="shared" si="214"/>
        <v>48000</v>
      </c>
      <c r="R559" s="86">
        <v>2000</v>
      </c>
      <c r="S559" s="87">
        <f t="shared" si="215"/>
        <v>76.8</v>
      </c>
      <c r="T559" s="87">
        <f t="shared" si="216"/>
        <v>15360</v>
      </c>
      <c r="U559" s="1"/>
      <c r="V559" s="1"/>
      <c r="W559" s="1"/>
      <c r="X559" s="1"/>
      <c r="Y559" s="1"/>
      <c r="Z559" s="1"/>
      <c r="AA559" s="22">
        <f t="shared" si="238"/>
        <v>0</v>
      </c>
      <c r="AB559" s="22">
        <f t="shared" si="239"/>
        <v>78</v>
      </c>
      <c r="AC559" s="22">
        <f t="shared" si="240"/>
        <v>0</v>
      </c>
      <c r="AD559" s="1"/>
      <c r="AE559" s="22">
        <f t="shared" si="241"/>
        <v>0</v>
      </c>
      <c r="AF559" s="22">
        <f t="shared" si="242"/>
        <v>15600</v>
      </c>
      <c r="AG559" s="22">
        <f t="shared" si="243"/>
        <v>0</v>
      </c>
      <c r="AH559" s="1"/>
      <c r="AI559" s="1"/>
      <c r="AJ559" s="1"/>
      <c r="AK559" s="1"/>
      <c r="AL559" s="1"/>
      <c r="AM559" s="1"/>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8"/>
      <c r="BK559" s="8"/>
      <c r="BL559" s="8"/>
      <c r="BM559" s="8"/>
      <c r="BN559" s="8"/>
      <c r="BO559" s="8"/>
      <c r="BP559" s="8"/>
      <c r="BQ559" s="8"/>
      <c r="BR559" s="8"/>
      <c r="BS559" s="8"/>
      <c r="BT559" s="8"/>
      <c r="BU559" s="8"/>
      <c r="BV559" s="8"/>
      <c r="BW559" s="8"/>
      <c r="BX559" s="8"/>
      <c r="BY559" s="8"/>
      <c r="BZ559" s="8"/>
      <c r="CA559" s="8"/>
      <c r="CB559" s="8"/>
      <c r="CC559" s="8"/>
      <c r="CD559" s="8"/>
      <c r="CE559" s="8"/>
      <c r="CF559" s="8"/>
      <c r="CG559" s="8"/>
      <c r="CH559" s="8"/>
      <c r="CI559" s="8"/>
      <c r="CJ559" s="8"/>
      <c r="CK559" s="8"/>
      <c r="CL559" s="8"/>
      <c r="CM559" s="8"/>
      <c r="CN559" s="8"/>
      <c r="CO559" s="8"/>
      <c r="CP559" s="8"/>
      <c r="CQ559" s="8"/>
      <c r="CR559" s="8"/>
      <c r="CS559" s="8"/>
      <c r="CT559" s="8"/>
      <c r="CU559" s="8"/>
      <c r="CV559" s="8"/>
      <c r="CW559" s="8"/>
      <c r="CX559" s="8"/>
      <c r="CY559" s="8"/>
      <c r="CZ559" s="8"/>
      <c r="DA559" s="8"/>
      <c r="DB559" s="8"/>
      <c r="DC559" s="8"/>
      <c r="DD559" s="8"/>
      <c r="DE559" s="8"/>
      <c r="DF559" s="8"/>
      <c r="DG559" s="8"/>
      <c r="DH559" s="8"/>
      <c r="DI559" s="8"/>
      <c r="DJ559" s="8"/>
      <c r="DK559" s="8"/>
      <c r="DL559" s="8"/>
      <c r="DM559" s="8"/>
      <c r="DN559" s="8"/>
      <c r="DO559" s="8"/>
      <c r="DP559" s="8"/>
      <c r="DQ559" s="8"/>
      <c r="DR559" s="8"/>
      <c r="DS559" s="8"/>
      <c r="DT559" s="8"/>
      <c r="DU559" s="8"/>
      <c r="DV559" s="8"/>
      <c r="DW559" s="8"/>
      <c r="DX559" s="8"/>
      <c r="DY559" s="8"/>
      <c r="DZ559" s="8"/>
      <c r="EA559" s="8"/>
      <c r="EB559" s="8"/>
      <c r="EC559" s="8"/>
      <c r="ED559" s="8"/>
      <c r="EE559" s="8"/>
      <c r="EF559" s="8"/>
      <c r="EG559" s="8"/>
      <c r="EH559" s="8"/>
      <c r="EI559" s="8"/>
      <c r="EJ559" s="8"/>
      <c r="EK559" s="8"/>
      <c r="EL559" s="8"/>
      <c r="EM559" s="8"/>
      <c r="EN559" s="8"/>
      <c r="EO559" s="8"/>
      <c r="EP559" s="8"/>
      <c r="EQ559" s="8"/>
      <c r="ER559" s="8"/>
      <c r="ES559" s="8"/>
      <c r="ET559" s="8"/>
      <c r="EU559" s="8"/>
      <c r="EV559" s="8"/>
      <c r="EW559" s="8"/>
      <c r="EX559" s="8"/>
      <c r="EY559" s="8"/>
      <c r="EZ559" s="8"/>
      <c r="FA559" s="8"/>
      <c r="FB559" s="8"/>
      <c r="FC559" s="8"/>
      <c r="FD559" s="8"/>
      <c r="FE559" s="8"/>
      <c r="FF559" s="8"/>
      <c r="FG559" s="8"/>
      <c r="FH559" s="8"/>
      <c r="FI559" s="8"/>
      <c r="FJ559" s="8"/>
      <c r="FK559" s="8"/>
      <c r="FL559" s="8"/>
      <c r="FM559" s="8"/>
      <c r="FN559" s="8"/>
      <c r="FO559" s="8"/>
      <c r="FP559" s="8"/>
      <c r="FQ559" s="8"/>
      <c r="FR559" s="8"/>
      <c r="FS559" s="8"/>
      <c r="FT559" s="8"/>
      <c r="FU559" s="8"/>
      <c r="FV559" s="8"/>
      <c r="FW559" s="8"/>
      <c r="FX559" s="8"/>
      <c r="FY559" s="8"/>
      <c r="FZ559" s="8"/>
      <c r="GA559" s="8"/>
      <c r="GB559" s="8"/>
      <c r="GC559" s="8"/>
      <c r="GD559" s="8"/>
      <c r="GE559" s="8"/>
      <c r="GF559" s="8"/>
      <c r="GG559" s="8"/>
      <c r="GH559" s="8"/>
      <c r="GI559" s="8"/>
      <c r="GJ559" s="8"/>
      <c r="GK559" s="8"/>
      <c r="GL559" s="8"/>
      <c r="GM559" s="8"/>
      <c r="GN559" s="8"/>
      <c r="GO559" s="8"/>
      <c r="GP559" s="8"/>
      <c r="GQ559" s="8"/>
      <c r="GR559" s="8"/>
      <c r="GS559" s="8"/>
    </row>
    <row r="560" spans="1:201" s="6" customFormat="1" ht="40.15" customHeight="1" x14ac:dyDescent="0.2">
      <c r="A560" s="16" t="s">
        <v>1160</v>
      </c>
      <c r="B560" s="9">
        <v>551</v>
      </c>
      <c r="C560" s="9"/>
      <c r="D560" s="49" t="s">
        <v>650</v>
      </c>
      <c r="E560" s="79" t="s">
        <v>1421</v>
      </c>
      <c r="F560" s="49" t="s">
        <v>549</v>
      </c>
      <c r="G560" s="49" t="s">
        <v>651</v>
      </c>
      <c r="H560" s="38" t="s">
        <v>540</v>
      </c>
      <c r="I560" s="89">
        <v>14</v>
      </c>
      <c r="J560" s="82">
        <v>37.65</v>
      </c>
      <c r="K560" s="82">
        <f t="shared" si="224"/>
        <v>37.520000000000003</v>
      </c>
      <c r="L560" s="82">
        <f t="shared" si="225"/>
        <v>2.68</v>
      </c>
      <c r="M560" s="83">
        <f t="shared" si="223"/>
        <v>2.6892857142857141</v>
      </c>
      <c r="N560" s="84">
        <v>0.87987400000000004</v>
      </c>
      <c r="O560" s="85">
        <f t="shared" si="213"/>
        <v>1960</v>
      </c>
      <c r="P560" s="86">
        <v>140</v>
      </c>
      <c r="Q560" s="85">
        <f t="shared" si="214"/>
        <v>39200</v>
      </c>
      <c r="R560" s="86">
        <v>2800</v>
      </c>
      <c r="S560" s="87">
        <f t="shared" si="215"/>
        <v>5252.8</v>
      </c>
      <c r="T560" s="87">
        <f t="shared" si="216"/>
        <v>105056.00000000001</v>
      </c>
      <c r="AA560" s="22">
        <f>N560*O560</f>
        <v>1724.55304</v>
      </c>
      <c r="AB560" s="22">
        <f>M560*O560</f>
        <v>5271</v>
      </c>
      <c r="AC560" s="22">
        <f>IF(AA560&lt;AB560,AA560,AB560)</f>
        <v>1724.55304</v>
      </c>
      <c r="AE560" s="22">
        <f>Q560*N560</f>
        <v>34491.060799999999</v>
      </c>
      <c r="AF560" s="22">
        <f>M560*Q560</f>
        <v>105419.99999999999</v>
      </c>
      <c r="AG560" s="22">
        <f>IF(AE560&lt;AF560,AE560,AF560)</f>
        <v>34491.060799999999</v>
      </c>
      <c r="AN560" s="29"/>
      <c r="AO560" s="29"/>
      <c r="AP560" s="29"/>
      <c r="AQ560" s="29"/>
      <c r="AR560" s="29"/>
      <c r="AS560" s="29"/>
      <c r="AT560" s="29"/>
      <c r="AU560" s="29"/>
      <c r="AV560" s="29"/>
      <c r="AW560" s="29"/>
      <c r="AX560" s="29"/>
      <c r="AY560" s="29"/>
      <c r="AZ560" s="29"/>
      <c r="BA560" s="29"/>
      <c r="BB560" s="29"/>
      <c r="BC560" s="29"/>
      <c r="BD560" s="29"/>
      <c r="BE560" s="29"/>
      <c r="BF560" s="29"/>
      <c r="BG560" s="29"/>
      <c r="BH560" s="29"/>
      <c r="BI560" s="29"/>
    </row>
    <row r="561" spans="1:201" s="8" customFormat="1" ht="40.15" customHeight="1" x14ac:dyDescent="0.2">
      <c r="A561" s="16" t="s">
        <v>1160</v>
      </c>
      <c r="B561" s="9">
        <v>552</v>
      </c>
      <c r="C561" s="9"/>
      <c r="D561" s="49" t="s">
        <v>650</v>
      </c>
      <c r="E561" s="79" t="s">
        <v>1420</v>
      </c>
      <c r="F561" s="49" t="s">
        <v>549</v>
      </c>
      <c r="G561" s="49" t="s">
        <v>613</v>
      </c>
      <c r="H561" s="38" t="s">
        <v>540</v>
      </c>
      <c r="I561" s="89">
        <v>7</v>
      </c>
      <c r="J561" s="82">
        <v>23.61</v>
      </c>
      <c r="K561" s="82">
        <f t="shared" si="224"/>
        <v>23.59</v>
      </c>
      <c r="L561" s="82">
        <f t="shared" si="225"/>
        <v>3.37</v>
      </c>
      <c r="M561" s="83">
        <f t="shared" si="223"/>
        <v>3.3728571428571428</v>
      </c>
      <c r="N561" s="84">
        <v>1.1731659999999999</v>
      </c>
      <c r="O561" s="85">
        <f t="shared" si="213"/>
        <v>700</v>
      </c>
      <c r="P561" s="86">
        <v>100</v>
      </c>
      <c r="Q561" s="85">
        <f t="shared" si="214"/>
        <v>16800</v>
      </c>
      <c r="R561" s="86">
        <v>2400</v>
      </c>
      <c r="S561" s="87">
        <f t="shared" si="215"/>
        <v>2359</v>
      </c>
      <c r="T561" s="87">
        <f t="shared" si="216"/>
        <v>56616</v>
      </c>
      <c r="U561" s="6"/>
      <c r="V561" s="6"/>
      <c r="W561" s="6"/>
      <c r="X561" s="6"/>
      <c r="Y561" s="6"/>
      <c r="Z561" s="6"/>
      <c r="AA561" s="22">
        <f t="shared" si="238"/>
        <v>821.21619999999996</v>
      </c>
      <c r="AB561" s="22">
        <f t="shared" si="239"/>
        <v>2361</v>
      </c>
      <c r="AC561" s="22">
        <f t="shared" si="240"/>
        <v>821.21619999999996</v>
      </c>
      <c r="AD561" s="6"/>
      <c r="AE561" s="22">
        <f t="shared" si="241"/>
        <v>19709.1888</v>
      </c>
      <c r="AF561" s="22">
        <f t="shared" si="242"/>
        <v>56664</v>
      </c>
      <c r="AG561" s="22">
        <f t="shared" si="243"/>
        <v>19709.1888</v>
      </c>
      <c r="AH561" s="6"/>
      <c r="AI561" s="6"/>
      <c r="AJ561" s="6"/>
      <c r="AK561" s="6"/>
      <c r="AL561" s="6"/>
      <c r="AM561" s="6"/>
      <c r="AN561" s="29"/>
      <c r="AO561" s="29"/>
      <c r="AP561" s="29"/>
      <c r="AQ561" s="29"/>
      <c r="AR561" s="29"/>
      <c r="AS561" s="29"/>
      <c r="AT561" s="29"/>
      <c r="AU561" s="29"/>
      <c r="AV561" s="29"/>
      <c r="AW561" s="29"/>
      <c r="AX561" s="29"/>
      <c r="AY561" s="29"/>
      <c r="AZ561" s="29"/>
      <c r="BA561" s="29"/>
      <c r="BB561" s="29"/>
      <c r="BC561" s="29"/>
      <c r="BD561" s="29"/>
      <c r="BE561" s="29"/>
      <c r="BF561" s="29"/>
      <c r="BG561" s="29"/>
      <c r="BH561" s="29"/>
      <c r="BI561" s="29"/>
      <c r="BJ561" s="6"/>
      <c r="BK561" s="6"/>
      <c r="BL561" s="6"/>
      <c r="BM561" s="6"/>
      <c r="BN561" s="6"/>
      <c r="BO561" s="6"/>
      <c r="BP561" s="6"/>
      <c r="BQ561" s="6"/>
      <c r="BR561" s="6"/>
      <c r="BS561" s="6"/>
      <c r="BT561" s="6"/>
      <c r="BU561" s="6"/>
      <c r="BV561" s="6"/>
      <c r="BW561" s="6"/>
      <c r="BX561" s="6"/>
      <c r="BY561" s="6"/>
      <c r="BZ561" s="6"/>
      <c r="CA561" s="6"/>
      <c r="CB561" s="6"/>
      <c r="CC561" s="6"/>
      <c r="CD561" s="6"/>
      <c r="CE561" s="6"/>
      <c r="CF561" s="6"/>
      <c r="CG561" s="6"/>
      <c r="CH561" s="6"/>
      <c r="CI561" s="6"/>
      <c r="CJ561" s="6"/>
      <c r="CK561" s="6"/>
      <c r="CL561" s="6"/>
      <c r="CM561" s="6"/>
      <c r="CN561" s="6"/>
      <c r="CO561" s="6"/>
      <c r="CP561" s="6"/>
      <c r="CQ561" s="6"/>
      <c r="CR561" s="6"/>
      <c r="CS561" s="6"/>
      <c r="CT561" s="6"/>
      <c r="CU561" s="6"/>
      <c r="CV561" s="6"/>
      <c r="CW561" s="6"/>
      <c r="CX561" s="6"/>
      <c r="CY561" s="6"/>
      <c r="CZ561" s="6"/>
      <c r="DA561" s="6"/>
      <c r="DB561" s="6"/>
      <c r="DC561" s="6"/>
      <c r="DD561" s="6"/>
      <c r="DE561" s="6"/>
      <c r="DF561" s="6"/>
      <c r="DG561" s="6"/>
      <c r="DH561" s="6"/>
      <c r="DI561" s="6"/>
      <c r="DJ561" s="6"/>
      <c r="DK561" s="6"/>
      <c r="DL561" s="6"/>
      <c r="DM561" s="6"/>
      <c r="DN561" s="6"/>
      <c r="DO561" s="6"/>
      <c r="DP561" s="6"/>
      <c r="DQ561" s="6"/>
      <c r="DR561" s="6"/>
      <c r="DS561" s="6"/>
      <c r="DT561" s="6"/>
      <c r="DU561" s="6"/>
      <c r="DV561" s="6"/>
      <c r="DW561" s="6"/>
      <c r="DX561" s="6"/>
      <c r="DY561" s="6"/>
      <c r="DZ561" s="6"/>
      <c r="EA561" s="6"/>
      <c r="EB561" s="6"/>
      <c r="EC561" s="6"/>
      <c r="ED561" s="6"/>
      <c r="EE561" s="6"/>
      <c r="EF561" s="6"/>
      <c r="EG561" s="6"/>
      <c r="EH561" s="6"/>
      <c r="EI561" s="6"/>
      <c r="EJ561" s="6"/>
      <c r="EK561" s="6"/>
      <c r="EL561" s="6"/>
      <c r="EM561" s="6"/>
      <c r="EN561" s="6"/>
      <c r="EO561" s="6"/>
      <c r="EP561" s="6"/>
      <c r="EQ561" s="6"/>
      <c r="ER561" s="6"/>
      <c r="ES561" s="6"/>
      <c r="ET561" s="6"/>
      <c r="EU561" s="6"/>
      <c r="EV561" s="6"/>
      <c r="EW561" s="6"/>
      <c r="EX561" s="6"/>
      <c r="EY561" s="6"/>
      <c r="EZ561" s="6"/>
      <c r="FA561" s="6"/>
      <c r="FB561" s="6"/>
      <c r="FC561" s="6"/>
      <c r="FD561" s="6"/>
      <c r="FE561" s="6"/>
      <c r="FF561" s="6"/>
      <c r="FG561" s="6"/>
      <c r="FH561" s="6"/>
      <c r="FI561" s="6"/>
      <c r="FJ561" s="6"/>
      <c r="FK561" s="6"/>
      <c r="FL561" s="6"/>
      <c r="FM561" s="6"/>
      <c r="FN561" s="6"/>
      <c r="FO561" s="6"/>
      <c r="FP561" s="6"/>
      <c r="FQ561" s="6"/>
      <c r="FR561" s="6"/>
      <c r="FS561" s="6"/>
      <c r="FT561" s="6"/>
      <c r="FU561" s="6"/>
      <c r="FV561" s="6"/>
      <c r="FW561" s="6"/>
      <c r="FX561" s="6"/>
      <c r="FY561" s="6"/>
      <c r="FZ561" s="6"/>
      <c r="GA561" s="6"/>
      <c r="GB561" s="6"/>
      <c r="GC561" s="6"/>
      <c r="GD561" s="6"/>
      <c r="GE561" s="6"/>
      <c r="GF561" s="6"/>
      <c r="GG561" s="6"/>
      <c r="GH561" s="6"/>
      <c r="GI561" s="6"/>
      <c r="GJ561" s="6"/>
      <c r="GK561" s="6"/>
      <c r="GL561" s="6"/>
      <c r="GM561" s="6"/>
      <c r="GN561" s="6"/>
      <c r="GO561" s="6"/>
      <c r="GP561" s="6"/>
      <c r="GQ561" s="6"/>
      <c r="GR561" s="6"/>
      <c r="GS561" s="6"/>
    </row>
    <row r="562" spans="1:201" s="6" customFormat="1" ht="40.15" customHeight="1" x14ac:dyDescent="0.2">
      <c r="A562" s="16" t="s">
        <v>1160</v>
      </c>
      <c r="B562" s="9">
        <v>553</v>
      </c>
      <c r="C562" s="9"/>
      <c r="D562" s="49" t="s">
        <v>650</v>
      </c>
      <c r="E562" s="79" t="s">
        <v>1422</v>
      </c>
      <c r="F562" s="49" t="s">
        <v>549</v>
      </c>
      <c r="G562" s="49" t="s">
        <v>652</v>
      </c>
      <c r="H562" s="49" t="s">
        <v>540</v>
      </c>
      <c r="I562" s="89">
        <v>14</v>
      </c>
      <c r="J562" s="82">
        <v>34.21</v>
      </c>
      <c r="K562" s="82">
        <f t="shared" si="224"/>
        <v>34.159999999999997</v>
      </c>
      <c r="L562" s="82">
        <f t="shared" si="225"/>
        <v>2.44</v>
      </c>
      <c r="M562" s="83">
        <f t="shared" si="223"/>
        <v>2.4435714285714285</v>
      </c>
      <c r="N562" s="84">
        <v>0.58658299999999997</v>
      </c>
      <c r="O562" s="85">
        <f t="shared" si="213"/>
        <v>2800</v>
      </c>
      <c r="P562" s="86">
        <v>200</v>
      </c>
      <c r="Q562" s="85">
        <f t="shared" si="214"/>
        <v>56000</v>
      </c>
      <c r="R562" s="86">
        <v>4000</v>
      </c>
      <c r="S562" s="87">
        <f t="shared" si="215"/>
        <v>6831.9999999999991</v>
      </c>
      <c r="T562" s="87">
        <f t="shared" si="216"/>
        <v>136640</v>
      </c>
      <c r="AA562" s="22">
        <f t="shared" si="238"/>
        <v>1642.4323999999999</v>
      </c>
      <c r="AB562" s="22">
        <f t="shared" si="239"/>
        <v>6842</v>
      </c>
      <c r="AC562" s="22">
        <f t="shared" si="240"/>
        <v>1642.4323999999999</v>
      </c>
      <c r="AE562" s="22">
        <f t="shared" si="241"/>
        <v>32848.648000000001</v>
      </c>
      <c r="AF562" s="22">
        <f t="shared" si="242"/>
        <v>136840</v>
      </c>
      <c r="AG562" s="22">
        <f t="shared" si="243"/>
        <v>32848.648000000001</v>
      </c>
      <c r="AN562" s="29"/>
      <c r="AO562" s="29"/>
      <c r="AP562" s="29"/>
      <c r="AQ562" s="29"/>
      <c r="AR562" s="29"/>
      <c r="AS562" s="29"/>
      <c r="AT562" s="29"/>
      <c r="AU562" s="29"/>
      <c r="AV562" s="29"/>
      <c r="AW562" s="29"/>
      <c r="AX562" s="29"/>
      <c r="AY562" s="29"/>
      <c r="AZ562" s="29"/>
      <c r="BA562" s="29"/>
      <c r="BB562" s="29"/>
      <c r="BC562" s="29"/>
      <c r="BD562" s="29"/>
      <c r="BE562" s="29"/>
      <c r="BF562" s="29"/>
      <c r="BG562" s="29"/>
      <c r="BH562" s="29"/>
      <c r="BI562" s="29"/>
    </row>
    <row r="563" spans="1:201" s="6" customFormat="1" ht="40.15" customHeight="1" x14ac:dyDescent="0.2">
      <c r="A563" s="15" t="s">
        <v>1160</v>
      </c>
      <c r="B563" s="9">
        <v>554</v>
      </c>
      <c r="C563" s="9"/>
      <c r="D563" s="49" t="s">
        <v>986</v>
      </c>
      <c r="E563" s="79" t="s">
        <v>987</v>
      </c>
      <c r="F563" s="49" t="s">
        <v>538</v>
      </c>
      <c r="G563" s="49" t="s">
        <v>589</v>
      </c>
      <c r="H563" s="49" t="s">
        <v>540</v>
      </c>
      <c r="I563" s="53">
        <v>28</v>
      </c>
      <c r="J563" s="88">
        <v>124.76</v>
      </c>
      <c r="K563" s="82">
        <f t="shared" si="224"/>
        <v>124.60000000000001</v>
      </c>
      <c r="L563" s="82">
        <f t="shared" si="225"/>
        <v>4.45</v>
      </c>
      <c r="M563" s="83">
        <f t="shared" si="223"/>
        <v>4.4557142857142855</v>
      </c>
      <c r="N563" s="84">
        <v>2.0782050000000001</v>
      </c>
      <c r="O563" s="85">
        <f t="shared" si="213"/>
        <v>1120</v>
      </c>
      <c r="P563" s="86">
        <v>40</v>
      </c>
      <c r="Q563" s="85">
        <f t="shared" si="214"/>
        <v>22400</v>
      </c>
      <c r="R563" s="86">
        <v>800</v>
      </c>
      <c r="S563" s="87">
        <f t="shared" si="215"/>
        <v>4984</v>
      </c>
      <c r="T563" s="87">
        <f t="shared" si="216"/>
        <v>99680</v>
      </c>
      <c r="U563" s="1"/>
      <c r="V563" s="1"/>
      <c r="W563" s="1"/>
      <c r="X563" s="1"/>
      <c r="Y563" s="1"/>
      <c r="Z563" s="1"/>
      <c r="AA563" s="22">
        <f t="shared" si="238"/>
        <v>2327.5896000000002</v>
      </c>
      <c r="AB563" s="22">
        <f t="shared" si="239"/>
        <v>4990.3999999999996</v>
      </c>
      <c r="AC563" s="22">
        <f t="shared" si="240"/>
        <v>2327.5896000000002</v>
      </c>
      <c r="AD563" s="1"/>
      <c r="AE563" s="22">
        <f t="shared" si="241"/>
        <v>46551.792000000001</v>
      </c>
      <c r="AF563" s="22">
        <f t="shared" si="242"/>
        <v>99808</v>
      </c>
      <c r="AG563" s="22">
        <f t="shared" si="243"/>
        <v>46551.792000000001</v>
      </c>
      <c r="AH563" s="1"/>
      <c r="AI563" s="1"/>
      <c r="AJ563" s="1"/>
      <c r="AK563" s="1"/>
      <c r="AL563" s="1"/>
      <c r="AM563" s="1"/>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row>
    <row r="564" spans="1:201" ht="40.15" customHeight="1" x14ac:dyDescent="0.2">
      <c r="A564" s="15" t="s">
        <v>1160</v>
      </c>
      <c r="B564" s="9">
        <v>555</v>
      </c>
      <c r="C564" s="9"/>
      <c r="D564" s="49" t="s">
        <v>991</v>
      </c>
      <c r="E564" s="79" t="s">
        <v>1423</v>
      </c>
      <c r="F564" s="49" t="s">
        <v>549</v>
      </c>
      <c r="G564" s="49" t="s">
        <v>841</v>
      </c>
      <c r="H564" s="49" t="s">
        <v>540</v>
      </c>
      <c r="I564" s="89">
        <v>30</v>
      </c>
      <c r="J564" s="88">
        <v>5.93</v>
      </c>
      <c r="K564" s="82">
        <f t="shared" si="224"/>
        <v>5.7</v>
      </c>
      <c r="L564" s="82">
        <f t="shared" si="225"/>
        <v>0.19</v>
      </c>
      <c r="M564" s="83">
        <f t="shared" si="223"/>
        <v>0.19766666666666666</v>
      </c>
      <c r="N564" s="84">
        <v>5.3400000000000003E-2</v>
      </c>
      <c r="O564" s="85">
        <f t="shared" ref="O564:O624" si="244">P564*I564</f>
        <v>6000</v>
      </c>
      <c r="P564" s="86">
        <v>200</v>
      </c>
      <c r="Q564" s="85">
        <f t="shared" ref="Q564:Q623" si="245">R564*I564</f>
        <v>60000</v>
      </c>
      <c r="R564" s="86">
        <v>2000</v>
      </c>
      <c r="S564" s="87">
        <f t="shared" ref="S564:S623" si="246">P564*K564</f>
        <v>1140</v>
      </c>
      <c r="T564" s="87">
        <f t="shared" ref="T564:T623" si="247">R564*K564</f>
        <v>11400</v>
      </c>
      <c r="AA564" s="22">
        <f t="shared" si="238"/>
        <v>320.40000000000003</v>
      </c>
      <c r="AB564" s="22">
        <f t="shared" si="239"/>
        <v>1186</v>
      </c>
      <c r="AC564" s="22">
        <f t="shared" si="240"/>
        <v>320.40000000000003</v>
      </c>
      <c r="AE564" s="22">
        <f t="shared" si="241"/>
        <v>3204</v>
      </c>
      <c r="AF564" s="22">
        <f t="shared" si="242"/>
        <v>11860</v>
      </c>
      <c r="AG564" s="22">
        <f t="shared" si="243"/>
        <v>3204</v>
      </c>
    </row>
    <row r="565" spans="1:201" ht="40.15" customHeight="1" x14ac:dyDescent="0.2">
      <c r="A565" s="15" t="s">
        <v>1161</v>
      </c>
      <c r="B565" s="9">
        <v>556</v>
      </c>
      <c r="C565" s="9"/>
      <c r="D565" s="49" t="s">
        <v>2055</v>
      </c>
      <c r="E565" s="79" t="s">
        <v>2218</v>
      </c>
      <c r="F565" s="49" t="s">
        <v>549</v>
      </c>
      <c r="G565" s="49" t="s">
        <v>1186</v>
      </c>
      <c r="H565" s="49" t="s">
        <v>344</v>
      </c>
      <c r="I565" s="89">
        <v>28</v>
      </c>
      <c r="J565" s="88">
        <v>113.3</v>
      </c>
      <c r="K565" s="82">
        <f t="shared" si="224"/>
        <v>113.12</v>
      </c>
      <c r="L565" s="82">
        <f t="shared" si="225"/>
        <v>4.04</v>
      </c>
      <c r="M565" s="83">
        <f t="shared" si="223"/>
        <v>4.0464285714285717</v>
      </c>
      <c r="N565" s="84"/>
      <c r="O565" s="85">
        <f t="shared" si="244"/>
        <v>280</v>
      </c>
      <c r="P565" s="86">
        <v>10</v>
      </c>
      <c r="Q565" s="85">
        <f t="shared" si="245"/>
        <v>28000</v>
      </c>
      <c r="R565" s="86">
        <v>1000</v>
      </c>
      <c r="S565" s="87">
        <f t="shared" si="246"/>
        <v>1131.2</v>
      </c>
      <c r="T565" s="87">
        <f t="shared" si="247"/>
        <v>113120</v>
      </c>
      <c r="AA565" s="22"/>
      <c r="AB565" s="22">
        <f t="shared" si="239"/>
        <v>1133</v>
      </c>
      <c r="AC565" s="22"/>
      <c r="AE565" s="22"/>
      <c r="AF565" s="22">
        <f t="shared" si="242"/>
        <v>113300.00000000001</v>
      </c>
      <c r="AG565" s="22"/>
    </row>
    <row r="566" spans="1:201" ht="40.15" customHeight="1" x14ac:dyDescent="0.2">
      <c r="A566" s="15" t="s">
        <v>1161</v>
      </c>
      <c r="B566" s="9">
        <v>557</v>
      </c>
      <c r="C566" s="9"/>
      <c r="D566" s="49" t="s">
        <v>2055</v>
      </c>
      <c r="E566" s="79" t="s">
        <v>2219</v>
      </c>
      <c r="F566" s="49" t="s">
        <v>549</v>
      </c>
      <c r="G566" s="49" t="s">
        <v>2054</v>
      </c>
      <c r="H566" s="49" t="s">
        <v>540</v>
      </c>
      <c r="I566" s="89">
        <v>28</v>
      </c>
      <c r="J566" s="88">
        <v>113.3</v>
      </c>
      <c r="K566" s="82">
        <f t="shared" si="224"/>
        <v>113.12</v>
      </c>
      <c r="L566" s="82">
        <f t="shared" si="225"/>
        <v>4.04</v>
      </c>
      <c r="M566" s="83">
        <f t="shared" si="223"/>
        <v>4.0464285714285717</v>
      </c>
      <c r="N566" s="84"/>
      <c r="O566" s="85">
        <f t="shared" si="244"/>
        <v>280</v>
      </c>
      <c r="P566" s="86">
        <v>10</v>
      </c>
      <c r="Q566" s="85">
        <f t="shared" si="245"/>
        <v>28000</v>
      </c>
      <c r="R566" s="86">
        <v>1000</v>
      </c>
      <c r="S566" s="87">
        <f t="shared" si="246"/>
        <v>1131.2</v>
      </c>
      <c r="T566" s="87">
        <f t="shared" si="247"/>
        <v>113120</v>
      </c>
      <c r="AA566" s="22"/>
      <c r="AB566" s="22">
        <f t="shared" si="239"/>
        <v>1133</v>
      </c>
      <c r="AC566" s="22"/>
      <c r="AE566" s="22"/>
      <c r="AF566" s="22">
        <f t="shared" si="242"/>
        <v>113300.00000000001</v>
      </c>
      <c r="AG566" s="22"/>
    </row>
    <row r="567" spans="1:201" ht="40.15" customHeight="1" x14ac:dyDescent="0.2">
      <c r="A567" s="15" t="s">
        <v>1160</v>
      </c>
      <c r="B567" s="9">
        <v>558</v>
      </c>
      <c r="C567" s="9"/>
      <c r="D567" s="49" t="s">
        <v>2163</v>
      </c>
      <c r="E567" s="79" t="s">
        <v>2131</v>
      </c>
      <c r="F567" s="49" t="s">
        <v>2162</v>
      </c>
      <c r="G567" s="49" t="s">
        <v>323</v>
      </c>
      <c r="H567" s="49" t="s">
        <v>540</v>
      </c>
      <c r="I567" s="89">
        <v>30</v>
      </c>
      <c r="J567" s="88">
        <v>18.739999999999998</v>
      </c>
      <c r="K567" s="82">
        <f t="shared" si="224"/>
        <v>18.600000000000001</v>
      </c>
      <c r="L567" s="82">
        <f t="shared" si="225"/>
        <v>0.62</v>
      </c>
      <c r="M567" s="83">
        <f t="shared" si="223"/>
        <v>0.62466666666666659</v>
      </c>
      <c r="N567" s="84"/>
      <c r="O567" s="85">
        <f t="shared" si="244"/>
        <v>150</v>
      </c>
      <c r="P567" s="86">
        <v>5</v>
      </c>
      <c r="Q567" s="85">
        <f t="shared" si="245"/>
        <v>12000</v>
      </c>
      <c r="R567" s="86">
        <v>400</v>
      </c>
      <c r="S567" s="87">
        <f t="shared" si="246"/>
        <v>93</v>
      </c>
      <c r="T567" s="87">
        <f t="shared" si="247"/>
        <v>7440.0000000000009</v>
      </c>
      <c r="AA567" s="22"/>
      <c r="AB567" s="22">
        <f t="shared" si="239"/>
        <v>93.699999999999989</v>
      </c>
      <c r="AC567" s="22"/>
      <c r="AE567" s="22"/>
      <c r="AF567" s="22">
        <f t="shared" si="242"/>
        <v>7495.9999999999991</v>
      </c>
      <c r="AG567" s="22"/>
    </row>
    <row r="568" spans="1:201" ht="40.15" customHeight="1" x14ac:dyDescent="0.2">
      <c r="A568" s="15" t="s">
        <v>1160</v>
      </c>
      <c r="B568" s="9">
        <v>559</v>
      </c>
      <c r="C568" s="9"/>
      <c r="D568" s="49" t="s">
        <v>47</v>
      </c>
      <c r="E568" s="79" t="s">
        <v>1424</v>
      </c>
      <c r="F568" s="49" t="s">
        <v>22</v>
      </c>
      <c r="G568" s="49" t="s">
        <v>859</v>
      </c>
      <c r="H568" s="49" t="s">
        <v>540</v>
      </c>
      <c r="I568" s="89">
        <v>30</v>
      </c>
      <c r="J568" s="88">
        <v>25.16</v>
      </c>
      <c r="K568" s="82">
        <f t="shared" si="224"/>
        <v>24.9</v>
      </c>
      <c r="L568" s="82">
        <f t="shared" si="225"/>
        <v>0.83</v>
      </c>
      <c r="M568" s="83">
        <f t="shared" si="223"/>
        <v>0.83866666666666667</v>
      </c>
      <c r="N568" s="84">
        <v>0.67918500000000004</v>
      </c>
      <c r="O568" s="85">
        <f t="shared" si="244"/>
        <v>12000</v>
      </c>
      <c r="P568" s="86">
        <v>400</v>
      </c>
      <c r="Q568" s="85">
        <f t="shared" si="245"/>
        <v>300000</v>
      </c>
      <c r="R568" s="86">
        <v>10000</v>
      </c>
      <c r="S568" s="87">
        <f t="shared" si="246"/>
        <v>9960</v>
      </c>
      <c r="T568" s="87">
        <f t="shared" si="247"/>
        <v>249000</v>
      </c>
      <c r="AA568" s="22">
        <f t="shared" ref="AA568:AA579" si="248">N568*O568</f>
        <v>8150.22</v>
      </c>
      <c r="AB568" s="22">
        <f t="shared" ref="AB568:AB580" si="249">M568*O568</f>
        <v>10064</v>
      </c>
      <c r="AC568" s="22">
        <f t="shared" ref="AC568:AC579" si="250">IF(AA568&lt;AB568,AA568,AB568)</f>
        <v>8150.22</v>
      </c>
      <c r="AE568" s="22">
        <f t="shared" ref="AE568:AE579" si="251">Q568*N568</f>
        <v>203755.5</v>
      </c>
      <c r="AF568" s="22">
        <f t="shared" ref="AF568:AF580" si="252">M568*Q568</f>
        <v>251600</v>
      </c>
      <c r="AG568" s="22">
        <f t="shared" ref="AG568:AG579" si="253">IF(AE568&lt;AF568,AE568,AF568)</f>
        <v>203755.5</v>
      </c>
    </row>
    <row r="569" spans="1:201" ht="40.15" customHeight="1" x14ac:dyDescent="0.2">
      <c r="A569" s="15" t="s">
        <v>1160</v>
      </c>
      <c r="B569" s="9">
        <v>560</v>
      </c>
      <c r="C569" s="9"/>
      <c r="D569" s="49" t="s">
        <v>47</v>
      </c>
      <c r="E569" s="79" t="s">
        <v>1425</v>
      </c>
      <c r="F569" s="49" t="s">
        <v>549</v>
      </c>
      <c r="G569" s="49" t="s">
        <v>818</v>
      </c>
      <c r="H569" s="49" t="s">
        <v>540</v>
      </c>
      <c r="I569" s="89">
        <v>30</v>
      </c>
      <c r="J569" s="88">
        <v>25.14</v>
      </c>
      <c r="K569" s="82">
        <f t="shared" si="224"/>
        <v>24.9</v>
      </c>
      <c r="L569" s="82">
        <f t="shared" si="225"/>
        <v>0.83</v>
      </c>
      <c r="M569" s="83">
        <f t="shared" si="223"/>
        <v>0.83799999999999997</v>
      </c>
      <c r="N569" s="84">
        <v>0.61551</v>
      </c>
      <c r="O569" s="85">
        <f t="shared" si="244"/>
        <v>12000</v>
      </c>
      <c r="P569" s="86">
        <v>400</v>
      </c>
      <c r="Q569" s="85">
        <f t="shared" si="245"/>
        <v>480000</v>
      </c>
      <c r="R569" s="86">
        <v>16000</v>
      </c>
      <c r="S569" s="87">
        <f t="shared" si="246"/>
        <v>9960</v>
      </c>
      <c r="T569" s="87">
        <f t="shared" si="247"/>
        <v>398400</v>
      </c>
      <c r="AA569" s="22">
        <f t="shared" si="248"/>
        <v>7386.12</v>
      </c>
      <c r="AB569" s="22">
        <f t="shared" si="249"/>
        <v>10056</v>
      </c>
      <c r="AC569" s="22">
        <f t="shared" si="250"/>
        <v>7386.12</v>
      </c>
      <c r="AE569" s="22">
        <f t="shared" si="251"/>
        <v>295444.8</v>
      </c>
      <c r="AF569" s="22">
        <f t="shared" si="252"/>
        <v>402240</v>
      </c>
      <c r="AG569" s="22">
        <f t="shared" si="253"/>
        <v>295444.8</v>
      </c>
    </row>
    <row r="570" spans="1:201" ht="40.15" customHeight="1" x14ac:dyDescent="0.2">
      <c r="A570" s="16" t="s">
        <v>1160</v>
      </c>
      <c r="B570" s="9">
        <v>561</v>
      </c>
      <c r="C570" s="9"/>
      <c r="D570" s="49" t="s">
        <v>977</v>
      </c>
      <c r="E570" s="79" t="s">
        <v>978</v>
      </c>
      <c r="F570" s="49" t="s">
        <v>1312</v>
      </c>
      <c r="G570" s="49" t="s">
        <v>888</v>
      </c>
      <c r="H570" s="49" t="s">
        <v>540</v>
      </c>
      <c r="I570" s="89">
        <v>30</v>
      </c>
      <c r="J570" s="105">
        <v>21.15</v>
      </c>
      <c r="K570" s="82">
        <f t="shared" si="224"/>
        <v>21</v>
      </c>
      <c r="L570" s="82">
        <f t="shared" si="225"/>
        <v>0.7</v>
      </c>
      <c r="M570" s="83">
        <f t="shared" si="223"/>
        <v>0.70499999999999996</v>
      </c>
      <c r="N570" s="84">
        <v>0.47633300000000001</v>
      </c>
      <c r="O570" s="85">
        <f t="shared" si="244"/>
        <v>6000</v>
      </c>
      <c r="P570" s="86">
        <v>200</v>
      </c>
      <c r="Q570" s="85">
        <f t="shared" si="245"/>
        <v>120000</v>
      </c>
      <c r="R570" s="86">
        <v>4000</v>
      </c>
      <c r="S570" s="87">
        <f t="shared" si="246"/>
        <v>4200</v>
      </c>
      <c r="T570" s="87">
        <f t="shared" si="247"/>
        <v>84000</v>
      </c>
      <c r="U570" s="6"/>
      <c r="V570" s="6"/>
      <c r="W570" s="6"/>
      <c r="X570" s="6"/>
      <c r="Y570" s="6"/>
      <c r="Z570" s="6"/>
      <c r="AA570" s="22">
        <f t="shared" si="248"/>
        <v>2857.998</v>
      </c>
      <c r="AB570" s="22">
        <f t="shared" si="249"/>
        <v>4230</v>
      </c>
      <c r="AC570" s="22">
        <f t="shared" si="250"/>
        <v>2857.998</v>
      </c>
      <c r="AD570" s="6"/>
      <c r="AE570" s="22">
        <f t="shared" si="251"/>
        <v>57159.96</v>
      </c>
      <c r="AF570" s="22">
        <f t="shared" si="252"/>
        <v>84600</v>
      </c>
      <c r="AG570" s="22">
        <f t="shared" si="253"/>
        <v>57159.96</v>
      </c>
      <c r="AH570" s="6"/>
      <c r="AI570" s="6"/>
      <c r="AJ570" s="6"/>
      <c r="AK570" s="6"/>
      <c r="AL570" s="6"/>
      <c r="AM570" s="6"/>
      <c r="AN570" s="29"/>
      <c r="AO570" s="29"/>
      <c r="AP570" s="29"/>
      <c r="AQ570" s="29"/>
      <c r="AR570" s="29"/>
      <c r="AS570" s="29"/>
      <c r="AT570" s="29"/>
      <c r="AU570" s="29"/>
      <c r="AV570" s="29"/>
      <c r="AW570" s="29"/>
      <c r="AX570" s="29"/>
      <c r="AY570" s="29"/>
      <c r="AZ570" s="29"/>
      <c r="BA570" s="29"/>
      <c r="BB570" s="29"/>
      <c r="BC570" s="29"/>
      <c r="BD570" s="29"/>
      <c r="BE570" s="29"/>
      <c r="BF570" s="29"/>
      <c r="BG570" s="29"/>
      <c r="BH570" s="29"/>
      <c r="BI570" s="29"/>
      <c r="BJ570" s="6"/>
      <c r="BK570" s="6"/>
      <c r="BL570" s="6"/>
      <c r="BM570" s="6"/>
      <c r="BN570" s="6"/>
      <c r="BO570" s="6"/>
      <c r="BP570" s="6"/>
      <c r="BQ570" s="6"/>
      <c r="BR570" s="6"/>
      <c r="BS570" s="6"/>
      <c r="BT570" s="6"/>
      <c r="BU570" s="6"/>
      <c r="BV570" s="6"/>
      <c r="BW570" s="6"/>
      <c r="BX570" s="6"/>
      <c r="BY570" s="6"/>
      <c r="BZ570" s="6"/>
      <c r="CA570" s="6"/>
      <c r="CB570" s="6"/>
      <c r="CC570" s="6"/>
      <c r="CD570" s="6"/>
      <c r="CE570" s="6"/>
      <c r="CF570" s="6"/>
      <c r="CG570" s="6"/>
      <c r="CH570" s="6"/>
      <c r="CI570" s="6"/>
      <c r="CJ570" s="6"/>
      <c r="CK570" s="6"/>
      <c r="CL570" s="6"/>
      <c r="CM570" s="6"/>
      <c r="CN570" s="6"/>
      <c r="CO570" s="6"/>
      <c r="CP570" s="6"/>
      <c r="CQ570" s="6"/>
      <c r="CR570" s="6"/>
      <c r="CS570" s="6"/>
      <c r="CT570" s="6"/>
      <c r="CU570" s="6"/>
      <c r="CV570" s="6"/>
      <c r="CW570" s="6"/>
      <c r="CX570" s="6"/>
      <c r="CY570" s="6"/>
      <c r="CZ570" s="6"/>
      <c r="DA570" s="6"/>
      <c r="DB570" s="6"/>
      <c r="DC570" s="6"/>
      <c r="DD570" s="6"/>
      <c r="DE570" s="6"/>
      <c r="DF570" s="6"/>
      <c r="DG570" s="6"/>
      <c r="DH570" s="6"/>
      <c r="DI570" s="6"/>
      <c r="DJ570" s="6"/>
      <c r="DK570" s="6"/>
      <c r="DL570" s="6"/>
      <c r="DM570" s="6"/>
      <c r="DN570" s="6"/>
      <c r="DO570" s="6"/>
      <c r="DP570" s="6"/>
      <c r="DQ570" s="6"/>
      <c r="DR570" s="6"/>
      <c r="DS570" s="6"/>
      <c r="DT570" s="6"/>
      <c r="DU570" s="6"/>
      <c r="DV570" s="6"/>
      <c r="DW570" s="6"/>
      <c r="DX570" s="6"/>
      <c r="DY570" s="6"/>
      <c r="DZ570" s="6"/>
      <c r="EA570" s="6"/>
      <c r="EB570" s="6"/>
      <c r="EC570" s="6"/>
      <c r="ED570" s="6"/>
      <c r="EE570" s="6"/>
      <c r="EF570" s="6"/>
      <c r="EG570" s="6"/>
      <c r="EH570" s="6"/>
      <c r="EI570" s="6"/>
      <c r="EJ570" s="6"/>
      <c r="EK570" s="6"/>
      <c r="EL570" s="6"/>
      <c r="EM570" s="6"/>
      <c r="EN570" s="6"/>
      <c r="EO570" s="6"/>
      <c r="EP570" s="6"/>
      <c r="EQ570" s="6"/>
      <c r="ER570" s="6"/>
      <c r="ES570" s="6"/>
      <c r="ET570" s="6"/>
      <c r="EU570" s="6"/>
      <c r="EV570" s="6"/>
      <c r="EW570" s="6"/>
      <c r="EX570" s="6"/>
      <c r="EY570" s="6"/>
      <c r="EZ570" s="6"/>
      <c r="FA570" s="6"/>
      <c r="FB570" s="6"/>
      <c r="FC570" s="6"/>
      <c r="FD570" s="6"/>
      <c r="FE570" s="6"/>
      <c r="FF570" s="6"/>
      <c r="FG570" s="6"/>
      <c r="FH570" s="6"/>
      <c r="FI570" s="6"/>
      <c r="FJ570" s="6"/>
      <c r="FK570" s="6"/>
      <c r="FL570" s="6"/>
      <c r="FM570" s="6"/>
      <c r="FN570" s="6"/>
      <c r="FO570" s="6"/>
      <c r="FP570" s="6"/>
      <c r="FQ570" s="6"/>
      <c r="FR570" s="6"/>
      <c r="FS570" s="6"/>
      <c r="FT570" s="6"/>
      <c r="FU570" s="6"/>
      <c r="FV570" s="6"/>
      <c r="FW570" s="6"/>
      <c r="FX570" s="6"/>
      <c r="FY570" s="6"/>
      <c r="FZ570" s="6"/>
      <c r="GA570" s="6"/>
      <c r="GB570" s="6"/>
      <c r="GC570" s="6"/>
      <c r="GD570" s="6"/>
      <c r="GE570" s="6"/>
      <c r="GF570" s="6"/>
      <c r="GG570" s="6"/>
      <c r="GH570" s="6"/>
      <c r="GI570" s="6"/>
      <c r="GJ570" s="6"/>
      <c r="GK570" s="6"/>
      <c r="GL570" s="6"/>
      <c r="GM570" s="6"/>
      <c r="GN570" s="6"/>
      <c r="GO570" s="6"/>
      <c r="GP570" s="6"/>
      <c r="GQ570" s="6"/>
      <c r="GR570" s="6"/>
      <c r="GS570" s="6"/>
    </row>
    <row r="571" spans="1:201" s="6" customFormat="1" ht="40.15" customHeight="1" x14ac:dyDescent="0.2">
      <c r="A571" s="15" t="s">
        <v>1160</v>
      </c>
      <c r="B571" s="9">
        <v>562</v>
      </c>
      <c r="C571" s="9"/>
      <c r="D571" s="49" t="s">
        <v>977</v>
      </c>
      <c r="E571" s="79" t="s">
        <v>1426</v>
      </c>
      <c r="F571" s="49" t="s">
        <v>568</v>
      </c>
      <c r="G571" s="49" t="s">
        <v>1427</v>
      </c>
      <c r="H571" s="49" t="s">
        <v>537</v>
      </c>
      <c r="I571" s="89">
        <v>1</v>
      </c>
      <c r="J571" s="88">
        <v>15.07</v>
      </c>
      <c r="K571" s="82">
        <f t="shared" si="224"/>
        <v>15.07</v>
      </c>
      <c r="L571" s="82">
        <f t="shared" si="225"/>
        <v>15.07</v>
      </c>
      <c r="M571" s="83">
        <f t="shared" si="223"/>
        <v>15.07</v>
      </c>
      <c r="N571" s="84">
        <v>10.185</v>
      </c>
      <c r="O571" s="85">
        <f t="shared" si="244"/>
        <v>100</v>
      </c>
      <c r="P571" s="86">
        <v>100</v>
      </c>
      <c r="Q571" s="85">
        <f t="shared" si="245"/>
        <v>800</v>
      </c>
      <c r="R571" s="86">
        <v>800</v>
      </c>
      <c r="S571" s="87">
        <f t="shared" si="246"/>
        <v>1507</v>
      </c>
      <c r="T571" s="87">
        <f t="shared" si="247"/>
        <v>12056</v>
      </c>
      <c r="U571" s="1"/>
      <c r="V571" s="1"/>
      <c r="W571" s="1"/>
      <c r="X571" s="1"/>
      <c r="Y571" s="1"/>
      <c r="Z571" s="1"/>
      <c r="AA571" s="22">
        <f t="shared" si="248"/>
        <v>1018.5</v>
      </c>
      <c r="AB571" s="22">
        <f t="shared" si="249"/>
        <v>1507</v>
      </c>
      <c r="AC571" s="22">
        <f t="shared" si="250"/>
        <v>1018.5</v>
      </c>
      <c r="AD571" s="1"/>
      <c r="AE571" s="22">
        <f t="shared" si="251"/>
        <v>8148</v>
      </c>
      <c r="AF571" s="22">
        <f t="shared" si="252"/>
        <v>12056</v>
      </c>
      <c r="AG571" s="22">
        <f t="shared" si="253"/>
        <v>8148</v>
      </c>
      <c r="AH571" s="1"/>
      <c r="AI571" s="1"/>
      <c r="AJ571" s="1"/>
      <c r="AK571" s="1"/>
      <c r="AL571" s="1"/>
      <c r="AM571" s="1"/>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row>
    <row r="572" spans="1:201" ht="40.15" customHeight="1" x14ac:dyDescent="0.2">
      <c r="A572" s="15" t="s">
        <v>1160</v>
      </c>
      <c r="B572" s="9">
        <v>563</v>
      </c>
      <c r="C572" s="9"/>
      <c r="D572" s="49" t="s">
        <v>52</v>
      </c>
      <c r="E572" s="79" t="s">
        <v>53</v>
      </c>
      <c r="F572" s="49" t="s">
        <v>837</v>
      </c>
      <c r="G572" s="49" t="s">
        <v>54</v>
      </c>
      <c r="H572" s="49" t="s">
        <v>540</v>
      </c>
      <c r="I572" s="89">
        <v>1</v>
      </c>
      <c r="J572" s="88">
        <v>11.13</v>
      </c>
      <c r="K572" s="82">
        <f t="shared" si="224"/>
        <v>11.13</v>
      </c>
      <c r="L572" s="82">
        <f t="shared" si="225"/>
        <v>11.13</v>
      </c>
      <c r="M572" s="83">
        <f t="shared" si="223"/>
        <v>11.13</v>
      </c>
      <c r="N572" s="84">
        <v>5.2140269999999997</v>
      </c>
      <c r="O572" s="85">
        <f t="shared" si="244"/>
        <v>5</v>
      </c>
      <c r="P572" s="86">
        <v>5</v>
      </c>
      <c r="Q572" s="85">
        <f t="shared" si="245"/>
        <v>300</v>
      </c>
      <c r="R572" s="86">
        <v>300</v>
      </c>
      <c r="S572" s="87">
        <f t="shared" si="246"/>
        <v>55.650000000000006</v>
      </c>
      <c r="T572" s="87">
        <f t="shared" si="247"/>
        <v>3339.0000000000005</v>
      </c>
      <c r="AA572" s="22">
        <f t="shared" si="248"/>
        <v>26.070135000000001</v>
      </c>
      <c r="AB572" s="22">
        <f t="shared" si="249"/>
        <v>55.650000000000006</v>
      </c>
      <c r="AC572" s="22">
        <f t="shared" si="250"/>
        <v>26.070135000000001</v>
      </c>
      <c r="AE572" s="22">
        <f t="shared" si="251"/>
        <v>1564.2080999999998</v>
      </c>
      <c r="AF572" s="22">
        <f t="shared" si="252"/>
        <v>3339.0000000000005</v>
      </c>
      <c r="AG572" s="22">
        <f t="shared" si="253"/>
        <v>1564.2080999999998</v>
      </c>
    </row>
    <row r="573" spans="1:201" ht="40.15" customHeight="1" x14ac:dyDescent="0.2">
      <c r="A573" s="15" t="s">
        <v>1161</v>
      </c>
      <c r="B573" s="9">
        <v>564</v>
      </c>
      <c r="C573" s="9"/>
      <c r="D573" s="49" t="s">
        <v>52</v>
      </c>
      <c r="E573" s="79" t="s">
        <v>55</v>
      </c>
      <c r="F573" s="49" t="s">
        <v>554</v>
      </c>
      <c r="G573" s="49" t="s">
        <v>1651</v>
      </c>
      <c r="H573" s="49" t="s">
        <v>555</v>
      </c>
      <c r="I573" s="89">
        <v>1</v>
      </c>
      <c r="J573" s="88">
        <v>12</v>
      </c>
      <c r="K573" s="82">
        <f t="shared" si="224"/>
        <v>12</v>
      </c>
      <c r="L573" s="82">
        <f t="shared" si="225"/>
        <v>12</v>
      </c>
      <c r="M573" s="83">
        <f t="shared" si="223"/>
        <v>12</v>
      </c>
      <c r="N573" s="84">
        <v>0</v>
      </c>
      <c r="O573" s="85">
        <f t="shared" si="244"/>
        <v>1</v>
      </c>
      <c r="P573" s="86">
        <v>1</v>
      </c>
      <c r="Q573" s="85">
        <f t="shared" si="245"/>
        <v>600</v>
      </c>
      <c r="R573" s="86">
        <v>600</v>
      </c>
      <c r="S573" s="87">
        <f t="shared" si="246"/>
        <v>12</v>
      </c>
      <c r="T573" s="87">
        <f t="shared" si="247"/>
        <v>7200</v>
      </c>
      <c r="AA573" s="22">
        <f t="shared" si="248"/>
        <v>0</v>
      </c>
      <c r="AB573" s="22">
        <f t="shared" si="249"/>
        <v>12</v>
      </c>
      <c r="AC573" s="22">
        <f t="shared" si="250"/>
        <v>0</v>
      </c>
      <c r="AE573" s="22">
        <f t="shared" si="251"/>
        <v>0</v>
      </c>
      <c r="AF573" s="22">
        <f t="shared" si="252"/>
        <v>7200</v>
      </c>
      <c r="AG573" s="22">
        <f t="shared" si="253"/>
        <v>0</v>
      </c>
    </row>
    <row r="574" spans="1:201" ht="40.15" customHeight="1" x14ac:dyDescent="0.2">
      <c r="A574" s="15" t="s">
        <v>1160</v>
      </c>
      <c r="B574" s="9">
        <v>565</v>
      </c>
      <c r="C574" s="9"/>
      <c r="D574" s="49" t="s">
        <v>1004</v>
      </c>
      <c r="E574" s="79" t="s">
        <v>1428</v>
      </c>
      <c r="F574" s="49" t="s">
        <v>568</v>
      </c>
      <c r="G574" s="49" t="s">
        <v>1005</v>
      </c>
      <c r="H574" s="49" t="s">
        <v>537</v>
      </c>
      <c r="I574" s="53">
        <v>1</v>
      </c>
      <c r="J574" s="88">
        <v>11.82</v>
      </c>
      <c r="K574" s="82">
        <f t="shared" si="224"/>
        <v>11.82</v>
      </c>
      <c r="L574" s="82">
        <f t="shared" si="225"/>
        <v>11.82</v>
      </c>
      <c r="M574" s="83">
        <f t="shared" si="223"/>
        <v>11.82</v>
      </c>
      <c r="N574" s="84">
        <v>8.2080000000000002</v>
      </c>
      <c r="O574" s="85">
        <f t="shared" si="244"/>
        <v>100</v>
      </c>
      <c r="P574" s="86">
        <v>100</v>
      </c>
      <c r="Q574" s="85">
        <f t="shared" si="245"/>
        <v>600</v>
      </c>
      <c r="R574" s="86">
        <v>600</v>
      </c>
      <c r="S574" s="87">
        <f t="shared" si="246"/>
        <v>1182</v>
      </c>
      <c r="T574" s="87">
        <f t="shared" si="247"/>
        <v>7092</v>
      </c>
      <c r="AA574" s="22">
        <f t="shared" si="248"/>
        <v>820.80000000000007</v>
      </c>
      <c r="AB574" s="22">
        <f t="shared" si="249"/>
        <v>1182</v>
      </c>
      <c r="AC574" s="22">
        <f t="shared" si="250"/>
        <v>820.80000000000007</v>
      </c>
      <c r="AE574" s="22">
        <f t="shared" si="251"/>
        <v>4924.8</v>
      </c>
      <c r="AF574" s="22">
        <f t="shared" si="252"/>
        <v>7092</v>
      </c>
      <c r="AG574" s="22">
        <f t="shared" si="253"/>
        <v>4924.8</v>
      </c>
    </row>
    <row r="575" spans="1:201" ht="40.15" customHeight="1" x14ac:dyDescent="0.2">
      <c r="A575" s="15" t="s">
        <v>1160</v>
      </c>
      <c r="B575" s="9">
        <v>566</v>
      </c>
      <c r="C575" s="9"/>
      <c r="D575" s="49" t="s">
        <v>392</v>
      </c>
      <c r="E575" s="79" t="s">
        <v>1429</v>
      </c>
      <c r="F575" s="49" t="s">
        <v>393</v>
      </c>
      <c r="G575" s="49" t="s">
        <v>888</v>
      </c>
      <c r="H575" s="49" t="s">
        <v>540</v>
      </c>
      <c r="I575" s="89">
        <v>30</v>
      </c>
      <c r="J575" s="88">
        <v>9.23</v>
      </c>
      <c r="K575" s="82">
        <f t="shared" si="224"/>
        <v>9</v>
      </c>
      <c r="L575" s="82">
        <f t="shared" si="225"/>
        <v>0.3</v>
      </c>
      <c r="M575" s="83">
        <f t="shared" si="223"/>
        <v>0.3076666666666667</v>
      </c>
      <c r="N575" s="84">
        <v>0.20607400000000001</v>
      </c>
      <c r="O575" s="85">
        <f t="shared" si="244"/>
        <v>1500</v>
      </c>
      <c r="P575" s="86">
        <v>50</v>
      </c>
      <c r="Q575" s="85">
        <f t="shared" si="245"/>
        <v>30000</v>
      </c>
      <c r="R575" s="86">
        <v>1000</v>
      </c>
      <c r="S575" s="87">
        <f t="shared" si="246"/>
        <v>450</v>
      </c>
      <c r="T575" s="87">
        <f t="shared" si="247"/>
        <v>9000</v>
      </c>
      <c r="AA575" s="22">
        <f t="shared" si="248"/>
        <v>309.11099999999999</v>
      </c>
      <c r="AB575" s="22">
        <f t="shared" si="249"/>
        <v>461.50000000000006</v>
      </c>
      <c r="AC575" s="22">
        <f t="shared" si="250"/>
        <v>309.11099999999999</v>
      </c>
      <c r="AE575" s="22">
        <f t="shared" si="251"/>
        <v>6182.22</v>
      </c>
      <c r="AF575" s="22">
        <f t="shared" si="252"/>
        <v>9230.0000000000018</v>
      </c>
      <c r="AG575" s="22">
        <f t="shared" si="253"/>
        <v>6182.22</v>
      </c>
    </row>
    <row r="576" spans="1:201" ht="40.15" customHeight="1" x14ac:dyDescent="0.2">
      <c r="A576" s="15" t="s">
        <v>1160</v>
      </c>
      <c r="B576" s="9">
        <v>567</v>
      </c>
      <c r="C576" s="9"/>
      <c r="D576" s="49" t="s">
        <v>240</v>
      </c>
      <c r="E576" s="79" t="s">
        <v>1430</v>
      </c>
      <c r="F576" s="49" t="s">
        <v>549</v>
      </c>
      <c r="G576" s="49" t="s">
        <v>556</v>
      </c>
      <c r="H576" s="49" t="s">
        <v>540</v>
      </c>
      <c r="I576" s="89">
        <v>28</v>
      </c>
      <c r="J576" s="88">
        <v>27.92</v>
      </c>
      <c r="K576" s="82">
        <f t="shared" si="224"/>
        <v>27.72</v>
      </c>
      <c r="L576" s="82">
        <f t="shared" si="225"/>
        <v>0.99</v>
      </c>
      <c r="M576" s="83">
        <f t="shared" si="223"/>
        <v>0.99714285714285722</v>
      </c>
      <c r="N576" s="84">
        <v>0.491562</v>
      </c>
      <c r="O576" s="85">
        <f t="shared" si="244"/>
        <v>140</v>
      </c>
      <c r="P576" s="86">
        <v>5</v>
      </c>
      <c r="Q576" s="85">
        <f t="shared" si="245"/>
        <v>11200</v>
      </c>
      <c r="R576" s="86">
        <v>400</v>
      </c>
      <c r="S576" s="87">
        <f t="shared" si="246"/>
        <v>138.6</v>
      </c>
      <c r="T576" s="87">
        <f t="shared" si="247"/>
        <v>11088</v>
      </c>
      <c r="AA576" s="22">
        <f t="shared" si="248"/>
        <v>68.818680000000001</v>
      </c>
      <c r="AB576" s="22">
        <f t="shared" si="249"/>
        <v>139.60000000000002</v>
      </c>
      <c r="AC576" s="22">
        <f t="shared" si="250"/>
        <v>68.818680000000001</v>
      </c>
      <c r="AE576" s="22">
        <f t="shared" si="251"/>
        <v>5505.4943999999996</v>
      </c>
      <c r="AF576" s="22">
        <f t="shared" si="252"/>
        <v>11168</v>
      </c>
      <c r="AG576" s="22">
        <f t="shared" si="253"/>
        <v>5505.4943999999996</v>
      </c>
    </row>
    <row r="577" spans="1:201" ht="40.15" customHeight="1" x14ac:dyDescent="0.2">
      <c r="A577" s="15" t="s">
        <v>1161</v>
      </c>
      <c r="B577" s="9">
        <v>568</v>
      </c>
      <c r="C577" s="9"/>
      <c r="D577" s="49" t="s">
        <v>240</v>
      </c>
      <c r="E577" s="79" t="s">
        <v>1652</v>
      </c>
      <c r="F577" s="49" t="s">
        <v>549</v>
      </c>
      <c r="G577" s="49" t="s">
        <v>480</v>
      </c>
      <c r="H577" s="49" t="s">
        <v>540</v>
      </c>
      <c r="I577" s="89">
        <v>28</v>
      </c>
      <c r="J577" s="88">
        <v>131.6</v>
      </c>
      <c r="K577" s="82">
        <f t="shared" si="224"/>
        <v>131.6</v>
      </c>
      <c r="L577" s="82">
        <f t="shared" si="225"/>
        <v>4.7</v>
      </c>
      <c r="M577" s="83">
        <f t="shared" si="223"/>
        <v>4.7</v>
      </c>
      <c r="N577" s="84">
        <v>0</v>
      </c>
      <c r="O577" s="85">
        <f t="shared" si="244"/>
        <v>28</v>
      </c>
      <c r="P577" s="86">
        <v>1</v>
      </c>
      <c r="Q577" s="85">
        <f t="shared" si="245"/>
        <v>5600</v>
      </c>
      <c r="R577" s="86">
        <v>200</v>
      </c>
      <c r="S577" s="87">
        <f t="shared" si="246"/>
        <v>131.6</v>
      </c>
      <c r="T577" s="87">
        <f t="shared" si="247"/>
        <v>26320</v>
      </c>
      <c r="AA577" s="22">
        <f t="shared" si="248"/>
        <v>0</v>
      </c>
      <c r="AB577" s="22">
        <f t="shared" si="249"/>
        <v>131.6</v>
      </c>
      <c r="AC577" s="22">
        <f t="shared" si="250"/>
        <v>0</v>
      </c>
      <c r="AE577" s="22">
        <f t="shared" si="251"/>
        <v>0</v>
      </c>
      <c r="AF577" s="22">
        <f t="shared" si="252"/>
        <v>26320</v>
      </c>
      <c r="AG577" s="22">
        <f t="shared" si="253"/>
        <v>0</v>
      </c>
    </row>
    <row r="578" spans="1:201" ht="40.15" customHeight="1" x14ac:dyDescent="0.2">
      <c r="A578" s="16" t="s">
        <v>1160</v>
      </c>
      <c r="B578" s="9">
        <v>569</v>
      </c>
      <c r="C578" s="9"/>
      <c r="D578" s="49" t="s">
        <v>880</v>
      </c>
      <c r="E578" s="79" t="s">
        <v>1431</v>
      </c>
      <c r="F578" s="49" t="s">
        <v>626</v>
      </c>
      <c r="G578" s="49" t="s">
        <v>649</v>
      </c>
      <c r="H578" s="49" t="s">
        <v>540</v>
      </c>
      <c r="I578" s="89">
        <v>1</v>
      </c>
      <c r="J578" s="82">
        <v>8.16</v>
      </c>
      <c r="K578" s="82">
        <f t="shared" si="224"/>
        <v>8.16</v>
      </c>
      <c r="L578" s="82">
        <f t="shared" si="225"/>
        <v>8.16</v>
      </c>
      <c r="M578" s="83">
        <f t="shared" si="223"/>
        <v>8.16</v>
      </c>
      <c r="N578" s="84">
        <v>4.16</v>
      </c>
      <c r="O578" s="85">
        <f t="shared" si="244"/>
        <v>100</v>
      </c>
      <c r="P578" s="86">
        <v>100</v>
      </c>
      <c r="Q578" s="85">
        <f t="shared" si="245"/>
        <v>1200</v>
      </c>
      <c r="R578" s="86">
        <v>1200</v>
      </c>
      <c r="S578" s="87">
        <f t="shared" si="246"/>
        <v>816</v>
      </c>
      <c r="T578" s="87">
        <f t="shared" si="247"/>
        <v>9792</v>
      </c>
      <c r="U578" s="6"/>
      <c r="V578" s="6"/>
      <c r="W578" s="6"/>
      <c r="X578" s="6"/>
      <c r="Y578" s="6"/>
      <c r="Z578" s="6"/>
      <c r="AA578" s="22">
        <f t="shared" si="248"/>
        <v>416</v>
      </c>
      <c r="AB578" s="22">
        <f t="shared" si="249"/>
        <v>816</v>
      </c>
      <c r="AC578" s="22">
        <f t="shared" si="250"/>
        <v>416</v>
      </c>
      <c r="AD578" s="6"/>
      <c r="AE578" s="22">
        <f t="shared" si="251"/>
        <v>4992</v>
      </c>
      <c r="AF578" s="22">
        <f t="shared" si="252"/>
        <v>9792</v>
      </c>
      <c r="AG578" s="22">
        <f t="shared" si="253"/>
        <v>4992</v>
      </c>
      <c r="AH578" s="6"/>
      <c r="AI578" s="6"/>
      <c r="AJ578" s="6"/>
      <c r="AK578" s="6"/>
      <c r="AL578" s="6"/>
      <c r="AM578" s="6"/>
      <c r="AN578" s="29"/>
      <c r="AO578" s="29"/>
      <c r="AP578" s="29"/>
      <c r="AQ578" s="29"/>
      <c r="AR578" s="29"/>
      <c r="AS578" s="29"/>
      <c r="AT578" s="29"/>
      <c r="AU578" s="29"/>
      <c r="AV578" s="29"/>
      <c r="AW578" s="29"/>
      <c r="AX578" s="29"/>
      <c r="AY578" s="29"/>
      <c r="AZ578" s="29"/>
      <c r="BA578" s="29"/>
      <c r="BB578" s="29"/>
      <c r="BC578" s="29"/>
      <c r="BD578" s="29"/>
      <c r="BE578" s="29"/>
      <c r="BF578" s="29"/>
      <c r="BG578" s="29"/>
      <c r="BH578" s="29"/>
      <c r="BI578" s="29"/>
      <c r="BJ578" s="6"/>
      <c r="BK578" s="6"/>
      <c r="BL578" s="6"/>
      <c r="BM578" s="6"/>
      <c r="BN578" s="6"/>
      <c r="BO578" s="6"/>
      <c r="BP578" s="6"/>
      <c r="BQ578" s="6"/>
      <c r="BR578" s="6"/>
      <c r="BS578" s="6"/>
      <c r="BT578" s="6"/>
      <c r="BU578" s="6"/>
      <c r="BV578" s="6"/>
      <c r="BW578" s="6"/>
      <c r="BX578" s="6"/>
      <c r="BY578" s="6"/>
      <c r="BZ578" s="6"/>
      <c r="CA578" s="6"/>
      <c r="CB578" s="6"/>
      <c r="CC578" s="6"/>
      <c r="CD578" s="6"/>
      <c r="CE578" s="6"/>
      <c r="CF578" s="6"/>
      <c r="CG578" s="6"/>
      <c r="CH578" s="6"/>
      <c r="CI578" s="6"/>
      <c r="CJ578" s="6"/>
      <c r="CK578" s="6"/>
      <c r="CL578" s="6"/>
      <c r="CM578" s="6"/>
      <c r="CN578" s="6"/>
      <c r="CO578" s="6"/>
      <c r="CP578" s="6"/>
      <c r="CQ578" s="6"/>
      <c r="CR578" s="6"/>
      <c r="CS578" s="6"/>
      <c r="CT578" s="6"/>
      <c r="CU578" s="6"/>
      <c r="CV578" s="6"/>
      <c r="CW578" s="6"/>
      <c r="CX578" s="6"/>
      <c r="CY578" s="6"/>
      <c r="CZ578" s="6"/>
      <c r="DA578" s="6"/>
      <c r="DB578" s="6"/>
      <c r="DC578" s="6"/>
      <c r="DD578" s="6"/>
      <c r="DE578" s="6"/>
      <c r="DF578" s="6"/>
      <c r="DG578" s="6"/>
      <c r="DH578" s="6"/>
      <c r="DI578" s="6"/>
      <c r="DJ578" s="6"/>
      <c r="DK578" s="6"/>
      <c r="DL578" s="6"/>
      <c r="DM578" s="6"/>
      <c r="DN578" s="6"/>
      <c r="DO578" s="6"/>
      <c r="DP578" s="6"/>
      <c r="DQ578" s="6"/>
      <c r="DR578" s="6"/>
      <c r="DS578" s="6"/>
      <c r="DT578" s="6"/>
      <c r="DU578" s="6"/>
      <c r="DV578" s="6"/>
      <c r="DW578" s="6"/>
      <c r="DX578" s="6"/>
      <c r="DY578" s="6"/>
      <c r="DZ578" s="6"/>
      <c r="EA578" s="6"/>
      <c r="EB578" s="6"/>
      <c r="EC578" s="6"/>
      <c r="ED578" s="6"/>
      <c r="EE578" s="6"/>
      <c r="EF578" s="6"/>
      <c r="EG578" s="6"/>
      <c r="EH578" s="6"/>
      <c r="EI578" s="6"/>
      <c r="EJ578" s="6"/>
      <c r="EK578" s="6"/>
      <c r="EL578" s="6"/>
      <c r="EM578" s="6"/>
      <c r="EN578" s="6"/>
      <c r="EO578" s="6"/>
      <c r="EP578" s="6"/>
      <c r="EQ578" s="6"/>
      <c r="ER578" s="6"/>
      <c r="ES578" s="6"/>
      <c r="ET578" s="6"/>
      <c r="EU578" s="6"/>
      <c r="EV578" s="6"/>
      <c r="EW578" s="6"/>
      <c r="EX578" s="6"/>
      <c r="EY578" s="6"/>
      <c r="EZ578" s="6"/>
      <c r="FA578" s="6"/>
      <c r="FB578" s="6"/>
      <c r="FC578" s="6"/>
      <c r="FD578" s="6"/>
      <c r="FE578" s="6"/>
      <c r="FF578" s="6"/>
      <c r="FG578" s="6"/>
      <c r="FH578" s="6"/>
      <c r="FI578" s="6"/>
      <c r="FJ578" s="6"/>
      <c r="FK578" s="6"/>
      <c r="FL578" s="6"/>
      <c r="FM578" s="6"/>
      <c r="FN578" s="6"/>
      <c r="FO578" s="6"/>
      <c r="FP578" s="6"/>
      <c r="FQ578" s="6"/>
      <c r="FR578" s="6"/>
      <c r="FS578" s="6"/>
      <c r="FT578" s="6"/>
      <c r="FU578" s="6"/>
      <c r="FV578" s="6"/>
      <c r="FW578" s="6"/>
      <c r="FX578" s="6"/>
      <c r="FY578" s="6"/>
      <c r="FZ578" s="6"/>
      <c r="GA578" s="6"/>
      <c r="GB578" s="6"/>
      <c r="GC578" s="6"/>
      <c r="GD578" s="6"/>
      <c r="GE578" s="6"/>
      <c r="GF578" s="6"/>
      <c r="GG578" s="6"/>
      <c r="GH578" s="6"/>
      <c r="GI578" s="6"/>
      <c r="GJ578" s="6"/>
      <c r="GK578" s="6"/>
      <c r="GL578" s="6"/>
      <c r="GM578" s="6"/>
      <c r="GN578" s="6"/>
      <c r="GO578" s="6"/>
      <c r="GP578" s="6"/>
      <c r="GQ578" s="6"/>
      <c r="GR578" s="6"/>
      <c r="GS578" s="6"/>
    </row>
    <row r="579" spans="1:201" s="6" customFormat="1" ht="40.15" customHeight="1" x14ac:dyDescent="0.2">
      <c r="A579" s="16" t="s">
        <v>1160</v>
      </c>
      <c r="B579" s="9">
        <v>570</v>
      </c>
      <c r="C579" s="9"/>
      <c r="D579" s="49" t="s">
        <v>880</v>
      </c>
      <c r="E579" s="79" t="s">
        <v>1432</v>
      </c>
      <c r="F579" s="49" t="s">
        <v>626</v>
      </c>
      <c r="G579" s="49" t="s">
        <v>639</v>
      </c>
      <c r="H579" s="49" t="s">
        <v>540</v>
      </c>
      <c r="I579" s="89">
        <v>7</v>
      </c>
      <c r="J579" s="82">
        <v>22.15</v>
      </c>
      <c r="K579" s="82">
        <f t="shared" si="224"/>
        <v>22.12</v>
      </c>
      <c r="L579" s="82">
        <f t="shared" si="225"/>
        <v>3.16</v>
      </c>
      <c r="M579" s="83">
        <f t="shared" si="223"/>
        <v>3.1642857142857141</v>
      </c>
      <c r="N579" s="84">
        <v>1.39</v>
      </c>
      <c r="O579" s="85">
        <f t="shared" si="244"/>
        <v>700</v>
      </c>
      <c r="P579" s="86">
        <v>100</v>
      </c>
      <c r="Q579" s="85">
        <f t="shared" si="245"/>
        <v>8400</v>
      </c>
      <c r="R579" s="86">
        <v>1200</v>
      </c>
      <c r="S579" s="87">
        <f t="shared" si="246"/>
        <v>2212</v>
      </c>
      <c r="T579" s="87">
        <f t="shared" si="247"/>
        <v>26544</v>
      </c>
      <c r="AA579" s="22">
        <f t="shared" si="248"/>
        <v>972.99999999999989</v>
      </c>
      <c r="AB579" s="22">
        <f t="shared" si="249"/>
        <v>2215</v>
      </c>
      <c r="AC579" s="22">
        <f t="shared" si="250"/>
        <v>972.99999999999989</v>
      </c>
      <c r="AE579" s="22">
        <f t="shared" si="251"/>
        <v>11676</v>
      </c>
      <c r="AF579" s="22">
        <f t="shared" si="252"/>
        <v>26580</v>
      </c>
      <c r="AG579" s="22">
        <f t="shared" si="253"/>
        <v>11676</v>
      </c>
      <c r="AN579" s="29"/>
      <c r="AO579" s="29"/>
      <c r="AP579" s="29"/>
      <c r="AQ579" s="29"/>
      <c r="AR579" s="29"/>
      <c r="AS579" s="29"/>
      <c r="AT579" s="29"/>
      <c r="AU579" s="29"/>
      <c r="AV579" s="29"/>
      <c r="AW579" s="29"/>
      <c r="AX579" s="29"/>
      <c r="AY579" s="29"/>
      <c r="AZ579" s="29"/>
      <c r="BA579" s="29"/>
      <c r="BB579" s="29"/>
      <c r="BC579" s="29"/>
      <c r="BD579" s="29"/>
      <c r="BE579" s="29"/>
      <c r="BF579" s="29"/>
      <c r="BG579" s="29"/>
      <c r="BH579" s="29"/>
      <c r="BI579" s="29"/>
    </row>
    <row r="580" spans="1:201" s="6" customFormat="1" ht="40.15" customHeight="1" x14ac:dyDescent="0.2">
      <c r="A580" s="16" t="s">
        <v>1160</v>
      </c>
      <c r="B580" s="9">
        <v>571</v>
      </c>
      <c r="C580" s="9"/>
      <c r="D580" s="49" t="s">
        <v>2107</v>
      </c>
      <c r="E580" s="79" t="s">
        <v>2095</v>
      </c>
      <c r="F580" s="49" t="s">
        <v>2106</v>
      </c>
      <c r="G580" s="49" t="s">
        <v>897</v>
      </c>
      <c r="H580" s="49" t="s">
        <v>2083</v>
      </c>
      <c r="I580" s="89">
        <v>28</v>
      </c>
      <c r="J580" s="82">
        <v>28.15</v>
      </c>
      <c r="K580" s="82">
        <f t="shared" si="224"/>
        <v>28</v>
      </c>
      <c r="L580" s="82">
        <f t="shared" si="225"/>
        <v>1</v>
      </c>
      <c r="M580" s="83">
        <f t="shared" si="223"/>
        <v>1.0053571428571428</v>
      </c>
      <c r="N580" s="84"/>
      <c r="O580" s="85">
        <f t="shared" si="244"/>
        <v>140</v>
      </c>
      <c r="P580" s="86">
        <v>5</v>
      </c>
      <c r="Q580" s="85">
        <f t="shared" si="245"/>
        <v>2800</v>
      </c>
      <c r="R580" s="86">
        <v>100</v>
      </c>
      <c r="S580" s="87">
        <f t="shared" si="246"/>
        <v>140</v>
      </c>
      <c r="T580" s="87">
        <f t="shared" si="247"/>
        <v>2800</v>
      </c>
      <c r="AA580" s="22"/>
      <c r="AB580" s="22">
        <f t="shared" si="249"/>
        <v>140.75</v>
      </c>
      <c r="AC580" s="22"/>
      <c r="AE580" s="22"/>
      <c r="AF580" s="22">
        <f t="shared" si="252"/>
        <v>2815</v>
      </c>
      <c r="AG580" s="22"/>
      <c r="AN580" s="29"/>
      <c r="AO580" s="29"/>
      <c r="AP580" s="29"/>
      <c r="AQ580" s="29"/>
      <c r="AR580" s="29"/>
      <c r="AS580" s="29"/>
      <c r="AT580" s="29"/>
      <c r="AU580" s="29"/>
      <c r="AV580" s="29"/>
      <c r="AW580" s="29"/>
      <c r="AX580" s="29"/>
      <c r="AY580" s="29"/>
      <c r="AZ580" s="29"/>
      <c r="BA580" s="29"/>
      <c r="BB580" s="29"/>
      <c r="BC580" s="29"/>
      <c r="BD580" s="29"/>
      <c r="BE580" s="29"/>
      <c r="BF580" s="29"/>
      <c r="BG580" s="29"/>
      <c r="BH580" s="29"/>
      <c r="BI580" s="29"/>
    </row>
    <row r="581" spans="1:201" s="6" customFormat="1" ht="40.15" customHeight="1" x14ac:dyDescent="0.2">
      <c r="A581" s="15" t="s">
        <v>1161</v>
      </c>
      <c r="B581" s="9">
        <v>572</v>
      </c>
      <c r="C581" s="9"/>
      <c r="D581" s="49" t="s">
        <v>1092</v>
      </c>
      <c r="E581" s="79" t="s">
        <v>1278</v>
      </c>
      <c r="F581" s="49" t="s">
        <v>1064</v>
      </c>
      <c r="G581" s="49" t="s">
        <v>1093</v>
      </c>
      <c r="H581" s="49" t="s">
        <v>540</v>
      </c>
      <c r="I581" s="89">
        <v>24</v>
      </c>
      <c r="J581" s="88">
        <v>22</v>
      </c>
      <c r="K581" s="82">
        <f t="shared" si="224"/>
        <v>21.84</v>
      </c>
      <c r="L581" s="82">
        <f t="shared" si="225"/>
        <v>0.91</v>
      </c>
      <c r="M581" s="83">
        <f t="shared" si="223"/>
        <v>0.91666666666666663</v>
      </c>
      <c r="N581" s="84">
        <v>0</v>
      </c>
      <c r="O581" s="85">
        <f t="shared" si="244"/>
        <v>19200</v>
      </c>
      <c r="P581" s="86">
        <v>800</v>
      </c>
      <c r="Q581" s="85">
        <f t="shared" si="245"/>
        <v>240000</v>
      </c>
      <c r="R581" s="86">
        <v>10000</v>
      </c>
      <c r="S581" s="87">
        <f t="shared" si="246"/>
        <v>17472</v>
      </c>
      <c r="T581" s="87">
        <f t="shared" si="247"/>
        <v>218400</v>
      </c>
      <c r="U581" s="1"/>
      <c r="V581" s="1"/>
      <c r="W581" s="1"/>
      <c r="X581" s="1"/>
      <c r="Y581" s="1"/>
      <c r="Z581" s="1"/>
      <c r="AA581" s="22">
        <f t="shared" ref="AA581:AA595" si="254">N581*O581</f>
        <v>0</v>
      </c>
      <c r="AB581" s="22">
        <f t="shared" ref="AB581:AB596" si="255">M581*O581</f>
        <v>17600</v>
      </c>
      <c r="AC581" s="22">
        <f t="shared" ref="AC581:AC595" si="256">IF(AA581&lt;AB581,AA581,AB581)</f>
        <v>0</v>
      </c>
      <c r="AD581" s="1"/>
      <c r="AE581" s="22">
        <f t="shared" ref="AE581:AE595" si="257">Q581*N581</f>
        <v>0</v>
      </c>
      <c r="AF581" s="22">
        <f t="shared" ref="AF581:AF596" si="258">M581*Q581</f>
        <v>220000</v>
      </c>
      <c r="AG581" s="22">
        <f t="shared" ref="AG581:AG595" si="259">IF(AE581&lt;AF581,AE581,AF581)</f>
        <v>0</v>
      </c>
      <c r="AH581" s="1"/>
      <c r="AI581" s="1"/>
      <c r="AJ581" s="1"/>
      <c r="AK581" s="1"/>
      <c r="AL581" s="1"/>
      <c r="AM581" s="1"/>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row>
    <row r="582" spans="1:201" ht="40.15" customHeight="1" x14ac:dyDescent="0.2">
      <c r="A582" s="15" t="s">
        <v>1161</v>
      </c>
      <c r="B582" s="9">
        <v>573</v>
      </c>
      <c r="C582" s="9"/>
      <c r="D582" s="49" t="s">
        <v>1092</v>
      </c>
      <c r="E582" s="79" t="s">
        <v>2009</v>
      </c>
      <c r="F582" s="49" t="s">
        <v>2010</v>
      </c>
      <c r="G582" s="49" t="s">
        <v>2011</v>
      </c>
      <c r="H582" s="49" t="s">
        <v>540</v>
      </c>
      <c r="I582" s="89">
        <v>1</v>
      </c>
      <c r="J582" s="88">
        <v>21</v>
      </c>
      <c r="K582" s="82">
        <f t="shared" si="224"/>
        <v>21</v>
      </c>
      <c r="L582" s="82">
        <f t="shared" si="225"/>
        <v>21</v>
      </c>
      <c r="M582" s="83">
        <f t="shared" si="223"/>
        <v>21</v>
      </c>
      <c r="N582" s="84">
        <v>0</v>
      </c>
      <c r="O582" s="85">
        <f t="shared" si="244"/>
        <v>50</v>
      </c>
      <c r="P582" s="86">
        <v>50</v>
      </c>
      <c r="Q582" s="85">
        <f t="shared" si="245"/>
        <v>2400</v>
      </c>
      <c r="R582" s="86">
        <v>2400</v>
      </c>
      <c r="S582" s="87">
        <f t="shared" si="246"/>
        <v>1050</v>
      </c>
      <c r="T582" s="87">
        <f t="shared" si="247"/>
        <v>50400</v>
      </c>
      <c r="AA582" s="22">
        <f t="shared" si="254"/>
        <v>0</v>
      </c>
      <c r="AB582" s="22">
        <f t="shared" si="255"/>
        <v>1050</v>
      </c>
      <c r="AC582" s="22">
        <f t="shared" si="256"/>
        <v>0</v>
      </c>
      <c r="AE582" s="22">
        <f t="shared" si="257"/>
        <v>0</v>
      </c>
      <c r="AF582" s="22">
        <f t="shared" si="258"/>
        <v>50400</v>
      </c>
      <c r="AG582" s="22">
        <f t="shared" si="259"/>
        <v>0</v>
      </c>
    </row>
    <row r="583" spans="1:201" ht="40.15" customHeight="1" x14ac:dyDescent="0.2">
      <c r="A583" s="15" t="s">
        <v>1160</v>
      </c>
      <c r="B583" s="9">
        <v>574</v>
      </c>
      <c r="C583" s="9"/>
      <c r="D583" s="49" t="s">
        <v>1014</v>
      </c>
      <c r="E583" s="79" t="s">
        <v>2007</v>
      </c>
      <c r="F583" s="49" t="s">
        <v>2008</v>
      </c>
      <c r="G583" s="49" t="s">
        <v>1433</v>
      </c>
      <c r="H583" s="49" t="s">
        <v>537</v>
      </c>
      <c r="I583" s="89">
        <v>1</v>
      </c>
      <c r="J583" s="88">
        <v>20.97</v>
      </c>
      <c r="K583" s="82">
        <f t="shared" si="224"/>
        <v>20.97</v>
      </c>
      <c r="L583" s="82">
        <f t="shared" si="225"/>
        <v>20.97</v>
      </c>
      <c r="M583" s="83">
        <f t="shared" si="223"/>
        <v>20.97</v>
      </c>
      <c r="N583" s="84">
        <v>14.17</v>
      </c>
      <c r="O583" s="85">
        <f t="shared" si="244"/>
        <v>1</v>
      </c>
      <c r="P583" s="86">
        <v>1</v>
      </c>
      <c r="Q583" s="85">
        <f t="shared" si="245"/>
        <v>200</v>
      </c>
      <c r="R583" s="86">
        <v>200</v>
      </c>
      <c r="S583" s="87">
        <f t="shared" si="246"/>
        <v>20.97</v>
      </c>
      <c r="T583" s="87">
        <f t="shared" si="247"/>
        <v>4194</v>
      </c>
      <c r="AA583" s="22">
        <f t="shared" si="254"/>
        <v>14.17</v>
      </c>
      <c r="AB583" s="22">
        <f t="shared" si="255"/>
        <v>20.97</v>
      </c>
      <c r="AC583" s="22">
        <f t="shared" si="256"/>
        <v>14.17</v>
      </c>
      <c r="AE583" s="22">
        <f t="shared" si="257"/>
        <v>2834</v>
      </c>
      <c r="AF583" s="22">
        <f t="shared" si="258"/>
        <v>4194</v>
      </c>
      <c r="AG583" s="22">
        <f t="shared" si="259"/>
        <v>2834</v>
      </c>
    </row>
    <row r="584" spans="1:201" ht="40.15" customHeight="1" x14ac:dyDescent="0.2">
      <c r="A584" s="15" t="s">
        <v>1160</v>
      </c>
      <c r="B584" s="9">
        <v>575</v>
      </c>
      <c r="C584" s="9"/>
      <c r="D584" s="49" t="s">
        <v>1014</v>
      </c>
      <c r="E584" s="79" t="s">
        <v>1434</v>
      </c>
      <c r="F584" s="49" t="s">
        <v>346</v>
      </c>
      <c r="G584" s="49" t="s">
        <v>1280</v>
      </c>
      <c r="H584" s="49" t="s">
        <v>537</v>
      </c>
      <c r="I584" s="89">
        <v>1</v>
      </c>
      <c r="J584" s="88">
        <v>26</v>
      </c>
      <c r="K584" s="82">
        <f t="shared" si="224"/>
        <v>26</v>
      </c>
      <c r="L584" s="82">
        <f t="shared" si="225"/>
        <v>26</v>
      </c>
      <c r="M584" s="83">
        <f t="shared" si="223"/>
        <v>26</v>
      </c>
      <c r="N584" s="84">
        <v>15.19875</v>
      </c>
      <c r="O584" s="85">
        <f t="shared" si="244"/>
        <v>20</v>
      </c>
      <c r="P584" s="86">
        <v>20</v>
      </c>
      <c r="Q584" s="85">
        <f t="shared" si="245"/>
        <v>800</v>
      </c>
      <c r="R584" s="86">
        <v>800</v>
      </c>
      <c r="S584" s="87">
        <f t="shared" si="246"/>
        <v>520</v>
      </c>
      <c r="T584" s="87">
        <f t="shared" si="247"/>
        <v>20800</v>
      </c>
      <c r="AA584" s="22">
        <f t="shared" si="254"/>
        <v>303.97500000000002</v>
      </c>
      <c r="AB584" s="22">
        <f t="shared" si="255"/>
        <v>520</v>
      </c>
      <c r="AC584" s="22">
        <f t="shared" si="256"/>
        <v>303.97500000000002</v>
      </c>
      <c r="AE584" s="22">
        <f t="shared" si="257"/>
        <v>12159</v>
      </c>
      <c r="AF584" s="22">
        <f t="shared" si="258"/>
        <v>20800</v>
      </c>
      <c r="AG584" s="22">
        <f t="shared" si="259"/>
        <v>12159</v>
      </c>
    </row>
    <row r="585" spans="1:201" ht="40.15" customHeight="1" x14ac:dyDescent="0.2">
      <c r="A585" s="15" t="s">
        <v>1160</v>
      </c>
      <c r="B585" s="9">
        <v>576</v>
      </c>
      <c r="C585" s="9"/>
      <c r="D585" s="49" t="s">
        <v>1014</v>
      </c>
      <c r="E585" s="79" t="s">
        <v>1435</v>
      </c>
      <c r="F585" s="49" t="s">
        <v>346</v>
      </c>
      <c r="G585" s="49" t="s">
        <v>1279</v>
      </c>
      <c r="H585" s="49" t="s">
        <v>537</v>
      </c>
      <c r="I585" s="89">
        <v>1</v>
      </c>
      <c r="J585" s="88">
        <v>26.93</v>
      </c>
      <c r="K585" s="82">
        <f t="shared" si="224"/>
        <v>26.93</v>
      </c>
      <c r="L585" s="82">
        <f t="shared" si="225"/>
        <v>26.93</v>
      </c>
      <c r="M585" s="83">
        <f t="shared" si="223"/>
        <v>26.93</v>
      </c>
      <c r="N585" s="84">
        <v>12.158999</v>
      </c>
      <c r="O585" s="85">
        <f t="shared" si="244"/>
        <v>20</v>
      </c>
      <c r="P585" s="86">
        <v>20</v>
      </c>
      <c r="Q585" s="85">
        <f t="shared" si="245"/>
        <v>200</v>
      </c>
      <c r="R585" s="86">
        <v>200</v>
      </c>
      <c r="S585" s="87">
        <f t="shared" si="246"/>
        <v>538.6</v>
      </c>
      <c r="T585" s="87">
        <f t="shared" si="247"/>
        <v>5386</v>
      </c>
      <c r="AA585" s="22">
        <f t="shared" si="254"/>
        <v>243.17998</v>
      </c>
      <c r="AB585" s="22">
        <f t="shared" si="255"/>
        <v>538.6</v>
      </c>
      <c r="AC585" s="22">
        <f t="shared" si="256"/>
        <v>243.17998</v>
      </c>
      <c r="AE585" s="22">
        <f t="shared" si="257"/>
        <v>2431.7997999999998</v>
      </c>
      <c r="AF585" s="22">
        <f t="shared" si="258"/>
        <v>5386</v>
      </c>
      <c r="AG585" s="22">
        <f t="shared" si="259"/>
        <v>2431.7997999999998</v>
      </c>
    </row>
    <row r="586" spans="1:201" ht="40.15" customHeight="1" x14ac:dyDescent="0.2">
      <c r="A586" s="15" t="s">
        <v>1161</v>
      </c>
      <c r="B586" s="9">
        <v>577</v>
      </c>
      <c r="C586" s="9"/>
      <c r="D586" s="38" t="s">
        <v>950</v>
      </c>
      <c r="E586" s="98" t="s">
        <v>915</v>
      </c>
      <c r="F586" s="38" t="s">
        <v>1653</v>
      </c>
      <c r="G586" s="38" t="s">
        <v>1281</v>
      </c>
      <c r="H586" s="38" t="s">
        <v>940</v>
      </c>
      <c r="I586" s="99">
        <v>1</v>
      </c>
      <c r="J586" s="88">
        <v>28.88</v>
      </c>
      <c r="K586" s="82">
        <f t="shared" si="224"/>
        <v>28.88</v>
      </c>
      <c r="L586" s="82">
        <f t="shared" si="225"/>
        <v>28.88</v>
      </c>
      <c r="M586" s="83">
        <f t="shared" ref="M586:M642" si="260">J586/I586</f>
        <v>28.88</v>
      </c>
      <c r="N586" s="84">
        <v>0</v>
      </c>
      <c r="O586" s="85">
        <f t="shared" si="244"/>
        <v>100</v>
      </c>
      <c r="P586" s="86">
        <v>100</v>
      </c>
      <c r="Q586" s="85">
        <f t="shared" si="245"/>
        <v>2000</v>
      </c>
      <c r="R586" s="86">
        <v>2000</v>
      </c>
      <c r="S586" s="87">
        <f t="shared" si="246"/>
        <v>2888</v>
      </c>
      <c r="T586" s="87">
        <f t="shared" si="247"/>
        <v>57760</v>
      </c>
      <c r="AA586" s="22">
        <f t="shared" si="254"/>
        <v>0</v>
      </c>
      <c r="AB586" s="22">
        <f t="shared" si="255"/>
        <v>2888</v>
      </c>
      <c r="AC586" s="22">
        <f t="shared" si="256"/>
        <v>0</v>
      </c>
      <c r="AE586" s="22">
        <f t="shared" si="257"/>
        <v>0</v>
      </c>
      <c r="AF586" s="22">
        <f t="shared" si="258"/>
        <v>57760</v>
      </c>
      <c r="AG586" s="22">
        <f t="shared" si="259"/>
        <v>0</v>
      </c>
    </row>
    <row r="587" spans="1:201" ht="40.15" customHeight="1" x14ac:dyDescent="0.2">
      <c r="A587" s="15" t="s">
        <v>1161</v>
      </c>
      <c r="B587" s="9">
        <v>578</v>
      </c>
      <c r="C587" s="9"/>
      <c r="D587" s="49" t="s">
        <v>1193</v>
      </c>
      <c r="E587" s="79" t="s">
        <v>1654</v>
      </c>
      <c r="F587" s="49" t="s">
        <v>855</v>
      </c>
      <c r="G587" s="49" t="s">
        <v>1232</v>
      </c>
      <c r="H587" s="49" t="s">
        <v>540</v>
      </c>
      <c r="I587" s="89">
        <v>1</v>
      </c>
      <c r="J587" s="88">
        <v>12.93</v>
      </c>
      <c r="K587" s="82">
        <f t="shared" ref="K587:K643" si="261">L587*I587</f>
        <v>12.93</v>
      </c>
      <c r="L587" s="82">
        <f t="shared" si="225"/>
        <v>12.93</v>
      </c>
      <c r="M587" s="83">
        <f t="shared" si="260"/>
        <v>12.93</v>
      </c>
      <c r="N587" s="84">
        <v>0</v>
      </c>
      <c r="O587" s="85">
        <f t="shared" si="244"/>
        <v>1</v>
      </c>
      <c r="P587" s="86">
        <v>1</v>
      </c>
      <c r="Q587" s="85">
        <f t="shared" si="245"/>
        <v>1000</v>
      </c>
      <c r="R587" s="86">
        <v>1000</v>
      </c>
      <c r="S587" s="87">
        <f t="shared" si="246"/>
        <v>12.93</v>
      </c>
      <c r="T587" s="87">
        <f t="shared" si="247"/>
        <v>12930</v>
      </c>
      <c r="AA587" s="22">
        <f t="shared" si="254"/>
        <v>0</v>
      </c>
      <c r="AB587" s="22">
        <f t="shared" si="255"/>
        <v>12.93</v>
      </c>
      <c r="AC587" s="22">
        <f t="shared" si="256"/>
        <v>0</v>
      </c>
      <c r="AE587" s="22">
        <f t="shared" si="257"/>
        <v>0</v>
      </c>
      <c r="AF587" s="22">
        <f t="shared" si="258"/>
        <v>12930</v>
      </c>
      <c r="AG587" s="22">
        <f t="shared" si="259"/>
        <v>0</v>
      </c>
    </row>
    <row r="588" spans="1:201" ht="40.15" customHeight="1" x14ac:dyDescent="0.2">
      <c r="A588" s="15" t="s">
        <v>1160</v>
      </c>
      <c r="B588" s="9">
        <v>579</v>
      </c>
      <c r="C588" s="9"/>
      <c r="D588" s="49" t="s">
        <v>103</v>
      </c>
      <c r="E588" s="79" t="s">
        <v>1436</v>
      </c>
      <c r="F588" s="49" t="s">
        <v>538</v>
      </c>
      <c r="G588" s="49" t="s">
        <v>539</v>
      </c>
      <c r="H588" s="49" t="s">
        <v>540</v>
      </c>
      <c r="I588" s="89">
        <v>28</v>
      </c>
      <c r="J588" s="88">
        <v>12.13</v>
      </c>
      <c r="K588" s="82">
        <f t="shared" si="261"/>
        <v>12.04</v>
      </c>
      <c r="L588" s="82">
        <f t="shared" ref="L588:L644" si="262">ROUNDDOWN(M588,2)</f>
        <v>0.43</v>
      </c>
      <c r="M588" s="83">
        <f t="shared" si="260"/>
        <v>0.43321428571428572</v>
      </c>
      <c r="N588" s="84">
        <v>8.9278999999999997E-2</v>
      </c>
      <c r="O588" s="85">
        <f t="shared" si="244"/>
        <v>5600</v>
      </c>
      <c r="P588" s="86">
        <v>200</v>
      </c>
      <c r="Q588" s="85">
        <f t="shared" si="245"/>
        <v>56000</v>
      </c>
      <c r="R588" s="86">
        <v>2000</v>
      </c>
      <c r="S588" s="87">
        <f t="shared" si="246"/>
        <v>2408</v>
      </c>
      <c r="T588" s="87">
        <f t="shared" si="247"/>
        <v>24080</v>
      </c>
      <c r="AA588" s="22">
        <f t="shared" si="254"/>
        <v>499.9624</v>
      </c>
      <c r="AB588" s="22">
        <f t="shared" si="255"/>
        <v>2426</v>
      </c>
      <c r="AC588" s="22">
        <f t="shared" si="256"/>
        <v>499.9624</v>
      </c>
      <c r="AE588" s="22">
        <f t="shared" si="257"/>
        <v>4999.6239999999998</v>
      </c>
      <c r="AF588" s="22">
        <f t="shared" si="258"/>
        <v>24260</v>
      </c>
      <c r="AG588" s="22">
        <f t="shared" si="259"/>
        <v>4999.6239999999998</v>
      </c>
    </row>
    <row r="589" spans="1:201" ht="40.15" customHeight="1" x14ac:dyDescent="0.2">
      <c r="A589" s="15" t="s">
        <v>1160</v>
      </c>
      <c r="B589" s="9">
        <v>580</v>
      </c>
      <c r="C589" s="9"/>
      <c r="D589" s="49" t="s">
        <v>103</v>
      </c>
      <c r="E589" s="79" t="s">
        <v>1437</v>
      </c>
      <c r="F589" s="49" t="s">
        <v>538</v>
      </c>
      <c r="G589" s="49" t="s">
        <v>610</v>
      </c>
      <c r="H589" s="49" t="s">
        <v>540</v>
      </c>
      <c r="I589" s="89">
        <v>28</v>
      </c>
      <c r="J589" s="88">
        <v>17.59</v>
      </c>
      <c r="K589" s="82">
        <f t="shared" si="261"/>
        <v>17.36</v>
      </c>
      <c r="L589" s="82">
        <f t="shared" si="262"/>
        <v>0.62</v>
      </c>
      <c r="M589" s="83">
        <f t="shared" si="260"/>
        <v>0.62821428571428573</v>
      </c>
      <c r="N589" s="84">
        <v>0.178559</v>
      </c>
      <c r="O589" s="85">
        <f t="shared" si="244"/>
        <v>5600</v>
      </c>
      <c r="P589" s="86">
        <v>200</v>
      </c>
      <c r="Q589" s="85">
        <f t="shared" si="245"/>
        <v>33600</v>
      </c>
      <c r="R589" s="86">
        <v>1200</v>
      </c>
      <c r="S589" s="87">
        <f t="shared" si="246"/>
        <v>3472</v>
      </c>
      <c r="T589" s="87">
        <f t="shared" si="247"/>
        <v>20832</v>
      </c>
      <c r="AA589" s="22">
        <f t="shared" si="254"/>
        <v>999.93039999999996</v>
      </c>
      <c r="AB589" s="22">
        <f t="shared" si="255"/>
        <v>3518</v>
      </c>
      <c r="AC589" s="22">
        <f t="shared" si="256"/>
        <v>999.93039999999996</v>
      </c>
      <c r="AE589" s="22">
        <f t="shared" si="257"/>
        <v>5999.5824000000002</v>
      </c>
      <c r="AF589" s="22">
        <f t="shared" si="258"/>
        <v>21108</v>
      </c>
      <c r="AG589" s="22">
        <f t="shared" si="259"/>
        <v>5999.5824000000002</v>
      </c>
    </row>
    <row r="590" spans="1:201" ht="40.15" customHeight="1" x14ac:dyDescent="0.2">
      <c r="A590" s="15" t="s">
        <v>1161</v>
      </c>
      <c r="B590" s="9">
        <v>581</v>
      </c>
      <c r="C590" s="9"/>
      <c r="D590" s="49" t="s">
        <v>1031</v>
      </c>
      <c r="E590" s="79" t="s">
        <v>1032</v>
      </c>
      <c r="F590" s="49" t="s">
        <v>596</v>
      </c>
      <c r="G590" s="49" t="s">
        <v>1033</v>
      </c>
      <c r="H590" s="49" t="s">
        <v>540</v>
      </c>
      <c r="I590" s="89">
        <v>20</v>
      </c>
      <c r="J590" s="88">
        <v>13</v>
      </c>
      <c r="K590" s="82">
        <f t="shared" si="261"/>
        <v>13</v>
      </c>
      <c r="L590" s="82">
        <f t="shared" si="262"/>
        <v>0.65</v>
      </c>
      <c r="M590" s="83">
        <f t="shared" si="260"/>
        <v>0.65</v>
      </c>
      <c r="N590" s="84">
        <v>0</v>
      </c>
      <c r="O590" s="85">
        <f t="shared" si="244"/>
        <v>1000</v>
      </c>
      <c r="P590" s="86">
        <v>50</v>
      </c>
      <c r="Q590" s="85">
        <f t="shared" si="245"/>
        <v>24000</v>
      </c>
      <c r="R590" s="86">
        <v>1200</v>
      </c>
      <c r="S590" s="87">
        <f t="shared" si="246"/>
        <v>650</v>
      </c>
      <c r="T590" s="87">
        <f t="shared" si="247"/>
        <v>15600</v>
      </c>
      <c r="AA590" s="22">
        <f t="shared" si="254"/>
        <v>0</v>
      </c>
      <c r="AB590" s="22">
        <f t="shared" si="255"/>
        <v>650</v>
      </c>
      <c r="AC590" s="22">
        <f t="shared" si="256"/>
        <v>0</v>
      </c>
      <c r="AE590" s="22">
        <f t="shared" si="257"/>
        <v>0</v>
      </c>
      <c r="AF590" s="22">
        <f t="shared" si="258"/>
        <v>15600</v>
      </c>
      <c r="AG590" s="22">
        <f t="shared" si="259"/>
        <v>0</v>
      </c>
    </row>
    <row r="591" spans="1:201" ht="40.15" customHeight="1" x14ac:dyDescent="0.2">
      <c r="A591" s="15" t="s">
        <v>1160</v>
      </c>
      <c r="B591" s="9">
        <v>582</v>
      </c>
      <c r="C591" s="9"/>
      <c r="D591" s="49" t="s">
        <v>1034</v>
      </c>
      <c r="E591" s="79" t="s">
        <v>1438</v>
      </c>
      <c r="F591" s="49" t="s">
        <v>538</v>
      </c>
      <c r="G591" s="49" t="s">
        <v>1035</v>
      </c>
      <c r="H591" s="49" t="s">
        <v>540</v>
      </c>
      <c r="I591" s="89">
        <v>20</v>
      </c>
      <c r="J591" s="88">
        <v>4.63</v>
      </c>
      <c r="K591" s="82">
        <f t="shared" si="261"/>
        <v>4.6000000000000005</v>
      </c>
      <c r="L591" s="82">
        <f t="shared" si="262"/>
        <v>0.23</v>
      </c>
      <c r="M591" s="83">
        <f t="shared" si="260"/>
        <v>0.23149999999999998</v>
      </c>
      <c r="N591" s="84">
        <v>0.14107500000000001</v>
      </c>
      <c r="O591" s="85">
        <f t="shared" si="244"/>
        <v>4000</v>
      </c>
      <c r="P591" s="86">
        <v>200</v>
      </c>
      <c r="Q591" s="85">
        <f t="shared" si="245"/>
        <v>100000</v>
      </c>
      <c r="R591" s="86">
        <v>5000</v>
      </c>
      <c r="S591" s="87">
        <f t="shared" si="246"/>
        <v>920.00000000000011</v>
      </c>
      <c r="T591" s="87">
        <f t="shared" si="247"/>
        <v>23000.000000000004</v>
      </c>
      <c r="AA591" s="22">
        <f t="shared" si="254"/>
        <v>564.30000000000007</v>
      </c>
      <c r="AB591" s="22">
        <f t="shared" si="255"/>
        <v>925.99999999999989</v>
      </c>
      <c r="AC591" s="22">
        <f t="shared" si="256"/>
        <v>564.30000000000007</v>
      </c>
      <c r="AE591" s="22">
        <f t="shared" si="257"/>
        <v>14107.5</v>
      </c>
      <c r="AF591" s="22">
        <f t="shared" si="258"/>
        <v>23150</v>
      </c>
      <c r="AG591" s="22">
        <f t="shared" si="259"/>
        <v>14107.5</v>
      </c>
    </row>
    <row r="592" spans="1:201" ht="40.15" customHeight="1" x14ac:dyDescent="0.2">
      <c r="A592" s="15" t="s">
        <v>1160</v>
      </c>
      <c r="B592" s="9">
        <v>583</v>
      </c>
      <c r="C592" s="9"/>
      <c r="D592" s="49" t="s">
        <v>1034</v>
      </c>
      <c r="E592" s="79" t="s">
        <v>1439</v>
      </c>
      <c r="F592" s="49" t="s">
        <v>1223</v>
      </c>
      <c r="G592" s="49" t="s">
        <v>1440</v>
      </c>
      <c r="H592" s="49" t="s">
        <v>540</v>
      </c>
      <c r="I592" s="89">
        <v>5</v>
      </c>
      <c r="J592" s="88">
        <v>4.66</v>
      </c>
      <c r="K592" s="82">
        <f t="shared" si="261"/>
        <v>4.6500000000000004</v>
      </c>
      <c r="L592" s="82">
        <f t="shared" si="262"/>
        <v>0.93</v>
      </c>
      <c r="M592" s="83">
        <f t="shared" si="260"/>
        <v>0.93200000000000005</v>
      </c>
      <c r="N592" s="84">
        <v>1.1339999999999999</v>
      </c>
      <c r="O592" s="85">
        <f t="shared" si="244"/>
        <v>50</v>
      </c>
      <c r="P592" s="86">
        <v>10</v>
      </c>
      <c r="Q592" s="85">
        <f t="shared" si="245"/>
        <v>1000</v>
      </c>
      <c r="R592" s="86">
        <v>200</v>
      </c>
      <c r="S592" s="87">
        <f t="shared" si="246"/>
        <v>46.5</v>
      </c>
      <c r="T592" s="87">
        <f t="shared" si="247"/>
        <v>930.00000000000011</v>
      </c>
      <c r="AA592" s="22">
        <f t="shared" si="254"/>
        <v>56.699999999999996</v>
      </c>
      <c r="AB592" s="22">
        <f t="shared" si="255"/>
        <v>46.6</v>
      </c>
      <c r="AC592" s="22">
        <f t="shared" si="256"/>
        <v>46.6</v>
      </c>
      <c r="AE592" s="22">
        <f t="shared" si="257"/>
        <v>1134</v>
      </c>
      <c r="AF592" s="22">
        <f t="shared" si="258"/>
        <v>932</v>
      </c>
      <c r="AG592" s="22">
        <f t="shared" si="259"/>
        <v>932</v>
      </c>
    </row>
    <row r="593" spans="1:201" ht="40.15" customHeight="1" x14ac:dyDescent="0.2">
      <c r="A593" s="15" t="s">
        <v>1160</v>
      </c>
      <c r="B593" s="9">
        <v>584</v>
      </c>
      <c r="C593" s="9"/>
      <c r="D593" s="49" t="s">
        <v>1036</v>
      </c>
      <c r="E593" s="79" t="s">
        <v>1441</v>
      </c>
      <c r="F593" s="49" t="s">
        <v>626</v>
      </c>
      <c r="G593" s="49" t="s">
        <v>581</v>
      </c>
      <c r="H593" s="38" t="s">
        <v>540</v>
      </c>
      <c r="I593" s="89">
        <v>100</v>
      </c>
      <c r="J593" s="88">
        <v>59.8</v>
      </c>
      <c r="K593" s="82">
        <f t="shared" si="261"/>
        <v>59</v>
      </c>
      <c r="L593" s="82">
        <f t="shared" si="262"/>
        <v>0.59</v>
      </c>
      <c r="M593" s="83">
        <f t="shared" si="260"/>
        <v>0.59799999999999998</v>
      </c>
      <c r="N593" s="84">
        <v>0.46890900000000002</v>
      </c>
      <c r="O593" s="85">
        <f t="shared" si="244"/>
        <v>6000</v>
      </c>
      <c r="P593" s="86">
        <v>60</v>
      </c>
      <c r="Q593" s="85">
        <f t="shared" si="245"/>
        <v>100000</v>
      </c>
      <c r="R593" s="86">
        <v>1000</v>
      </c>
      <c r="S593" s="87">
        <f t="shared" si="246"/>
        <v>3540</v>
      </c>
      <c r="T593" s="87">
        <f t="shared" si="247"/>
        <v>59000</v>
      </c>
      <c r="AA593" s="22">
        <f t="shared" si="254"/>
        <v>2813.4540000000002</v>
      </c>
      <c r="AB593" s="22">
        <f t="shared" si="255"/>
        <v>3588</v>
      </c>
      <c r="AC593" s="22">
        <f t="shared" si="256"/>
        <v>2813.4540000000002</v>
      </c>
      <c r="AE593" s="22">
        <f t="shared" si="257"/>
        <v>46890.9</v>
      </c>
      <c r="AF593" s="22">
        <f t="shared" si="258"/>
        <v>59800</v>
      </c>
      <c r="AG593" s="22">
        <f t="shared" si="259"/>
        <v>46890.9</v>
      </c>
    </row>
    <row r="594" spans="1:201" ht="40.15" customHeight="1" x14ac:dyDescent="0.2">
      <c r="A594" s="15" t="s">
        <v>1160</v>
      </c>
      <c r="B594" s="9">
        <v>585</v>
      </c>
      <c r="C594" s="9"/>
      <c r="D594" s="49" t="s">
        <v>1036</v>
      </c>
      <c r="E594" s="79" t="s">
        <v>1442</v>
      </c>
      <c r="F594" s="49" t="s">
        <v>580</v>
      </c>
      <c r="G594" s="49" t="s">
        <v>375</v>
      </c>
      <c r="H594" s="38" t="s">
        <v>540</v>
      </c>
      <c r="I594" s="89">
        <v>50</v>
      </c>
      <c r="J594" s="88">
        <v>53.25</v>
      </c>
      <c r="K594" s="82">
        <f t="shared" si="261"/>
        <v>53</v>
      </c>
      <c r="L594" s="82">
        <f t="shared" si="262"/>
        <v>1.06</v>
      </c>
      <c r="M594" s="83">
        <f t="shared" si="260"/>
        <v>1.0649999999999999</v>
      </c>
      <c r="N594" s="84">
        <v>0.46890900000000002</v>
      </c>
      <c r="O594" s="85">
        <f t="shared" si="244"/>
        <v>3000</v>
      </c>
      <c r="P594" s="86">
        <v>60</v>
      </c>
      <c r="Q594" s="85">
        <f t="shared" si="245"/>
        <v>50000</v>
      </c>
      <c r="R594" s="86">
        <v>1000</v>
      </c>
      <c r="S594" s="87">
        <f t="shared" si="246"/>
        <v>3180</v>
      </c>
      <c r="T594" s="87">
        <f t="shared" si="247"/>
        <v>53000</v>
      </c>
      <c r="AA594" s="22">
        <f t="shared" si="254"/>
        <v>1406.7270000000001</v>
      </c>
      <c r="AB594" s="22">
        <f t="shared" si="255"/>
        <v>3195</v>
      </c>
      <c r="AC594" s="22">
        <f t="shared" si="256"/>
        <v>1406.7270000000001</v>
      </c>
      <c r="AE594" s="22">
        <f t="shared" si="257"/>
        <v>23445.45</v>
      </c>
      <c r="AF594" s="22">
        <f t="shared" si="258"/>
        <v>53250</v>
      </c>
      <c r="AG594" s="22">
        <f t="shared" si="259"/>
        <v>23445.45</v>
      </c>
    </row>
    <row r="595" spans="1:201" ht="40.15" customHeight="1" x14ac:dyDescent="0.2">
      <c r="A595" s="15" t="s">
        <v>1161</v>
      </c>
      <c r="B595" s="9">
        <v>586</v>
      </c>
      <c r="C595" s="9"/>
      <c r="D595" s="49" t="s">
        <v>469</v>
      </c>
      <c r="E595" s="79" t="s">
        <v>470</v>
      </c>
      <c r="F595" s="49" t="s">
        <v>1130</v>
      </c>
      <c r="G595" s="49" t="s">
        <v>471</v>
      </c>
      <c r="H595" s="49" t="s">
        <v>555</v>
      </c>
      <c r="I595" s="53">
        <v>1</v>
      </c>
      <c r="J595" s="88">
        <v>30.86</v>
      </c>
      <c r="K595" s="82">
        <f t="shared" si="261"/>
        <v>30.86</v>
      </c>
      <c r="L595" s="82">
        <f t="shared" si="262"/>
        <v>30.86</v>
      </c>
      <c r="M595" s="83">
        <f t="shared" si="260"/>
        <v>30.86</v>
      </c>
      <c r="N595" s="84">
        <v>0</v>
      </c>
      <c r="O595" s="85">
        <f t="shared" si="244"/>
        <v>10</v>
      </c>
      <c r="P595" s="86">
        <v>10</v>
      </c>
      <c r="Q595" s="85">
        <f t="shared" si="245"/>
        <v>200</v>
      </c>
      <c r="R595" s="86">
        <v>200</v>
      </c>
      <c r="S595" s="87">
        <f t="shared" si="246"/>
        <v>308.60000000000002</v>
      </c>
      <c r="T595" s="87">
        <f t="shared" si="247"/>
        <v>6172</v>
      </c>
      <c r="AA595" s="22">
        <f t="shared" si="254"/>
        <v>0</v>
      </c>
      <c r="AB595" s="22">
        <f t="shared" si="255"/>
        <v>308.60000000000002</v>
      </c>
      <c r="AC595" s="22">
        <f t="shared" si="256"/>
        <v>0</v>
      </c>
      <c r="AE595" s="22">
        <f t="shared" si="257"/>
        <v>0</v>
      </c>
      <c r="AF595" s="22">
        <f t="shared" si="258"/>
        <v>6172</v>
      </c>
      <c r="AG595" s="22">
        <f t="shared" si="259"/>
        <v>0</v>
      </c>
    </row>
    <row r="596" spans="1:201" ht="40.15" customHeight="1" x14ac:dyDescent="0.2">
      <c r="A596" s="15" t="s">
        <v>1161</v>
      </c>
      <c r="B596" s="9">
        <v>587</v>
      </c>
      <c r="C596" s="9"/>
      <c r="D596" s="49" t="s">
        <v>1047</v>
      </c>
      <c r="E596" s="79" t="s">
        <v>2220</v>
      </c>
      <c r="F596" s="49" t="s">
        <v>1223</v>
      </c>
      <c r="G596" s="49" t="s">
        <v>1043</v>
      </c>
      <c r="H596" s="38" t="s">
        <v>540</v>
      </c>
      <c r="I596" s="101">
        <v>10</v>
      </c>
      <c r="J596" s="88">
        <v>5.47</v>
      </c>
      <c r="K596" s="82">
        <f t="shared" si="261"/>
        <v>5.4</v>
      </c>
      <c r="L596" s="82">
        <f t="shared" si="262"/>
        <v>0.54</v>
      </c>
      <c r="M596" s="83">
        <f t="shared" si="260"/>
        <v>0.54699999999999993</v>
      </c>
      <c r="N596" s="84"/>
      <c r="O596" s="85">
        <f t="shared" si="244"/>
        <v>100</v>
      </c>
      <c r="P596" s="86">
        <v>10</v>
      </c>
      <c r="Q596" s="85">
        <f t="shared" si="245"/>
        <v>2000</v>
      </c>
      <c r="R596" s="86">
        <v>200</v>
      </c>
      <c r="S596" s="87">
        <f t="shared" si="246"/>
        <v>54</v>
      </c>
      <c r="T596" s="87">
        <f t="shared" si="247"/>
        <v>1080</v>
      </c>
      <c r="AA596" s="22"/>
      <c r="AB596" s="22">
        <f t="shared" si="255"/>
        <v>54.699999999999996</v>
      </c>
      <c r="AC596" s="22"/>
      <c r="AE596" s="22"/>
      <c r="AF596" s="22">
        <f t="shared" si="258"/>
        <v>1093.9999999999998</v>
      </c>
      <c r="AG596" s="22"/>
    </row>
    <row r="597" spans="1:201" ht="40.15" customHeight="1" x14ac:dyDescent="0.2">
      <c r="A597" s="15" t="s">
        <v>1161</v>
      </c>
      <c r="B597" s="9">
        <v>588</v>
      </c>
      <c r="C597" s="9"/>
      <c r="D597" s="49" t="s">
        <v>1047</v>
      </c>
      <c r="E597" s="79" t="s">
        <v>1048</v>
      </c>
      <c r="F597" s="49" t="s">
        <v>1223</v>
      </c>
      <c r="G597" s="49" t="s">
        <v>1049</v>
      </c>
      <c r="H597" s="38" t="s">
        <v>540</v>
      </c>
      <c r="I597" s="101">
        <v>10</v>
      </c>
      <c r="J597" s="88">
        <v>7.35</v>
      </c>
      <c r="K597" s="82">
        <f t="shared" si="261"/>
        <v>7.3</v>
      </c>
      <c r="L597" s="82">
        <f t="shared" si="262"/>
        <v>0.73</v>
      </c>
      <c r="M597" s="83">
        <f t="shared" si="260"/>
        <v>0.73499999999999999</v>
      </c>
      <c r="N597" s="84">
        <v>0</v>
      </c>
      <c r="O597" s="85">
        <f t="shared" si="244"/>
        <v>100</v>
      </c>
      <c r="P597" s="86">
        <v>10</v>
      </c>
      <c r="Q597" s="85">
        <f t="shared" si="245"/>
        <v>3000</v>
      </c>
      <c r="R597" s="86">
        <v>300</v>
      </c>
      <c r="S597" s="87">
        <f t="shared" si="246"/>
        <v>73</v>
      </c>
      <c r="T597" s="87">
        <f t="shared" si="247"/>
        <v>2190</v>
      </c>
      <c r="AA597" s="22">
        <f t="shared" ref="AA597:AA606" si="263">N597*O597</f>
        <v>0</v>
      </c>
      <c r="AB597" s="22">
        <f t="shared" ref="AB597:AB606" si="264">M597*O597</f>
        <v>73.5</v>
      </c>
      <c r="AC597" s="22">
        <f t="shared" ref="AC597:AC606" si="265">IF(AA597&lt;AB597,AA597,AB597)</f>
        <v>0</v>
      </c>
      <c r="AE597" s="22">
        <f t="shared" ref="AE597:AE606" si="266">Q597*N597</f>
        <v>0</v>
      </c>
      <c r="AF597" s="22">
        <f t="shared" ref="AF597:AF606" si="267">M597*Q597</f>
        <v>2205</v>
      </c>
      <c r="AG597" s="22">
        <f t="shared" ref="AG597:AG606" si="268">IF(AE597&lt;AF597,AE597,AF597)</f>
        <v>0</v>
      </c>
    </row>
    <row r="598" spans="1:201" ht="40.15" customHeight="1" x14ac:dyDescent="0.2">
      <c r="A598" s="16" t="s">
        <v>1161</v>
      </c>
      <c r="B598" s="9">
        <v>589</v>
      </c>
      <c r="C598" s="9"/>
      <c r="D598" s="49" t="s">
        <v>710</v>
      </c>
      <c r="E598" s="79" t="s">
        <v>711</v>
      </c>
      <c r="F598" s="49" t="s">
        <v>626</v>
      </c>
      <c r="G598" s="49" t="s">
        <v>712</v>
      </c>
      <c r="H598" s="49" t="s">
        <v>540</v>
      </c>
      <c r="I598" s="101">
        <v>60</v>
      </c>
      <c r="J598" s="96">
        <v>21.12</v>
      </c>
      <c r="K598" s="82">
        <f t="shared" si="261"/>
        <v>21</v>
      </c>
      <c r="L598" s="82">
        <f t="shared" si="262"/>
        <v>0.35</v>
      </c>
      <c r="M598" s="83">
        <f t="shared" si="260"/>
        <v>0.35200000000000004</v>
      </c>
      <c r="N598" s="84">
        <v>0</v>
      </c>
      <c r="O598" s="85">
        <f t="shared" si="244"/>
        <v>6000</v>
      </c>
      <c r="P598" s="86">
        <v>100</v>
      </c>
      <c r="Q598" s="85">
        <f t="shared" si="245"/>
        <v>960000</v>
      </c>
      <c r="R598" s="86">
        <v>16000</v>
      </c>
      <c r="S598" s="87">
        <f t="shared" si="246"/>
        <v>2100</v>
      </c>
      <c r="T598" s="87">
        <f t="shared" si="247"/>
        <v>336000</v>
      </c>
      <c r="U598" s="6"/>
      <c r="V598" s="6"/>
      <c r="W598" s="6"/>
      <c r="X598" s="6"/>
      <c r="Y598" s="6"/>
      <c r="Z598" s="6"/>
      <c r="AA598" s="22">
        <f t="shared" si="263"/>
        <v>0</v>
      </c>
      <c r="AB598" s="22">
        <f t="shared" si="264"/>
        <v>2112</v>
      </c>
      <c r="AC598" s="22">
        <f t="shared" si="265"/>
        <v>0</v>
      </c>
      <c r="AD598" s="6"/>
      <c r="AE598" s="22">
        <f t="shared" si="266"/>
        <v>0</v>
      </c>
      <c r="AF598" s="22">
        <f t="shared" si="267"/>
        <v>337920.00000000006</v>
      </c>
      <c r="AG598" s="22">
        <f t="shared" si="268"/>
        <v>0</v>
      </c>
      <c r="AH598" s="6"/>
      <c r="AI598" s="6"/>
      <c r="AJ598" s="6"/>
      <c r="AK598" s="6"/>
      <c r="AL598" s="6"/>
      <c r="AM598" s="6"/>
      <c r="AN598" s="29"/>
      <c r="AO598" s="29"/>
      <c r="AP598" s="29"/>
      <c r="AQ598" s="29"/>
      <c r="AR598" s="29"/>
      <c r="AS598" s="29"/>
      <c r="AT598" s="29"/>
      <c r="AU598" s="29"/>
      <c r="AV598" s="29"/>
      <c r="AW598" s="29"/>
      <c r="AX598" s="29"/>
      <c r="AY598" s="29"/>
      <c r="AZ598" s="29"/>
      <c r="BA598" s="29"/>
      <c r="BB598" s="29"/>
      <c r="BC598" s="29"/>
      <c r="BD598" s="29"/>
      <c r="BE598" s="29"/>
      <c r="BF598" s="29"/>
      <c r="BG598" s="29"/>
      <c r="BH598" s="29"/>
      <c r="BI598" s="29"/>
      <c r="BJ598" s="6"/>
      <c r="BK598" s="6"/>
      <c r="BL598" s="6"/>
      <c r="BM598" s="6"/>
      <c r="BN598" s="6"/>
      <c r="BO598" s="6"/>
      <c r="BP598" s="6"/>
      <c r="BQ598" s="6"/>
      <c r="BR598" s="6"/>
      <c r="BS598" s="6"/>
      <c r="BT598" s="6"/>
      <c r="BU598" s="6"/>
      <c r="BV598" s="6"/>
      <c r="BW598" s="6"/>
      <c r="BX598" s="6"/>
      <c r="BY598" s="6"/>
      <c r="BZ598" s="6"/>
      <c r="CA598" s="6"/>
      <c r="CB598" s="6"/>
      <c r="CC598" s="6"/>
      <c r="CD598" s="6"/>
      <c r="CE598" s="6"/>
      <c r="CF598" s="6"/>
      <c r="CG598" s="6"/>
      <c r="CH598" s="6"/>
      <c r="CI598" s="6"/>
      <c r="CJ598" s="6"/>
      <c r="CK598" s="6"/>
      <c r="CL598" s="6"/>
      <c r="CM598" s="6"/>
      <c r="CN598" s="6"/>
      <c r="CO598" s="6"/>
      <c r="CP598" s="6"/>
      <c r="CQ598" s="6"/>
      <c r="CR598" s="6"/>
      <c r="CS598" s="6"/>
      <c r="CT598" s="6"/>
      <c r="CU598" s="6"/>
      <c r="CV598" s="6"/>
      <c r="CW598" s="6"/>
      <c r="CX598" s="6"/>
      <c r="CY598" s="6"/>
      <c r="CZ598" s="6"/>
      <c r="DA598" s="6"/>
      <c r="DB598" s="6"/>
      <c r="DC598" s="6"/>
      <c r="DD598" s="6"/>
      <c r="DE598" s="6"/>
      <c r="DF598" s="6"/>
      <c r="DG598" s="6"/>
      <c r="DH598" s="6"/>
      <c r="DI598" s="6"/>
      <c r="DJ598" s="6"/>
      <c r="DK598" s="6"/>
      <c r="DL598" s="6"/>
      <c r="DM598" s="6"/>
      <c r="DN598" s="6"/>
      <c r="DO598" s="6"/>
      <c r="DP598" s="6"/>
      <c r="DQ598" s="6"/>
      <c r="DR598" s="6"/>
      <c r="DS598" s="6"/>
      <c r="DT598" s="6"/>
      <c r="DU598" s="6"/>
      <c r="DV598" s="6"/>
      <c r="DW598" s="6"/>
      <c r="DX598" s="6"/>
      <c r="DY598" s="6"/>
      <c r="DZ598" s="6"/>
      <c r="EA598" s="6"/>
      <c r="EB598" s="6"/>
      <c r="EC598" s="6"/>
      <c r="ED598" s="6"/>
      <c r="EE598" s="6"/>
      <c r="EF598" s="6"/>
      <c r="EG598" s="6"/>
      <c r="EH598" s="6"/>
      <c r="EI598" s="6"/>
      <c r="EJ598" s="6"/>
      <c r="EK598" s="6"/>
      <c r="EL598" s="6"/>
      <c r="EM598" s="6"/>
      <c r="EN598" s="6"/>
      <c r="EO598" s="6"/>
      <c r="EP598" s="6"/>
      <c r="EQ598" s="6"/>
      <c r="ER598" s="6"/>
      <c r="ES598" s="6"/>
      <c r="ET598" s="6"/>
      <c r="EU598" s="6"/>
      <c r="EV598" s="6"/>
      <c r="EW598" s="6"/>
      <c r="EX598" s="6"/>
      <c r="EY598" s="6"/>
      <c r="EZ598" s="6"/>
      <c r="FA598" s="6"/>
      <c r="FB598" s="6"/>
      <c r="FC598" s="6"/>
      <c r="FD598" s="6"/>
      <c r="FE598" s="6"/>
      <c r="FF598" s="6"/>
      <c r="FG598" s="6"/>
      <c r="FH598" s="6"/>
      <c r="FI598" s="6"/>
      <c r="FJ598" s="6"/>
      <c r="FK598" s="6"/>
      <c r="FL598" s="6"/>
      <c r="FM598" s="6"/>
      <c r="FN598" s="6"/>
      <c r="FO598" s="6"/>
      <c r="FP598" s="6"/>
      <c r="FQ598" s="6"/>
      <c r="FR598" s="6"/>
      <c r="FS598" s="6"/>
      <c r="FT598" s="6"/>
      <c r="FU598" s="6"/>
      <c r="FV598" s="6"/>
      <c r="FW598" s="6"/>
      <c r="FX598" s="6"/>
      <c r="FY598" s="6"/>
      <c r="FZ598" s="6"/>
      <c r="GA598" s="6"/>
      <c r="GB598" s="6"/>
      <c r="GC598" s="6"/>
      <c r="GD598" s="6"/>
      <c r="GE598" s="6"/>
      <c r="GF598" s="6"/>
      <c r="GG598" s="6"/>
      <c r="GH598" s="6"/>
      <c r="GI598" s="6"/>
      <c r="GJ598" s="6"/>
      <c r="GK598" s="6"/>
      <c r="GL598" s="6"/>
      <c r="GM598" s="6"/>
      <c r="GN598" s="6"/>
      <c r="GO598" s="6"/>
      <c r="GP598" s="6"/>
      <c r="GQ598" s="6"/>
      <c r="GR598" s="6"/>
      <c r="GS598" s="6"/>
    </row>
    <row r="599" spans="1:201" ht="40.15" customHeight="1" x14ac:dyDescent="0.2">
      <c r="A599" s="16" t="s">
        <v>1161</v>
      </c>
      <c r="B599" s="9">
        <v>590</v>
      </c>
      <c r="C599" s="9"/>
      <c r="D599" s="49" t="s">
        <v>710</v>
      </c>
      <c r="E599" s="79" t="s">
        <v>383</v>
      </c>
      <c r="F599" s="49" t="s">
        <v>916</v>
      </c>
      <c r="G599" s="49" t="s">
        <v>384</v>
      </c>
      <c r="H599" s="49" t="s">
        <v>537</v>
      </c>
      <c r="I599" s="53">
        <v>1</v>
      </c>
      <c r="J599" s="88">
        <v>19.100000000000001</v>
      </c>
      <c r="K599" s="82">
        <f t="shared" si="261"/>
        <v>19.100000000000001</v>
      </c>
      <c r="L599" s="82">
        <f t="shared" si="262"/>
        <v>19.100000000000001</v>
      </c>
      <c r="M599" s="83">
        <f t="shared" si="260"/>
        <v>19.100000000000001</v>
      </c>
      <c r="N599" s="84">
        <v>0</v>
      </c>
      <c r="O599" s="85">
        <f t="shared" si="244"/>
        <v>100</v>
      </c>
      <c r="P599" s="86">
        <v>100</v>
      </c>
      <c r="Q599" s="85">
        <f t="shared" si="245"/>
        <v>2000</v>
      </c>
      <c r="R599" s="86">
        <v>2000</v>
      </c>
      <c r="S599" s="87">
        <f t="shared" si="246"/>
        <v>1910.0000000000002</v>
      </c>
      <c r="T599" s="87">
        <f t="shared" si="247"/>
        <v>38200</v>
      </c>
      <c r="AA599" s="22">
        <f t="shared" si="263"/>
        <v>0</v>
      </c>
      <c r="AB599" s="22">
        <f t="shared" si="264"/>
        <v>1910.0000000000002</v>
      </c>
      <c r="AC599" s="22">
        <f t="shared" si="265"/>
        <v>0</v>
      </c>
      <c r="AE599" s="22">
        <f t="shared" si="266"/>
        <v>0</v>
      </c>
      <c r="AF599" s="22">
        <f t="shared" si="267"/>
        <v>38200</v>
      </c>
      <c r="AG599" s="22">
        <f t="shared" si="268"/>
        <v>0</v>
      </c>
    </row>
    <row r="600" spans="1:201" ht="40.15" customHeight="1" x14ac:dyDescent="0.2">
      <c r="A600" s="16" t="s">
        <v>1161</v>
      </c>
      <c r="B600" s="9">
        <v>591</v>
      </c>
      <c r="C600" s="9"/>
      <c r="D600" s="49" t="s">
        <v>710</v>
      </c>
      <c r="E600" s="79" t="s">
        <v>383</v>
      </c>
      <c r="F600" s="49" t="s">
        <v>549</v>
      </c>
      <c r="G600" s="49" t="s">
        <v>841</v>
      </c>
      <c r="H600" s="49" t="s">
        <v>540</v>
      </c>
      <c r="I600" s="101">
        <v>30</v>
      </c>
      <c r="J600" s="88">
        <v>17.79</v>
      </c>
      <c r="K600" s="82">
        <f t="shared" si="261"/>
        <v>17.7</v>
      </c>
      <c r="L600" s="82">
        <f t="shared" si="262"/>
        <v>0.59</v>
      </c>
      <c r="M600" s="83">
        <f t="shared" si="260"/>
        <v>0.59299999999999997</v>
      </c>
      <c r="N600" s="84">
        <v>0</v>
      </c>
      <c r="O600" s="85">
        <f t="shared" si="244"/>
        <v>24000</v>
      </c>
      <c r="P600" s="86">
        <v>800</v>
      </c>
      <c r="Q600" s="85">
        <f t="shared" si="245"/>
        <v>600000</v>
      </c>
      <c r="R600" s="86">
        <v>20000</v>
      </c>
      <c r="S600" s="87">
        <f t="shared" si="246"/>
        <v>14160</v>
      </c>
      <c r="T600" s="87">
        <f t="shared" si="247"/>
        <v>354000</v>
      </c>
      <c r="AA600" s="22">
        <f t="shared" si="263"/>
        <v>0</v>
      </c>
      <c r="AB600" s="22">
        <f t="shared" si="264"/>
        <v>14232</v>
      </c>
      <c r="AC600" s="22">
        <f t="shared" si="265"/>
        <v>0</v>
      </c>
      <c r="AE600" s="22">
        <f t="shared" si="266"/>
        <v>0</v>
      </c>
      <c r="AF600" s="22">
        <f t="shared" si="267"/>
        <v>355800</v>
      </c>
      <c r="AG600" s="22">
        <f t="shared" si="268"/>
        <v>0</v>
      </c>
    </row>
    <row r="601" spans="1:201" s="6" customFormat="1" ht="40.15" customHeight="1" x14ac:dyDescent="0.2">
      <c r="A601" s="15" t="s">
        <v>1161</v>
      </c>
      <c r="B601" s="9">
        <v>592</v>
      </c>
      <c r="C601" s="9"/>
      <c r="D601" s="49" t="s">
        <v>270</v>
      </c>
      <c r="E601" s="79" t="s">
        <v>271</v>
      </c>
      <c r="F601" s="49" t="s">
        <v>752</v>
      </c>
      <c r="G601" s="49" t="s">
        <v>1696</v>
      </c>
      <c r="H601" s="49" t="s">
        <v>537</v>
      </c>
      <c r="I601" s="101">
        <v>1</v>
      </c>
      <c r="J601" s="88">
        <v>10</v>
      </c>
      <c r="K601" s="82">
        <f t="shared" si="261"/>
        <v>10</v>
      </c>
      <c r="L601" s="82">
        <f t="shared" si="262"/>
        <v>10</v>
      </c>
      <c r="M601" s="83">
        <f t="shared" si="260"/>
        <v>10</v>
      </c>
      <c r="N601" s="84">
        <v>0</v>
      </c>
      <c r="O601" s="85">
        <f t="shared" si="244"/>
        <v>1</v>
      </c>
      <c r="P601" s="86">
        <v>1</v>
      </c>
      <c r="Q601" s="85">
        <f t="shared" si="245"/>
        <v>400</v>
      </c>
      <c r="R601" s="86">
        <v>400</v>
      </c>
      <c r="S601" s="87">
        <f t="shared" si="246"/>
        <v>10</v>
      </c>
      <c r="T601" s="87">
        <f t="shared" si="247"/>
        <v>4000</v>
      </c>
      <c r="U601" s="1"/>
      <c r="V601" s="1"/>
      <c r="W601" s="1"/>
      <c r="X601" s="1"/>
      <c r="Y601" s="1"/>
      <c r="Z601" s="1"/>
      <c r="AA601" s="22">
        <f t="shared" si="263"/>
        <v>0</v>
      </c>
      <c r="AB601" s="22">
        <f t="shared" si="264"/>
        <v>10</v>
      </c>
      <c r="AC601" s="22">
        <f t="shared" si="265"/>
        <v>0</v>
      </c>
      <c r="AD601" s="1"/>
      <c r="AE601" s="22">
        <f t="shared" si="266"/>
        <v>0</v>
      </c>
      <c r="AF601" s="22">
        <f t="shared" si="267"/>
        <v>4000</v>
      </c>
      <c r="AG601" s="22">
        <f t="shared" si="268"/>
        <v>0</v>
      </c>
      <c r="AH601" s="1"/>
      <c r="AI601" s="1"/>
      <c r="AJ601" s="1"/>
      <c r="AK601" s="1"/>
      <c r="AL601" s="1"/>
      <c r="AM601" s="1"/>
      <c r="AN601" s="26"/>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row>
    <row r="602" spans="1:201" ht="40.15" customHeight="1" x14ac:dyDescent="0.2">
      <c r="A602" s="15" t="s">
        <v>1161</v>
      </c>
      <c r="B602" s="9">
        <v>593</v>
      </c>
      <c r="C602" s="9"/>
      <c r="D602" s="49" t="s">
        <v>1058</v>
      </c>
      <c r="E602" s="79" t="s">
        <v>46</v>
      </c>
      <c r="F602" s="49" t="s">
        <v>876</v>
      </c>
      <c r="G602" s="49" t="s">
        <v>1692</v>
      </c>
      <c r="H602" s="49" t="s">
        <v>555</v>
      </c>
      <c r="I602" s="89">
        <v>1</v>
      </c>
      <c r="J602" s="88">
        <v>42</v>
      </c>
      <c r="K602" s="82">
        <f t="shared" si="261"/>
        <v>42</v>
      </c>
      <c r="L602" s="82">
        <f t="shared" si="262"/>
        <v>42</v>
      </c>
      <c r="M602" s="83">
        <f t="shared" si="260"/>
        <v>42</v>
      </c>
      <c r="N602" s="84">
        <v>0</v>
      </c>
      <c r="O602" s="85">
        <f t="shared" si="244"/>
        <v>1000</v>
      </c>
      <c r="P602" s="86">
        <v>1000</v>
      </c>
      <c r="Q602" s="85">
        <f t="shared" si="245"/>
        <v>10000</v>
      </c>
      <c r="R602" s="86">
        <v>10000</v>
      </c>
      <c r="S602" s="87">
        <f t="shared" si="246"/>
        <v>42000</v>
      </c>
      <c r="T602" s="87">
        <f t="shared" si="247"/>
        <v>420000</v>
      </c>
      <c r="AA602" s="22">
        <f t="shared" si="263"/>
        <v>0</v>
      </c>
      <c r="AB602" s="22">
        <f t="shared" si="264"/>
        <v>42000</v>
      </c>
      <c r="AC602" s="22">
        <f t="shared" si="265"/>
        <v>0</v>
      </c>
      <c r="AE602" s="22">
        <f t="shared" si="266"/>
        <v>0</v>
      </c>
      <c r="AF602" s="22">
        <f t="shared" si="267"/>
        <v>420000</v>
      </c>
      <c r="AG602" s="22">
        <f t="shared" si="268"/>
        <v>0</v>
      </c>
    </row>
    <row r="603" spans="1:201" ht="40.15" customHeight="1" x14ac:dyDescent="0.2">
      <c r="A603" s="15" t="s">
        <v>1161</v>
      </c>
      <c r="B603" s="9">
        <v>594</v>
      </c>
      <c r="C603" s="9"/>
      <c r="D603" s="49" t="s">
        <v>1058</v>
      </c>
      <c r="E603" s="79" t="s">
        <v>373</v>
      </c>
      <c r="F603" s="49" t="s">
        <v>573</v>
      </c>
      <c r="G603" s="49" t="s">
        <v>1282</v>
      </c>
      <c r="H603" s="49" t="s">
        <v>555</v>
      </c>
      <c r="I603" s="89">
        <v>1</v>
      </c>
      <c r="J603" s="88">
        <v>45</v>
      </c>
      <c r="K603" s="82">
        <f t="shared" si="261"/>
        <v>45</v>
      </c>
      <c r="L603" s="82">
        <f t="shared" si="262"/>
        <v>45</v>
      </c>
      <c r="M603" s="83">
        <f t="shared" si="260"/>
        <v>45</v>
      </c>
      <c r="N603" s="84">
        <v>0</v>
      </c>
      <c r="O603" s="85">
        <f t="shared" si="244"/>
        <v>100</v>
      </c>
      <c r="P603" s="86">
        <v>100</v>
      </c>
      <c r="Q603" s="85">
        <f t="shared" si="245"/>
        <v>2000</v>
      </c>
      <c r="R603" s="86">
        <v>2000</v>
      </c>
      <c r="S603" s="87">
        <f t="shared" si="246"/>
        <v>4500</v>
      </c>
      <c r="T603" s="87">
        <f t="shared" si="247"/>
        <v>90000</v>
      </c>
      <c r="AA603" s="22">
        <f t="shared" si="263"/>
        <v>0</v>
      </c>
      <c r="AB603" s="22">
        <f t="shared" si="264"/>
        <v>4500</v>
      </c>
      <c r="AC603" s="22">
        <f t="shared" si="265"/>
        <v>0</v>
      </c>
      <c r="AE603" s="22">
        <f t="shared" si="266"/>
        <v>0</v>
      </c>
      <c r="AF603" s="22">
        <f t="shared" si="267"/>
        <v>90000</v>
      </c>
      <c r="AG603" s="22">
        <f t="shared" si="268"/>
        <v>0</v>
      </c>
    </row>
    <row r="604" spans="1:201" ht="40.15" customHeight="1" x14ac:dyDescent="0.2">
      <c r="A604" s="15" t="s">
        <v>1161</v>
      </c>
      <c r="B604" s="9">
        <v>595</v>
      </c>
      <c r="C604" s="9"/>
      <c r="D604" s="49" t="s">
        <v>1060</v>
      </c>
      <c r="E604" s="79" t="s">
        <v>1061</v>
      </c>
      <c r="F604" s="49" t="s">
        <v>1062</v>
      </c>
      <c r="G604" s="49" t="s">
        <v>1283</v>
      </c>
      <c r="H604" s="49" t="s">
        <v>537</v>
      </c>
      <c r="I604" s="89">
        <v>1</v>
      </c>
      <c r="J604" s="88">
        <v>21</v>
      </c>
      <c r="K604" s="82">
        <f t="shared" si="261"/>
        <v>21</v>
      </c>
      <c r="L604" s="82">
        <f t="shared" si="262"/>
        <v>21</v>
      </c>
      <c r="M604" s="83">
        <f t="shared" si="260"/>
        <v>21</v>
      </c>
      <c r="N604" s="84">
        <v>0</v>
      </c>
      <c r="O604" s="85">
        <f t="shared" si="244"/>
        <v>10</v>
      </c>
      <c r="P604" s="86">
        <v>10</v>
      </c>
      <c r="Q604" s="85">
        <f t="shared" si="245"/>
        <v>4000</v>
      </c>
      <c r="R604" s="86">
        <v>4000</v>
      </c>
      <c r="S604" s="87">
        <f t="shared" si="246"/>
        <v>210</v>
      </c>
      <c r="T604" s="87">
        <f t="shared" si="247"/>
        <v>84000</v>
      </c>
      <c r="AA604" s="22">
        <f t="shared" si="263"/>
        <v>0</v>
      </c>
      <c r="AB604" s="22">
        <f t="shared" si="264"/>
        <v>210</v>
      </c>
      <c r="AC604" s="22">
        <f t="shared" si="265"/>
        <v>0</v>
      </c>
      <c r="AE604" s="22">
        <f t="shared" si="266"/>
        <v>0</v>
      </c>
      <c r="AF604" s="22">
        <f t="shared" si="267"/>
        <v>84000</v>
      </c>
      <c r="AG604" s="22">
        <f t="shared" si="268"/>
        <v>0</v>
      </c>
    </row>
    <row r="605" spans="1:201" ht="40.15" customHeight="1" x14ac:dyDescent="0.2">
      <c r="A605" s="16" t="s">
        <v>1160</v>
      </c>
      <c r="B605" s="9">
        <v>596</v>
      </c>
      <c r="C605" s="9"/>
      <c r="D605" s="49" t="s">
        <v>1218</v>
      </c>
      <c r="E605" s="79" t="s">
        <v>800</v>
      </c>
      <c r="F605" s="49" t="s">
        <v>1231</v>
      </c>
      <c r="G605" s="49" t="s">
        <v>1444</v>
      </c>
      <c r="H605" s="49" t="s">
        <v>540</v>
      </c>
      <c r="I605" s="89">
        <v>5</v>
      </c>
      <c r="J605" s="82">
        <v>70.099999999999994</v>
      </c>
      <c r="K605" s="82">
        <f t="shared" si="261"/>
        <v>70.099999999999994</v>
      </c>
      <c r="L605" s="82">
        <f t="shared" si="262"/>
        <v>14.02</v>
      </c>
      <c r="M605" s="83">
        <f t="shared" si="260"/>
        <v>14.02</v>
      </c>
      <c r="N605" s="84">
        <v>7.6604999999999999</v>
      </c>
      <c r="O605" s="85">
        <f t="shared" si="244"/>
        <v>50</v>
      </c>
      <c r="P605" s="86">
        <v>10</v>
      </c>
      <c r="Q605" s="85">
        <f t="shared" si="245"/>
        <v>2000</v>
      </c>
      <c r="R605" s="86">
        <v>400</v>
      </c>
      <c r="S605" s="87">
        <f t="shared" si="246"/>
        <v>701</v>
      </c>
      <c r="T605" s="87">
        <f t="shared" si="247"/>
        <v>28039.999999999996</v>
      </c>
      <c r="U605" s="6"/>
      <c r="V605" s="6"/>
      <c r="W605" s="6"/>
      <c r="X605" s="6"/>
      <c r="Y605" s="6"/>
      <c r="Z605" s="6"/>
      <c r="AA605" s="22">
        <f t="shared" si="263"/>
        <v>383.02499999999998</v>
      </c>
      <c r="AB605" s="22">
        <f t="shared" si="264"/>
        <v>701</v>
      </c>
      <c r="AC605" s="22">
        <f t="shared" si="265"/>
        <v>383.02499999999998</v>
      </c>
      <c r="AD605" s="6"/>
      <c r="AE605" s="22">
        <f t="shared" si="266"/>
        <v>15321</v>
      </c>
      <c r="AF605" s="22">
        <f t="shared" si="267"/>
        <v>28040</v>
      </c>
      <c r="AG605" s="22">
        <f t="shared" si="268"/>
        <v>15321</v>
      </c>
      <c r="AH605" s="6"/>
      <c r="AI605" s="6"/>
      <c r="AJ605" s="6"/>
      <c r="AK605" s="6"/>
      <c r="AL605" s="6"/>
      <c r="AM605" s="6"/>
      <c r="AN605" s="29"/>
      <c r="AO605" s="29"/>
      <c r="AP605" s="29"/>
      <c r="AQ605" s="29"/>
      <c r="AR605" s="29"/>
      <c r="AS605" s="29"/>
      <c r="AT605" s="29"/>
      <c r="AU605" s="29"/>
      <c r="AV605" s="29"/>
      <c r="AW605" s="29"/>
      <c r="AX605" s="29"/>
      <c r="AY605" s="29"/>
      <c r="AZ605" s="29"/>
      <c r="BA605" s="29"/>
      <c r="BB605" s="29"/>
      <c r="BC605" s="29"/>
      <c r="BD605" s="29"/>
      <c r="BE605" s="29"/>
      <c r="BF605" s="29"/>
      <c r="BG605" s="29"/>
      <c r="BH605" s="29"/>
      <c r="BI605" s="29"/>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c r="CU605" s="6"/>
      <c r="CV605" s="6"/>
      <c r="CW605" s="6"/>
      <c r="CX605" s="6"/>
      <c r="CY605" s="6"/>
      <c r="CZ605" s="6"/>
      <c r="DA605" s="6"/>
      <c r="DB605" s="6"/>
      <c r="DC605" s="6"/>
      <c r="DD605" s="6"/>
      <c r="DE605" s="6"/>
      <c r="DF605" s="6"/>
      <c r="DG605" s="6"/>
      <c r="DH605" s="6"/>
      <c r="DI605" s="6"/>
      <c r="DJ605" s="6"/>
      <c r="DK605" s="6"/>
      <c r="DL605" s="6"/>
      <c r="DM605" s="6"/>
      <c r="DN605" s="6"/>
      <c r="DO605" s="6"/>
      <c r="DP605" s="6"/>
      <c r="DQ605" s="6"/>
      <c r="DR605" s="6"/>
      <c r="DS605" s="6"/>
      <c r="DT605" s="6"/>
      <c r="DU605" s="6"/>
      <c r="DV605" s="6"/>
      <c r="DW605" s="6"/>
      <c r="DX605" s="6"/>
      <c r="DY605" s="6"/>
      <c r="DZ605" s="6"/>
      <c r="EA605" s="6"/>
      <c r="EB605" s="6"/>
      <c r="EC605" s="6"/>
      <c r="ED605" s="6"/>
      <c r="EE605" s="6"/>
      <c r="EF605" s="6"/>
      <c r="EG605" s="6"/>
      <c r="EH605" s="6"/>
      <c r="EI605" s="6"/>
      <c r="EJ605" s="6"/>
      <c r="EK605" s="6"/>
      <c r="EL605" s="6"/>
      <c r="EM605" s="6"/>
      <c r="EN605" s="6"/>
      <c r="EO605" s="6"/>
      <c r="EP605" s="6"/>
      <c r="EQ605" s="6"/>
      <c r="ER605" s="6"/>
      <c r="ES605" s="6"/>
      <c r="ET605" s="6"/>
      <c r="EU605" s="6"/>
      <c r="EV605" s="6"/>
      <c r="EW605" s="6"/>
      <c r="EX605" s="6"/>
      <c r="EY605" s="6"/>
      <c r="EZ605" s="6"/>
      <c r="FA605" s="6"/>
      <c r="FB605" s="6"/>
      <c r="FC605" s="6"/>
      <c r="FD605" s="6"/>
      <c r="FE605" s="6"/>
      <c r="FF605" s="6"/>
      <c r="FG605" s="6"/>
      <c r="FH605" s="6"/>
      <c r="FI605" s="6"/>
      <c r="FJ605" s="6"/>
      <c r="FK605" s="6"/>
      <c r="FL605" s="6"/>
      <c r="FM605" s="6"/>
      <c r="FN605" s="6"/>
      <c r="FO605" s="6"/>
      <c r="FP605" s="6"/>
      <c r="FQ605" s="6"/>
      <c r="FR605" s="6"/>
      <c r="FS605" s="6"/>
      <c r="FT605" s="6"/>
      <c r="FU605" s="6"/>
      <c r="FV605" s="6"/>
      <c r="FW605" s="6"/>
      <c r="FX605" s="6"/>
      <c r="FY605" s="6"/>
      <c r="FZ605" s="6"/>
      <c r="GA605" s="6"/>
      <c r="GB605" s="6"/>
      <c r="GC605" s="6"/>
      <c r="GD605" s="6"/>
      <c r="GE605" s="6"/>
      <c r="GF605" s="6"/>
      <c r="GG605" s="6"/>
      <c r="GH605" s="6"/>
      <c r="GI605" s="6"/>
      <c r="GJ605" s="6"/>
      <c r="GK605" s="6"/>
      <c r="GL605" s="6"/>
      <c r="GM605" s="6"/>
      <c r="GN605" s="6"/>
      <c r="GO605" s="6"/>
      <c r="GP605" s="6"/>
      <c r="GQ605" s="6"/>
      <c r="GR605" s="6"/>
      <c r="GS605" s="6"/>
    </row>
    <row r="606" spans="1:201" s="6" customFormat="1" ht="40.15" customHeight="1" x14ac:dyDescent="0.2">
      <c r="A606" s="16" t="s">
        <v>1160</v>
      </c>
      <c r="B606" s="9">
        <v>597</v>
      </c>
      <c r="C606" s="9"/>
      <c r="D606" s="49" t="s">
        <v>1218</v>
      </c>
      <c r="E606" s="79" t="s">
        <v>800</v>
      </c>
      <c r="F606" s="49" t="s">
        <v>1231</v>
      </c>
      <c r="G606" s="49" t="s">
        <v>1445</v>
      </c>
      <c r="H606" s="49" t="s">
        <v>540</v>
      </c>
      <c r="I606" s="89">
        <v>5</v>
      </c>
      <c r="J606" s="82">
        <v>105.78</v>
      </c>
      <c r="K606" s="82">
        <f t="shared" si="261"/>
        <v>105.75</v>
      </c>
      <c r="L606" s="82">
        <f t="shared" si="262"/>
        <v>21.15</v>
      </c>
      <c r="M606" s="83">
        <f t="shared" si="260"/>
        <v>21.155999999999999</v>
      </c>
      <c r="N606" s="84">
        <v>12.914</v>
      </c>
      <c r="O606" s="85">
        <f t="shared" si="244"/>
        <v>50</v>
      </c>
      <c r="P606" s="86">
        <v>10</v>
      </c>
      <c r="Q606" s="85">
        <f t="shared" si="245"/>
        <v>2000</v>
      </c>
      <c r="R606" s="86">
        <v>400</v>
      </c>
      <c r="S606" s="87">
        <f t="shared" si="246"/>
        <v>1057.5</v>
      </c>
      <c r="T606" s="87">
        <f t="shared" si="247"/>
        <v>42300</v>
      </c>
      <c r="AA606" s="22">
        <f t="shared" si="263"/>
        <v>645.69999999999993</v>
      </c>
      <c r="AB606" s="22">
        <f t="shared" si="264"/>
        <v>1057.8</v>
      </c>
      <c r="AC606" s="22">
        <f t="shared" si="265"/>
        <v>645.69999999999993</v>
      </c>
      <c r="AE606" s="22">
        <f t="shared" si="266"/>
        <v>25828</v>
      </c>
      <c r="AF606" s="22">
        <f t="shared" si="267"/>
        <v>42312</v>
      </c>
      <c r="AG606" s="22">
        <f t="shared" si="268"/>
        <v>25828</v>
      </c>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row>
    <row r="607" spans="1:201" s="6" customFormat="1" ht="40.15" customHeight="1" x14ac:dyDescent="0.2">
      <c r="A607" s="16" t="s">
        <v>1161</v>
      </c>
      <c r="B607" s="9">
        <v>598</v>
      </c>
      <c r="C607" s="9"/>
      <c r="D607" s="49" t="s">
        <v>1059</v>
      </c>
      <c r="E607" s="79" t="s">
        <v>2030</v>
      </c>
      <c r="F607" s="49" t="s">
        <v>2076</v>
      </c>
      <c r="G607" s="49" t="s">
        <v>2077</v>
      </c>
      <c r="H607" s="49" t="s">
        <v>555</v>
      </c>
      <c r="I607" s="89">
        <v>1</v>
      </c>
      <c r="J607" s="82">
        <v>17</v>
      </c>
      <c r="K607" s="82">
        <f t="shared" si="261"/>
        <v>17</v>
      </c>
      <c r="L607" s="82">
        <f t="shared" si="262"/>
        <v>17</v>
      </c>
      <c r="M607" s="83">
        <f t="shared" si="260"/>
        <v>17</v>
      </c>
      <c r="N607" s="84"/>
      <c r="O607" s="85">
        <f t="shared" si="244"/>
        <v>10</v>
      </c>
      <c r="P607" s="86">
        <v>10</v>
      </c>
      <c r="Q607" s="85">
        <f t="shared" si="245"/>
        <v>400</v>
      </c>
      <c r="R607" s="86">
        <v>400</v>
      </c>
      <c r="S607" s="87">
        <f t="shared" si="246"/>
        <v>170</v>
      </c>
      <c r="T607" s="87">
        <f t="shared" si="247"/>
        <v>6800</v>
      </c>
      <c r="AA607" s="22"/>
      <c r="AB607" s="22"/>
      <c r="AC607" s="22"/>
      <c r="AE607" s="22"/>
      <c r="AF607" s="22"/>
      <c r="AG607" s="22"/>
      <c r="AN607" s="29"/>
      <c r="AO607" s="29"/>
      <c r="AP607" s="29"/>
      <c r="AQ607" s="29"/>
      <c r="AR607" s="29"/>
      <c r="AS607" s="29"/>
      <c r="AT607" s="29"/>
      <c r="AU607" s="29"/>
      <c r="AV607" s="29"/>
      <c r="AW607" s="29"/>
      <c r="AX607" s="29"/>
      <c r="AY607" s="29"/>
      <c r="AZ607" s="29"/>
      <c r="BA607" s="29"/>
      <c r="BB607" s="29"/>
      <c r="BC607" s="29"/>
      <c r="BD607" s="29"/>
      <c r="BE607" s="29"/>
      <c r="BF607" s="29"/>
      <c r="BG607" s="29"/>
      <c r="BH607" s="29"/>
      <c r="BI607" s="29"/>
    </row>
    <row r="608" spans="1:201" ht="40.15" customHeight="1" x14ac:dyDescent="0.2">
      <c r="A608" s="15" t="s">
        <v>1161</v>
      </c>
      <c r="B608" s="9">
        <v>599</v>
      </c>
      <c r="C608" s="9"/>
      <c r="D608" s="49" t="s">
        <v>1059</v>
      </c>
      <c r="E608" s="79" t="s">
        <v>1080</v>
      </c>
      <c r="F608" s="49" t="s">
        <v>538</v>
      </c>
      <c r="G608" s="49" t="s">
        <v>1367</v>
      </c>
      <c r="H608" s="38" t="s">
        <v>540</v>
      </c>
      <c r="I608" s="53">
        <v>60</v>
      </c>
      <c r="J608" s="88">
        <v>16</v>
      </c>
      <c r="K608" s="82">
        <f t="shared" si="261"/>
        <v>15.600000000000001</v>
      </c>
      <c r="L608" s="82">
        <f t="shared" si="262"/>
        <v>0.26</v>
      </c>
      <c r="M608" s="83">
        <f t="shared" si="260"/>
        <v>0.26666666666666666</v>
      </c>
      <c r="N608" s="84">
        <v>0</v>
      </c>
      <c r="O608" s="85">
        <f t="shared" si="244"/>
        <v>60</v>
      </c>
      <c r="P608" s="86">
        <v>1</v>
      </c>
      <c r="Q608" s="85">
        <f t="shared" si="245"/>
        <v>60000</v>
      </c>
      <c r="R608" s="86">
        <v>1000</v>
      </c>
      <c r="S608" s="87">
        <f t="shared" si="246"/>
        <v>15.600000000000001</v>
      </c>
      <c r="T608" s="87">
        <f t="shared" si="247"/>
        <v>15600.000000000002</v>
      </c>
      <c r="AA608" s="22">
        <f t="shared" ref="AA608:AA621" si="269">N608*O608</f>
        <v>0</v>
      </c>
      <c r="AB608" s="22">
        <f t="shared" ref="AB608:AB622" si="270">M608*O608</f>
        <v>16</v>
      </c>
      <c r="AC608" s="22">
        <f t="shared" ref="AC608:AC621" si="271">IF(AA608&lt;AB608,AA608,AB608)</f>
        <v>0</v>
      </c>
      <c r="AE608" s="22">
        <f t="shared" ref="AE608:AE621" si="272">Q608*N608</f>
        <v>0</v>
      </c>
      <c r="AF608" s="22">
        <f t="shared" ref="AF608:AF622" si="273">M608*Q608</f>
        <v>16000</v>
      </c>
      <c r="AG608" s="22">
        <f t="shared" ref="AG608:AG621" si="274">IF(AE608&lt;AF608,AE608,AF608)</f>
        <v>0</v>
      </c>
    </row>
    <row r="609" spans="1:201" ht="40.15" customHeight="1" x14ac:dyDescent="0.2">
      <c r="A609" s="15" t="s">
        <v>1161</v>
      </c>
      <c r="B609" s="9">
        <v>600</v>
      </c>
      <c r="C609" s="9"/>
      <c r="D609" s="49" t="s">
        <v>1059</v>
      </c>
      <c r="E609" s="79" t="s">
        <v>1081</v>
      </c>
      <c r="F609" s="49" t="s">
        <v>563</v>
      </c>
      <c r="G609" s="49" t="s">
        <v>1367</v>
      </c>
      <c r="H609" s="38" t="s">
        <v>540</v>
      </c>
      <c r="I609" s="53">
        <v>60</v>
      </c>
      <c r="J609" s="88">
        <v>18</v>
      </c>
      <c r="K609" s="82">
        <f t="shared" si="261"/>
        <v>18</v>
      </c>
      <c r="L609" s="82">
        <f t="shared" si="262"/>
        <v>0.3</v>
      </c>
      <c r="M609" s="83">
        <f t="shared" si="260"/>
        <v>0.3</v>
      </c>
      <c r="N609" s="84">
        <v>0</v>
      </c>
      <c r="O609" s="85">
        <f t="shared" si="244"/>
        <v>60</v>
      </c>
      <c r="P609" s="86">
        <v>1</v>
      </c>
      <c r="Q609" s="85">
        <f t="shared" si="245"/>
        <v>96000</v>
      </c>
      <c r="R609" s="86">
        <v>1600</v>
      </c>
      <c r="S609" s="87">
        <f t="shared" si="246"/>
        <v>18</v>
      </c>
      <c r="T609" s="87">
        <f t="shared" si="247"/>
        <v>28800</v>
      </c>
      <c r="AA609" s="22">
        <f t="shared" si="269"/>
        <v>0</v>
      </c>
      <c r="AB609" s="22">
        <f t="shared" si="270"/>
        <v>18</v>
      </c>
      <c r="AC609" s="22">
        <f t="shared" si="271"/>
        <v>0</v>
      </c>
      <c r="AE609" s="22">
        <f t="shared" si="272"/>
        <v>0</v>
      </c>
      <c r="AF609" s="22">
        <f t="shared" si="273"/>
        <v>28800</v>
      </c>
      <c r="AG609" s="22">
        <f t="shared" si="274"/>
        <v>0</v>
      </c>
    </row>
    <row r="610" spans="1:201" ht="40.15" customHeight="1" x14ac:dyDescent="0.2">
      <c r="A610" s="15" t="s">
        <v>1161</v>
      </c>
      <c r="B610" s="9">
        <v>601</v>
      </c>
      <c r="C610" s="9"/>
      <c r="D610" s="49" t="s">
        <v>1059</v>
      </c>
      <c r="E610" s="79" t="s">
        <v>183</v>
      </c>
      <c r="F610" s="49" t="s">
        <v>1230</v>
      </c>
      <c r="G610" s="49" t="s">
        <v>1367</v>
      </c>
      <c r="H610" s="49" t="s">
        <v>540</v>
      </c>
      <c r="I610" s="89">
        <v>6</v>
      </c>
      <c r="J610" s="88">
        <v>20</v>
      </c>
      <c r="K610" s="82">
        <f t="shared" si="261"/>
        <v>19.98</v>
      </c>
      <c r="L610" s="82">
        <f t="shared" si="262"/>
        <v>3.33</v>
      </c>
      <c r="M610" s="83">
        <f t="shared" si="260"/>
        <v>3.3333333333333335</v>
      </c>
      <c r="N610" s="84">
        <v>0</v>
      </c>
      <c r="O610" s="85">
        <f t="shared" si="244"/>
        <v>9000</v>
      </c>
      <c r="P610" s="86">
        <v>1500</v>
      </c>
      <c r="Q610" s="85">
        <f t="shared" si="245"/>
        <v>168000</v>
      </c>
      <c r="R610" s="86">
        <v>28000</v>
      </c>
      <c r="S610" s="87">
        <f t="shared" si="246"/>
        <v>29970</v>
      </c>
      <c r="T610" s="87">
        <f t="shared" si="247"/>
        <v>559440</v>
      </c>
      <c r="AA610" s="22">
        <f t="shared" si="269"/>
        <v>0</v>
      </c>
      <c r="AB610" s="22">
        <f t="shared" si="270"/>
        <v>30000</v>
      </c>
      <c r="AC610" s="22">
        <f t="shared" si="271"/>
        <v>0</v>
      </c>
      <c r="AE610" s="22">
        <f t="shared" si="272"/>
        <v>0</v>
      </c>
      <c r="AF610" s="22">
        <f t="shared" si="273"/>
        <v>560000</v>
      </c>
      <c r="AG610" s="22">
        <f t="shared" si="274"/>
        <v>0</v>
      </c>
    </row>
    <row r="611" spans="1:201" ht="40.15" customHeight="1" x14ac:dyDescent="0.2">
      <c r="A611" s="15" t="s">
        <v>1161</v>
      </c>
      <c r="B611" s="9">
        <v>602</v>
      </c>
      <c r="C611" s="9"/>
      <c r="D611" s="49" t="s">
        <v>1059</v>
      </c>
      <c r="E611" s="79" t="s">
        <v>192</v>
      </c>
      <c r="F611" s="49" t="s">
        <v>538</v>
      </c>
      <c r="G611" s="49" t="s">
        <v>1367</v>
      </c>
      <c r="H611" s="49" t="s">
        <v>540</v>
      </c>
      <c r="I611" s="89">
        <v>60</v>
      </c>
      <c r="J611" s="88">
        <v>18</v>
      </c>
      <c r="K611" s="82">
        <f t="shared" si="261"/>
        <v>18</v>
      </c>
      <c r="L611" s="82">
        <f t="shared" si="262"/>
        <v>0.3</v>
      </c>
      <c r="M611" s="83">
        <f t="shared" si="260"/>
        <v>0.3</v>
      </c>
      <c r="N611" s="84">
        <v>0</v>
      </c>
      <c r="O611" s="85">
        <f t="shared" si="244"/>
        <v>600</v>
      </c>
      <c r="P611" s="86">
        <v>10</v>
      </c>
      <c r="Q611" s="85">
        <f t="shared" si="245"/>
        <v>24000</v>
      </c>
      <c r="R611" s="86">
        <v>400</v>
      </c>
      <c r="S611" s="87">
        <f t="shared" si="246"/>
        <v>180</v>
      </c>
      <c r="T611" s="87">
        <f t="shared" si="247"/>
        <v>7200</v>
      </c>
      <c r="AA611" s="22">
        <f t="shared" si="269"/>
        <v>0</v>
      </c>
      <c r="AB611" s="22">
        <f t="shared" si="270"/>
        <v>180</v>
      </c>
      <c r="AC611" s="22">
        <f t="shared" si="271"/>
        <v>0</v>
      </c>
      <c r="AE611" s="22">
        <f t="shared" si="272"/>
        <v>0</v>
      </c>
      <c r="AF611" s="22">
        <f t="shared" si="273"/>
        <v>7200</v>
      </c>
      <c r="AG611" s="22">
        <f t="shared" si="274"/>
        <v>0</v>
      </c>
    </row>
    <row r="612" spans="1:201" ht="40.15" customHeight="1" x14ac:dyDescent="0.2">
      <c r="A612" s="15" t="s">
        <v>1161</v>
      </c>
      <c r="B612" s="9">
        <v>603</v>
      </c>
      <c r="C612" s="9"/>
      <c r="D612" s="49" t="s">
        <v>1059</v>
      </c>
      <c r="E612" s="79" t="s">
        <v>292</v>
      </c>
      <c r="F612" s="49" t="s">
        <v>538</v>
      </c>
      <c r="G612" s="49" t="s">
        <v>1367</v>
      </c>
      <c r="H612" s="38" t="s">
        <v>540</v>
      </c>
      <c r="I612" s="89">
        <v>40</v>
      </c>
      <c r="J612" s="88">
        <v>18</v>
      </c>
      <c r="K612" s="82">
        <f t="shared" si="261"/>
        <v>18</v>
      </c>
      <c r="L612" s="82">
        <f t="shared" si="262"/>
        <v>0.45</v>
      </c>
      <c r="M612" s="83">
        <f t="shared" si="260"/>
        <v>0.45</v>
      </c>
      <c r="N612" s="84">
        <v>0</v>
      </c>
      <c r="O612" s="85">
        <f t="shared" si="244"/>
        <v>2000</v>
      </c>
      <c r="P612" s="86">
        <v>50</v>
      </c>
      <c r="Q612" s="85">
        <f t="shared" si="245"/>
        <v>112000</v>
      </c>
      <c r="R612" s="86">
        <v>2800</v>
      </c>
      <c r="S612" s="87">
        <f t="shared" si="246"/>
        <v>900</v>
      </c>
      <c r="T612" s="87">
        <f t="shared" si="247"/>
        <v>50400</v>
      </c>
      <c r="AA612" s="22">
        <f t="shared" si="269"/>
        <v>0</v>
      </c>
      <c r="AB612" s="22">
        <f t="shared" si="270"/>
        <v>900</v>
      </c>
      <c r="AC612" s="22">
        <f t="shared" si="271"/>
        <v>0</v>
      </c>
      <c r="AE612" s="22">
        <f t="shared" si="272"/>
        <v>0</v>
      </c>
      <c r="AF612" s="22">
        <f t="shared" si="273"/>
        <v>50400</v>
      </c>
      <c r="AG612" s="22">
        <f t="shared" si="274"/>
        <v>0</v>
      </c>
    </row>
    <row r="613" spans="1:201" ht="40.15" customHeight="1" x14ac:dyDescent="0.2">
      <c r="A613" s="15" t="s">
        <v>1161</v>
      </c>
      <c r="B613" s="9">
        <v>604</v>
      </c>
      <c r="C613" s="9"/>
      <c r="D613" s="49" t="s">
        <v>1059</v>
      </c>
      <c r="E613" s="79" t="s">
        <v>361</v>
      </c>
      <c r="F613" s="49" t="s">
        <v>568</v>
      </c>
      <c r="G613" s="49" t="s">
        <v>362</v>
      </c>
      <c r="H613" s="49" t="s">
        <v>537</v>
      </c>
      <c r="I613" s="89">
        <v>1</v>
      </c>
      <c r="J613" s="88">
        <v>20</v>
      </c>
      <c r="K613" s="82">
        <f t="shared" si="261"/>
        <v>20</v>
      </c>
      <c r="L613" s="82">
        <f t="shared" si="262"/>
        <v>20</v>
      </c>
      <c r="M613" s="83">
        <f t="shared" si="260"/>
        <v>20</v>
      </c>
      <c r="N613" s="84">
        <v>0</v>
      </c>
      <c r="O613" s="85">
        <f t="shared" si="244"/>
        <v>100</v>
      </c>
      <c r="P613" s="86">
        <v>100</v>
      </c>
      <c r="Q613" s="85">
        <f t="shared" si="245"/>
        <v>5000</v>
      </c>
      <c r="R613" s="86">
        <v>5000</v>
      </c>
      <c r="S613" s="87">
        <f t="shared" si="246"/>
        <v>2000</v>
      </c>
      <c r="T613" s="87">
        <f t="shared" si="247"/>
        <v>100000</v>
      </c>
      <c r="AA613" s="22">
        <f t="shared" si="269"/>
        <v>0</v>
      </c>
      <c r="AB613" s="22">
        <f t="shared" si="270"/>
        <v>2000</v>
      </c>
      <c r="AC613" s="22">
        <f t="shared" si="271"/>
        <v>0</v>
      </c>
      <c r="AE613" s="22">
        <f t="shared" si="272"/>
        <v>0</v>
      </c>
      <c r="AF613" s="22">
        <f t="shared" si="273"/>
        <v>100000</v>
      </c>
      <c r="AG613" s="22">
        <f t="shared" si="274"/>
        <v>0</v>
      </c>
    </row>
    <row r="614" spans="1:201" ht="40.15" customHeight="1" x14ac:dyDescent="0.2">
      <c r="A614" s="15" t="s">
        <v>1161</v>
      </c>
      <c r="B614" s="9">
        <v>605</v>
      </c>
      <c r="C614" s="9"/>
      <c r="D614" s="49" t="s">
        <v>1059</v>
      </c>
      <c r="E614" s="79" t="s">
        <v>363</v>
      </c>
      <c r="F614" s="49" t="s">
        <v>2122</v>
      </c>
      <c r="G614" s="49" t="s">
        <v>1698</v>
      </c>
      <c r="H614" s="38" t="s">
        <v>540</v>
      </c>
      <c r="I614" s="89">
        <v>2</v>
      </c>
      <c r="J614" s="88">
        <v>18</v>
      </c>
      <c r="K614" s="82">
        <f t="shared" si="261"/>
        <v>18</v>
      </c>
      <c r="L614" s="82">
        <f t="shared" si="262"/>
        <v>9</v>
      </c>
      <c r="M614" s="83">
        <f t="shared" si="260"/>
        <v>9</v>
      </c>
      <c r="N614" s="84">
        <v>0</v>
      </c>
      <c r="O614" s="85">
        <f t="shared" si="244"/>
        <v>20</v>
      </c>
      <c r="P614" s="86">
        <v>10</v>
      </c>
      <c r="Q614" s="85">
        <f t="shared" si="245"/>
        <v>400</v>
      </c>
      <c r="R614" s="86">
        <v>200</v>
      </c>
      <c r="S614" s="87">
        <f t="shared" si="246"/>
        <v>180</v>
      </c>
      <c r="T614" s="87">
        <f t="shared" si="247"/>
        <v>3600</v>
      </c>
      <c r="AA614" s="22">
        <f t="shared" si="269"/>
        <v>0</v>
      </c>
      <c r="AB614" s="22">
        <f t="shared" si="270"/>
        <v>180</v>
      </c>
      <c r="AC614" s="22">
        <f t="shared" si="271"/>
        <v>0</v>
      </c>
      <c r="AE614" s="22">
        <f t="shared" si="272"/>
        <v>0</v>
      </c>
      <c r="AF614" s="22">
        <f t="shared" si="273"/>
        <v>3600</v>
      </c>
      <c r="AG614" s="22">
        <f t="shared" si="274"/>
        <v>0</v>
      </c>
    </row>
    <row r="615" spans="1:201" ht="40.15" customHeight="1" x14ac:dyDescent="0.2">
      <c r="A615" s="15" t="s">
        <v>1161</v>
      </c>
      <c r="B615" s="9">
        <v>606</v>
      </c>
      <c r="C615" s="9"/>
      <c r="D615" s="38" t="s">
        <v>1059</v>
      </c>
      <c r="E615" s="98" t="s">
        <v>481</v>
      </c>
      <c r="F615" s="38" t="s">
        <v>538</v>
      </c>
      <c r="G615" s="49" t="s">
        <v>1367</v>
      </c>
      <c r="H615" s="38" t="s">
        <v>540</v>
      </c>
      <c r="I615" s="99">
        <v>30</v>
      </c>
      <c r="J615" s="88">
        <v>16</v>
      </c>
      <c r="K615" s="82">
        <f t="shared" si="261"/>
        <v>15.9</v>
      </c>
      <c r="L615" s="82">
        <f t="shared" si="262"/>
        <v>0.53</v>
      </c>
      <c r="M615" s="83">
        <f t="shared" si="260"/>
        <v>0.53333333333333333</v>
      </c>
      <c r="N615" s="84">
        <v>0</v>
      </c>
      <c r="O615" s="85">
        <f t="shared" si="244"/>
        <v>30</v>
      </c>
      <c r="P615" s="86">
        <v>1</v>
      </c>
      <c r="Q615" s="85">
        <f t="shared" si="245"/>
        <v>9000</v>
      </c>
      <c r="R615" s="86">
        <v>300</v>
      </c>
      <c r="S615" s="87">
        <f t="shared" si="246"/>
        <v>15.9</v>
      </c>
      <c r="T615" s="87">
        <f t="shared" si="247"/>
        <v>4770</v>
      </c>
      <c r="AA615" s="22">
        <f t="shared" si="269"/>
        <v>0</v>
      </c>
      <c r="AB615" s="22">
        <f t="shared" si="270"/>
        <v>16</v>
      </c>
      <c r="AC615" s="22">
        <f t="shared" si="271"/>
        <v>0</v>
      </c>
      <c r="AE615" s="22">
        <f t="shared" si="272"/>
        <v>0</v>
      </c>
      <c r="AF615" s="22">
        <f t="shared" si="273"/>
        <v>4800</v>
      </c>
      <c r="AG615" s="22">
        <f t="shared" si="274"/>
        <v>0</v>
      </c>
    </row>
    <row r="616" spans="1:201" ht="40.15" customHeight="1" x14ac:dyDescent="0.2">
      <c r="A616" s="15" t="s">
        <v>1161</v>
      </c>
      <c r="B616" s="9">
        <v>607</v>
      </c>
      <c r="C616" s="9"/>
      <c r="D616" s="38" t="s">
        <v>1059</v>
      </c>
      <c r="E616" s="98" t="s">
        <v>753</v>
      </c>
      <c r="F616" s="38" t="s">
        <v>1247</v>
      </c>
      <c r="G616" s="38" t="s">
        <v>236</v>
      </c>
      <c r="H616" s="38" t="s">
        <v>537</v>
      </c>
      <c r="I616" s="99">
        <v>1</v>
      </c>
      <c r="J616" s="88">
        <v>50</v>
      </c>
      <c r="K616" s="82">
        <f t="shared" si="261"/>
        <v>50</v>
      </c>
      <c r="L616" s="82">
        <f t="shared" si="262"/>
        <v>50</v>
      </c>
      <c r="M616" s="83">
        <f t="shared" si="260"/>
        <v>50</v>
      </c>
      <c r="N616" s="84">
        <v>0</v>
      </c>
      <c r="O616" s="85">
        <f t="shared" si="244"/>
        <v>30</v>
      </c>
      <c r="P616" s="86">
        <v>30</v>
      </c>
      <c r="Q616" s="85">
        <f t="shared" si="245"/>
        <v>400</v>
      </c>
      <c r="R616" s="86">
        <v>400</v>
      </c>
      <c r="S616" s="87">
        <f t="shared" si="246"/>
        <v>1500</v>
      </c>
      <c r="T616" s="87">
        <f t="shared" si="247"/>
        <v>20000</v>
      </c>
      <c r="AA616" s="22">
        <f t="shared" si="269"/>
        <v>0</v>
      </c>
      <c r="AB616" s="22">
        <f t="shared" si="270"/>
        <v>1500</v>
      </c>
      <c r="AC616" s="22">
        <f t="shared" si="271"/>
        <v>0</v>
      </c>
      <c r="AE616" s="22">
        <f t="shared" si="272"/>
        <v>0</v>
      </c>
      <c r="AF616" s="22">
        <f t="shared" si="273"/>
        <v>20000</v>
      </c>
      <c r="AG616" s="22">
        <f t="shared" si="274"/>
        <v>0</v>
      </c>
    </row>
    <row r="617" spans="1:201" ht="40.15" customHeight="1" x14ac:dyDescent="0.2">
      <c r="A617" s="15" t="s">
        <v>1161</v>
      </c>
      <c r="B617" s="9">
        <v>608</v>
      </c>
      <c r="C617" s="9"/>
      <c r="D617" s="38" t="s">
        <v>1059</v>
      </c>
      <c r="E617" s="98" t="s">
        <v>2244</v>
      </c>
      <c r="F617" s="38" t="s">
        <v>726</v>
      </c>
      <c r="G617" s="49" t="s">
        <v>1367</v>
      </c>
      <c r="H617" s="38" t="s">
        <v>540</v>
      </c>
      <c r="I617" s="99">
        <v>40</v>
      </c>
      <c r="J617" s="88">
        <v>19</v>
      </c>
      <c r="K617" s="82">
        <f t="shared" si="261"/>
        <v>18.799999999999997</v>
      </c>
      <c r="L617" s="82">
        <f t="shared" si="262"/>
        <v>0.47</v>
      </c>
      <c r="M617" s="83">
        <f t="shared" si="260"/>
        <v>0.47499999999999998</v>
      </c>
      <c r="N617" s="84">
        <v>0</v>
      </c>
      <c r="O617" s="85">
        <f t="shared" si="244"/>
        <v>12000</v>
      </c>
      <c r="P617" s="86">
        <v>300</v>
      </c>
      <c r="Q617" s="85">
        <f t="shared" si="245"/>
        <v>24000</v>
      </c>
      <c r="R617" s="86">
        <v>600</v>
      </c>
      <c r="S617" s="87">
        <f t="shared" si="246"/>
        <v>5639.9999999999991</v>
      </c>
      <c r="T617" s="87">
        <f t="shared" si="247"/>
        <v>11279.999999999998</v>
      </c>
      <c r="AA617" s="22">
        <f t="shared" si="269"/>
        <v>0</v>
      </c>
      <c r="AB617" s="22">
        <f t="shared" si="270"/>
        <v>5700</v>
      </c>
      <c r="AC617" s="22">
        <f t="shared" si="271"/>
        <v>0</v>
      </c>
      <c r="AE617" s="22">
        <f t="shared" si="272"/>
        <v>0</v>
      </c>
      <c r="AF617" s="22">
        <f t="shared" si="273"/>
        <v>11400</v>
      </c>
      <c r="AG617" s="22">
        <f t="shared" si="274"/>
        <v>0</v>
      </c>
    </row>
    <row r="618" spans="1:201" ht="40.15" customHeight="1" x14ac:dyDescent="0.2">
      <c r="A618" s="15" t="s">
        <v>1160</v>
      </c>
      <c r="B618" s="9">
        <v>609</v>
      </c>
      <c r="C618" s="9"/>
      <c r="D618" s="49" t="s">
        <v>119</v>
      </c>
      <c r="E618" s="79" t="s">
        <v>120</v>
      </c>
      <c r="F618" s="49" t="s">
        <v>538</v>
      </c>
      <c r="G618" s="49" t="s">
        <v>1044</v>
      </c>
      <c r="H618" s="49" t="s">
        <v>540</v>
      </c>
      <c r="I618" s="89">
        <v>25</v>
      </c>
      <c r="J618" s="88">
        <v>3.2</v>
      </c>
      <c r="K618" s="82">
        <f t="shared" si="261"/>
        <v>3</v>
      </c>
      <c r="L618" s="82">
        <f t="shared" si="262"/>
        <v>0.12</v>
      </c>
      <c r="M618" s="83">
        <f t="shared" si="260"/>
        <v>0.128</v>
      </c>
      <c r="N618" s="84">
        <v>0.15587999999999999</v>
      </c>
      <c r="O618" s="85">
        <f t="shared" si="244"/>
        <v>1250</v>
      </c>
      <c r="P618" s="86">
        <v>50</v>
      </c>
      <c r="Q618" s="85">
        <f t="shared" si="245"/>
        <v>30000</v>
      </c>
      <c r="R618" s="86">
        <v>1200</v>
      </c>
      <c r="S618" s="87">
        <f t="shared" si="246"/>
        <v>150</v>
      </c>
      <c r="T618" s="87">
        <f t="shared" si="247"/>
        <v>3600</v>
      </c>
      <c r="AA618" s="22">
        <f t="shared" si="269"/>
        <v>194.85</v>
      </c>
      <c r="AB618" s="22">
        <f t="shared" si="270"/>
        <v>160</v>
      </c>
      <c r="AC618" s="22">
        <f t="shared" si="271"/>
        <v>160</v>
      </c>
      <c r="AE618" s="22">
        <f t="shared" si="272"/>
        <v>4676.3999999999996</v>
      </c>
      <c r="AF618" s="22">
        <f t="shared" si="273"/>
        <v>3840</v>
      </c>
      <c r="AG618" s="22">
        <f t="shared" si="274"/>
        <v>3840</v>
      </c>
    </row>
    <row r="619" spans="1:201" ht="40.15" customHeight="1" x14ac:dyDescent="0.2">
      <c r="A619" s="15" t="s">
        <v>1160</v>
      </c>
      <c r="B619" s="9">
        <v>610</v>
      </c>
      <c r="C619" s="9"/>
      <c r="D619" s="106" t="s">
        <v>1067</v>
      </c>
      <c r="E619" s="79" t="s">
        <v>1446</v>
      </c>
      <c r="F619" s="49" t="s">
        <v>1085</v>
      </c>
      <c r="G619" s="49" t="s">
        <v>602</v>
      </c>
      <c r="H619" s="49" t="s">
        <v>537</v>
      </c>
      <c r="I619" s="89">
        <v>1</v>
      </c>
      <c r="J619" s="88">
        <v>2.89</v>
      </c>
      <c r="K619" s="82">
        <f t="shared" si="261"/>
        <v>2.89</v>
      </c>
      <c r="L619" s="82">
        <f t="shared" si="262"/>
        <v>2.89</v>
      </c>
      <c r="M619" s="83">
        <f t="shared" si="260"/>
        <v>2.89</v>
      </c>
      <c r="N619" s="84">
        <v>3.1751990000000001</v>
      </c>
      <c r="O619" s="85">
        <f t="shared" si="244"/>
        <v>50</v>
      </c>
      <c r="P619" s="86">
        <v>50</v>
      </c>
      <c r="Q619" s="85">
        <f t="shared" si="245"/>
        <v>2000</v>
      </c>
      <c r="R619" s="86">
        <v>2000</v>
      </c>
      <c r="S619" s="87">
        <f t="shared" si="246"/>
        <v>144.5</v>
      </c>
      <c r="T619" s="87">
        <f t="shared" si="247"/>
        <v>5780</v>
      </c>
      <c r="AA619" s="22">
        <f t="shared" si="269"/>
        <v>158.75995</v>
      </c>
      <c r="AB619" s="22">
        <f t="shared" si="270"/>
        <v>144.5</v>
      </c>
      <c r="AC619" s="22">
        <f t="shared" si="271"/>
        <v>144.5</v>
      </c>
      <c r="AE619" s="22">
        <f t="shared" si="272"/>
        <v>6350.3980000000001</v>
      </c>
      <c r="AF619" s="22">
        <f t="shared" si="273"/>
        <v>5780</v>
      </c>
      <c r="AG619" s="22">
        <f t="shared" si="274"/>
        <v>5780</v>
      </c>
    </row>
    <row r="620" spans="1:201" ht="40.15" customHeight="1" x14ac:dyDescent="0.2">
      <c r="A620" s="15" t="s">
        <v>1160</v>
      </c>
      <c r="B620" s="9">
        <v>611</v>
      </c>
      <c r="C620" s="9"/>
      <c r="D620" s="49" t="s">
        <v>585</v>
      </c>
      <c r="E620" s="79" t="s">
        <v>48</v>
      </c>
      <c r="F620" s="49" t="s">
        <v>554</v>
      </c>
      <c r="G620" s="49" t="s">
        <v>1276</v>
      </c>
      <c r="H620" s="49" t="s">
        <v>555</v>
      </c>
      <c r="I620" s="101">
        <v>1</v>
      </c>
      <c r="J620" s="88">
        <v>8.89</v>
      </c>
      <c r="K620" s="82">
        <f t="shared" si="261"/>
        <v>8.89</v>
      </c>
      <c r="L620" s="82">
        <f t="shared" si="262"/>
        <v>8.89</v>
      </c>
      <c r="M620" s="83">
        <f t="shared" si="260"/>
        <v>8.89</v>
      </c>
      <c r="N620" s="84">
        <v>5.8999990000000002</v>
      </c>
      <c r="O620" s="85">
        <f t="shared" si="244"/>
        <v>100</v>
      </c>
      <c r="P620" s="86">
        <v>100</v>
      </c>
      <c r="Q620" s="85">
        <f t="shared" si="245"/>
        <v>1000</v>
      </c>
      <c r="R620" s="86">
        <v>1000</v>
      </c>
      <c r="S620" s="87">
        <f t="shared" si="246"/>
        <v>889</v>
      </c>
      <c r="T620" s="87">
        <f t="shared" si="247"/>
        <v>8890</v>
      </c>
      <c r="AA620" s="22">
        <f t="shared" si="269"/>
        <v>589.99990000000003</v>
      </c>
      <c r="AB620" s="22">
        <f t="shared" si="270"/>
        <v>889</v>
      </c>
      <c r="AC620" s="22">
        <f t="shared" si="271"/>
        <v>589.99990000000003</v>
      </c>
      <c r="AE620" s="22">
        <f t="shared" si="272"/>
        <v>5899.9989999999998</v>
      </c>
      <c r="AF620" s="22">
        <f t="shared" si="273"/>
        <v>8890</v>
      </c>
      <c r="AG620" s="22">
        <f t="shared" si="274"/>
        <v>5899.9989999999998</v>
      </c>
    </row>
    <row r="621" spans="1:201" ht="40.15" customHeight="1" x14ac:dyDescent="0.2">
      <c r="A621" s="15" t="s">
        <v>1160</v>
      </c>
      <c r="B621" s="9">
        <v>612</v>
      </c>
      <c r="C621" s="9"/>
      <c r="D621" s="49" t="s">
        <v>49</v>
      </c>
      <c r="E621" s="79" t="s">
        <v>50</v>
      </c>
      <c r="F621" s="49" t="s">
        <v>554</v>
      </c>
      <c r="G621" s="49" t="s">
        <v>1276</v>
      </c>
      <c r="H621" s="49" t="s">
        <v>555</v>
      </c>
      <c r="I621" s="101">
        <v>1</v>
      </c>
      <c r="J621" s="88">
        <v>8.8699999999999992</v>
      </c>
      <c r="K621" s="82">
        <f t="shared" si="261"/>
        <v>8.8699999999999992</v>
      </c>
      <c r="L621" s="82">
        <f t="shared" si="262"/>
        <v>8.8699999999999992</v>
      </c>
      <c r="M621" s="83">
        <f t="shared" si="260"/>
        <v>8.8699999999999992</v>
      </c>
      <c r="N621" s="84">
        <v>5.8999990000000002</v>
      </c>
      <c r="O621" s="85">
        <f t="shared" si="244"/>
        <v>200</v>
      </c>
      <c r="P621" s="86">
        <v>200</v>
      </c>
      <c r="Q621" s="85">
        <f t="shared" si="245"/>
        <v>1000</v>
      </c>
      <c r="R621" s="86">
        <v>1000</v>
      </c>
      <c r="S621" s="87">
        <f t="shared" si="246"/>
        <v>1773.9999999999998</v>
      </c>
      <c r="T621" s="87">
        <f t="shared" si="247"/>
        <v>8870</v>
      </c>
      <c r="AA621" s="22">
        <f t="shared" si="269"/>
        <v>1179.9998000000001</v>
      </c>
      <c r="AB621" s="22">
        <f t="shared" si="270"/>
        <v>1773.9999999999998</v>
      </c>
      <c r="AC621" s="22">
        <f t="shared" si="271"/>
        <v>1179.9998000000001</v>
      </c>
      <c r="AE621" s="22">
        <f t="shared" si="272"/>
        <v>5899.9989999999998</v>
      </c>
      <c r="AF621" s="22">
        <f t="shared" si="273"/>
        <v>8870</v>
      </c>
      <c r="AG621" s="22">
        <f t="shared" si="274"/>
        <v>5899.9989999999998</v>
      </c>
    </row>
    <row r="622" spans="1:201" ht="40.15" customHeight="1" x14ac:dyDescent="0.2">
      <c r="A622" s="15" t="s">
        <v>1160</v>
      </c>
      <c r="B622" s="9">
        <v>613</v>
      </c>
      <c r="C622" s="9"/>
      <c r="D622" s="49" t="s">
        <v>2108</v>
      </c>
      <c r="E622" s="79" t="s">
        <v>2094</v>
      </c>
      <c r="F622" s="49" t="s">
        <v>1693</v>
      </c>
      <c r="G622" s="49" t="s">
        <v>962</v>
      </c>
      <c r="H622" s="49" t="s">
        <v>2083</v>
      </c>
      <c r="I622" s="101">
        <v>60</v>
      </c>
      <c r="J622" s="88">
        <v>24.1</v>
      </c>
      <c r="K622" s="82">
        <f t="shared" si="261"/>
        <v>24</v>
      </c>
      <c r="L622" s="82">
        <f t="shared" si="262"/>
        <v>0.4</v>
      </c>
      <c r="M622" s="83">
        <f t="shared" si="260"/>
        <v>0.40166666666666667</v>
      </c>
      <c r="N622" s="84"/>
      <c r="O622" s="85">
        <f t="shared" si="244"/>
        <v>3000</v>
      </c>
      <c r="P622" s="86">
        <v>50</v>
      </c>
      <c r="Q622" s="85">
        <f t="shared" si="245"/>
        <v>24000</v>
      </c>
      <c r="R622" s="86">
        <v>400</v>
      </c>
      <c r="S622" s="87">
        <f t="shared" si="246"/>
        <v>1200</v>
      </c>
      <c r="T622" s="87">
        <f t="shared" si="247"/>
        <v>9600</v>
      </c>
      <c r="AA622" s="22"/>
      <c r="AB622" s="22">
        <f t="shared" si="270"/>
        <v>1205</v>
      </c>
      <c r="AC622" s="22"/>
      <c r="AE622" s="22"/>
      <c r="AF622" s="22">
        <f t="shared" si="273"/>
        <v>9640</v>
      </c>
      <c r="AG622" s="22"/>
    </row>
    <row r="623" spans="1:201" ht="40.15" customHeight="1" x14ac:dyDescent="0.2">
      <c r="A623" s="16" t="s">
        <v>1161</v>
      </c>
      <c r="B623" s="9">
        <v>614</v>
      </c>
      <c r="C623" s="9"/>
      <c r="D623" s="49" t="s">
        <v>575</v>
      </c>
      <c r="E623" s="79" t="s">
        <v>576</v>
      </c>
      <c r="F623" s="49" t="s">
        <v>563</v>
      </c>
      <c r="G623" s="49" t="s">
        <v>546</v>
      </c>
      <c r="H623" s="49" t="s">
        <v>540</v>
      </c>
      <c r="I623" s="101">
        <v>10</v>
      </c>
      <c r="J623" s="96">
        <v>7</v>
      </c>
      <c r="K623" s="82">
        <f t="shared" si="261"/>
        <v>7</v>
      </c>
      <c r="L623" s="82">
        <f t="shared" si="262"/>
        <v>0.7</v>
      </c>
      <c r="M623" s="83">
        <f t="shared" si="260"/>
        <v>0.7</v>
      </c>
      <c r="N623" s="84">
        <v>0</v>
      </c>
      <c r="O623" s="85">
        <f t="shared" si="244"/>
        <v>10000</v>
      </c>
      <c r="P623" s="86">
        <v>1000</v>
      </c>
      <c r="Q623" s="85">
        <f t="shared" si="245"/>
        <v>120000</v>
      </c>
      <c r="R623" s="86">
        <v>12000</v>
      </c>
      <c r="S623" s="87">
        <f t="shared" si="246"/>
        <v>7000</v>
      </c>
      <c r="T623" s="87">
        <f t="shared" si="247"/>
        <v>84000</v>
      </c>
      <c r="U623" s="6"/>
      <c r="V623" s="6"/>
      <c r="W623" s="6"/>
      <c r="X623" s="6"/>
      <c r="Y623" s="6"/>
      <c r="Z623" s="6"/>
      <c r="AA623" s="22">
        <f>N623*O623</f>
        <v>0</v>
      </c>
      <c r="AB623" s="22">
        <f>M623*O623</f>
        <v>7000</v>
      </c>
      <c r="AC623" s="22">
        <f>IF(AA623&lt;AB623,AA623,AB623)</f>
        <v>0</v>
      </c>
      <c r="AD623" s="6"/>
      <c r="AE623" s="22">
        <f>Q623*N623</f>
        <v>0</v>
      </c>
      <c r="AF623" s="22">
        <f>M623*Q623</f>
        <v>84000</v>
      </c>
      <c r="AG623" s="22">
        <f>IF(AE623&lt;AF623,AE623,AF623)</f>
        <v>0</v>
      </c>
      <c r="AH623" s="6"/>
      <c r="AI623" s="6"/>
      <c r="AJ623" s="6"/>
      <c r="AK623" s="6"/>
      <c r="AL623" s="6"/>
      <c r="AM623" s="6"/>
      <c r="AN623" s="29"/>
      <c r="AO623" s="29"/>
      <c r="AP623" s="29"/>
      <c r="AQ623" s="29"/>
      <c r="AR623" s="29"/>
      <c r="AS623" s="29"/>
      <c r="AT623" s="29"/>
      <c r="AU623" s="29"/>
      <c r="AV623" s="29"/>
      <c r="AW623" s="29"/>
      <c r="AX623" s="29"/>
      <c r="AY623" s="29"/>
      <c r="AZ623" s="29"/>
      <c r="BA623" s="29"/>
      <c r="BB623" s="29"/>
      <c r="BC623" s="29"/>
      <c r="BD623" s="29"/>
      <c r="BE623" s="29"/>
      <c r="BF623" s="29"/>
      <c r="BG623" s="29"/>
      <c r="BH623" s="29"/>
      <c r="BI623" s="29"/>
      <c r="BJ623" s="6"/>
      <c r="BK623" s="6"/>
      <c r="BL623" s="6"/>
      <c r="BM623" s="6"/>
      <c r="BN623" s="6"/>
      <c r="BO623" s="6"/>
      <c r="BP623" s="6"/>
      <c r="BQ623" s="6"/>
      <c r="BR623" s="6"/>
      <c r="BS623" s="6"/>
      <c r="BT623" s="6"/>
      <c r="BU623" s="6"/>
      <c r="BV623" s="6"/>
      <c r="BW623" s="6"/>
      <c r="BX623" s="6"/>
      <c r="BY623" s="6"/>
      <c r="BZ623" s="6"/>
      <c r="CA623" s="6"/>
      <c r="CB623" s="6"/>
      <c r="CC623" s="6"/>
      <c r="CD623" s="6"/>
      <c r="CE623" s="6"/>
      <c r="CF623" s="6"/>
      <c r="CG623" s="6"/>
      <c r="CH623" s="6"/>
      <c r="CI623" s="6"/>
      <c r="CJ623" s="6"/>
      <c r="CK623" s="6"/>
      <c r="CL623" s="6"/>
      <c r="CM623" s="6"/>
      <c r="CN623" s="6"/>
      <c r="CO623" s="6"/>
      <c r="CP623" s="6"/>
      <c r="CQ623" s="6"/>
      <c r="CR623" s="6"/>
      <c r="CS623" s="6"/>
      <c r="CT623" s="6"/>
      <c r="CU623" s="6"/>
      <c r="CV623" s="6"/>
      <c r="CW623" s="6"/>
      <c r="CX623" s="6"/>
      <c r="CY623" s="6"/>
      <c r="CZ623" s="6"/>
      <c r="DA623" s="6"/>
      <c r="DB623" s="6"/>
      <c r="DC623" s="6"/>
      <c r="DD623" s="6"/>
      <c r="DE623" s="6"/>
      <c r="DF623" s="6"/>
      <c r="DG623" s="6"/>
      <c r="DH623" s="6"/>
      <c r="DI623" s="6"/>
      <c r="DJ623" s="6"/>
      <c r="DK623" s="6"/>
      <c r="DL623" s="6"/>
      <c r="DM623" s="6"/>
      <c r="DN623" s="6"/>
      <c r="DO623" s="6"/>
      <c r="DP623" s="6"/>
      <c r="DQ623" s="6"/>
      <c r="DR623" s="6"/>
      <c r="DS623" s="6"/>
      <c r="DT623" s="6"/>
      <c r="DU623" s="6"/>
      <c r="DV623" s="6"/>
      <c r="DW623" s="6"/>
      <c r="DX623" s="6"/>
      <c r="DY623" s="6"/>
      <c r="DZ623" s="6"/>
      <c r="EA623" s="6"/>
      <c r="EB623" s="6"/>
      <c r="EC623" s="6"/>
      <c r="ED623" s="6"/>
      <c r="EE623" s="6"/>
      <c r="EF623" s="6"/>
      <c r="EG623" s="6"/>
      <c r="EH623" s="6"/>
      <c r="EI623" s="6"/>
      <c r="EJ623" s="6"/>
      <c r="EK623" s="6"/>
      <c r="EL623" s="6"/>
      <c r="EM623" s="6"/>
      <c r="EN623" s="6"/>
      <c r="EO623" s="6"/>
      <c r="EP623" s="6"/>
      <c r="EQ623" s="6"/>
      <c r="ER623" s="6"/>
      <c r="ES623" s="6"/>
      <c r="ET623" s="6"/>
      <c r="EU623" s="6"/>
      <c r="EV623" s="6"/>
      <c r="EW623" s="6"/>
      <c r="EX623" s="6"/>
      <c r="EY623" s="6"/>
      <c r="EZ623" s="6"/>
      <c r="FA623" s="6"/>
      <c r="FB623" s="6"/>
      <c r="FC623" s="6"/>
      <c r="FD623" s="6"/>
      <c r="FE623" s="6"/>
      <c r="FF623" s="6"/>
      <c r="FG623" s="6"/>
      <c r="FH623" s="6"/>
      <c r="FI623" s="6"/>
      <c r="FJ623" s="6"/>
      <c r="FK623" s="6"/>
      <c r="FL623" s="6"/>
      <c r="FM623" s="6"/>
      <c r="FN623" s="6"/>
      <c r="FO623" s="6"/>
      <c r="FP623" s="6"/>
      <c r="FQ623" s="6"/>
      <c r="FR623" s="6"/>
      <c r="FS623" s="6"/>
      <c r="FT623" s="6"/>
      <c r="FU623" s="6"/>
      <c r="FV623" s="6"/>
      <c r="FW623" s="6"/>
      <c r="FX623" s="6"/>
      <c r="FY623" s="6"/>
      <c r="FZ623" s="6"/>
      <c r="GA623" s="6"/>
      <c r="GB623" s="6"/>
      <c r="GC623" s="6"/>
      <c r="GD623" s="6"/>
      <c r="GE623" s="6"/>
      <c r="GF623" s="6"/>
      <c r="GG623" s="6"/>
      <c r="GH623" s="6"/>
      <c r="GI623" s="6"/>
      <c r="GJ623" s="6"/>
      <c r="GK623" s="6"/>
      <c r="GL623" s="6"/>
      <c r="GM623" s="6"/>
      <c r="GN623" s="6"/>
      <c r="GO623" s="6"/>
      <c r="GP623" s="6"/>
      <c r="GQ623" s="6"/>
      <c r="GR623" s="6"/>
      <c r="GS623" s="6"/>
    </row>
    <row r="624" spans="1:201" s="6" customFormat="1" ht="40.15" customHeight="1" x14ac:dyDescent="0.2">
      <c r="A624" s="16" t="s">
        <v>1161</v>
      </c>
      <c r="B624" s="9">
        <v>615</v>
      </c>
      <c r="C624" s="9"/>
      <c r="D624" s="49" t="s">
        <v>575</v>
      </c>
      <c r="E624" s="79" t="s">
        <v>2221</v>
      </c>
      <c r="F624" s="49" t="s">
        <v>2042</v>
      </c>
      <c r="G624" s="49" t="s">
        <v>962</v>
      </c>
      <c r="H624" s="49" t="s">
        <v>540</v>
      </c>
      <c r="I624" s="101">
        <v>10</v>
      </c>
      <c r="J624" s="96">
        <v>2.4</v>
      </c>
      <c r="K624" s="82">
        <f t="shared" si="261"/>
        <v>2.4</v>
      </c>
      <c r="L624" s="82">
        <f t="shared" si="262"/>
        <v>0.24</v>
      </c>
      <c r="M624" s="83">
        <f t="shared" si="260"/>
        <v>0.24</v>
      </c>
      <c r="N624" s="84"/>
      <c r="O624" s="85">
        <f t="shared" si="244"/>
        <v>1000</v>
      </c>
      <c r="P624" s="86">
        <v>100</v>
      </c>
      <c r="Q624" s="85">
        <f t="shared" ref="Q624:Q682" si="275">R624*I624</f>
        <v>100000</v>
      </c>
      <c r="R624" s="86">
        <v>10000</v>
      </c>
      <c r="S624" s="87">
        <f t="shared" ref="S624:S682" si="276">P624*K624</f>
        <v>240</v>
      </c>
      <c r="T624" s="87">
        <f t="shared" ref="T624:T682" si="277">R624*K624</f>
        <v>24000</v>
      </c>
      <c r="AA624" s="22"/>
      <c r="AB624" s="22"/>
      <c r="AC624" s="22"/>
      <c r="AE624" s="22"/>
      <c r="AF624" s="22"/>
      <c r="AG624" s="22"/>
      <c r="AN624" s="29"/>
      <c r="AO624" s="29"/>
      <c r="AP624" s="29"/>
      <c r="AQ624" s="29"/>
      <c r="AR624" s="29"/>
      <c r="AS624" s="29"/>
      <c r="AT624" s="29"/>
      <c r="AU624" s="29"/>
      <c r="AV624" s="29"/>
      <c r="AW624" s="29"/>
      <c r="AX624" s="29"/>
      <c r="AY624" s="29"/>
      <c r="AZ624" s="29"/>
      <c r="BA624" s="29"/>
      <c r="BB624" s="29"/>
      <c r="BC624" s="29"/>
      <c r="BD624" s="29"/>
      <c r="BE624" s="29"/>
      <c r="BF624" s="29"/>
      <c r="BG624" s="29"/>
      <c r="BH624" s="29"/>
      <c r="BI624" s="29"/>
    </row>
    <row r="625" spans="1:201" s="6" customFormat="1" ht="40.15" customHeight="1" x14ac:dyDescent="0.2">
      <c r="A625" s="16" t="s">
        <v>1161</v>
      </c>
      <c r="B625" s="9">
        <v>616</v>
      </c>
      <c r="C625" s="9"/>
      <c r="D625" s="49" t="s">
        <v>575</v>
      </c>
      <c r="E625" s="79" t="s">
        <v>2222</v>
      </c>
      <c r="F625" s="49" t="s">
        <v>2042</v>
      </c>
      <c r="G625" s="49" t="s">
        <v>426</v>
      </c>
      <c r="H625" s="49" t="s">
        <v>540</v>
      </c>
      <c r="I625" s="101">
        <v>10</v>
      </c>
      <c r="J625" s="96">
        <v>4</v>
      </c>
      <c r="K625" s="82">
        <f t="shared" si="261"/>
        <v>4</v>
      </c>
      <c r="L625" s="82">
        <f t="shared" si="262"/>
        <v>0.4</v>
      </c>
      <c r="M625" s="83">
        <f t="shared" si="260"/>
        <v>0.4</v>
      </c>
      <c r="N625" s="84"/>
      <c r="O625" s="85">
        <f t="shared" ref="O625:O682" si="278">P625*I625</f>
        <v>1000</v>
      </c>
      <c r="P625" s="86">
        <v>100</v>
      </c>
      <c r="Q625" s="85">
        <f t="shared" si="275"/>
        <v>100000</v>
      </c>
      <c r="R625" s="86">
        <v>10000</v>
      </c>
      <c r="S625" s="87">
        <f t="shared" si="276"/>
        <v>400</v>
      </c>
      <c r="T625" s="87">
        <f t="shared" si="277"/>
        <v>40000</v>
      </c>
      <c r="AA625" s="22"/>
      <c r="AB625" s="22"/>
      <c r="AC625" s="22"/>
      <c r="AE625" s="22"/>
      <c r="AF625" s="22"/>
      <c r="AG625" s="22"/>
      <c r="AN625" s="29"/>
      <c r="AO625" s="29"/>
      <c r="AP625" s="29"/>
      <c r="AQ625" s="29"/>
      <c r="AR625" s="29"/>
      <c r="AS625" s="29"/>
      <c r="AT625" s="29"/>
      <c r="AU625" s="29"/>
      <c r="AV625" s="29"/>
      <c r="AW625" s="29"/>
      <c r="AX625" s="29"/>
      <c r="AY625" s="29"/>
      <c r="AZ625" s="29"/>
      <c r="BA625" s="29"/>
      <c r="BB625" s="29"/>
      <c r="BC625" s="29"/>
      <c r="BD625" s="29"/>
      <c r="BE625" s="29"/>
      <c r="BF625" s="29"/>
      <c r="BG625" s="29"/>
      <c r="BH625" s="29"/>
      <c r="BI625" s="29"/>
    </row>
    <row r="626" spans="1:201" s="6" customFormat="1" ht="40.15" customHeight="1" x14ac:dyDescent="0.2">
      <c r="A626" s="15" t="s">
        <v>1161</v>
      </c>
      <c r="B626" s="9">
        <v>617</v>
      </c>
      <c r="C626" s="9"/>
      <c r="D626" s="49" t="s">
        <v>575</v>
      </c>
      <c r="E626" s="79" t="s">
        <v>162</v>
      </c>
      <c r="F626" s="49" t="s">
        <v>563</v>
      </c>
      <c r="G626" s="49" t="s">
        <v>642</v>
      </c>
      <c r="H626" s="38" t="s">
        <v>540</v>
      </c>
      <c r="I626" s="53">
        <v>12</v>
      </c>
      <c r="J626" s="88">
        <v>13</v>
      </c>
      <c r="K626" s="82">
        <f t="shared" si="261"/>
        <v>12.96</v>
      </c>
      <c r="L626" s="82">
        <f t="shared" si="262"/>
        <v>1.08</v>
      </c>
      <c r="M626" s="83">
        <f t="shared" si="260"/>
        <v>1.0833333333333333</v>
      </c>
      <c r="N626" s="84">
        <v>0</v>
      </c>
      <c r="O626" s="85">
        <f t="shared" si="278"/>
        <v>12000</v>
      </c>
      <c r="P626" s="86">
        <v>1000</v>
      </c>
      <c r="Q626" s="85">
        <f t="shared" si="275"/>
        <v>168000</v>
      </c>
      <c r="R626" s="86">
        <v>14000</v>
      </c>
      <c r="S626" s="87">
        <f t="shared" si="276"/>
        <v>12960</v>
      </c>
      <c r="T626" s="87">
        <f t="shared" si="277"/>
        <v>181440</v>
      </c>
      <c r="U626" s="1"/>
      <c r="V626" s="1"/>
      <c r="W626" s="1"/>
      <c r="X626" s="1"/>
      <c r="Y626" s="1"/>
      <c r="Z626" s="1"/>
      <c r="AA626" s="22">
        <f t="shared" ref="AA626:AA629" si="279">N626*O626</f>
        <v>0</v>
      </c>
      <c r="AB626" s="22">
        <f t="shared" ref="AB626:AB629" si="280">M626*O626</f>
        <v>13000</v>
      </c>
      <c r="AC626" s="22">
        <f t="shared" ref="AC626:AC629" si="281">IF(AA626&lt;AB626,AA626,AB626)</f>
        <v>0</v>
      </c>
      <c r="AD626" s="1"/>
      <c r="AE626" s="22">
        <f t="shared" ref="AE626:AE629" si="282">Q626*N626</f>
        <v>0</v>
      </c>
      <c r="AF626" s="22">
        <f t="shared" ref="AF626:AF629" si="283">M626*Q626</f>
        <v>182000</v>
      </c>
      <c r="AG626" s="22">
        <f t="shared" ref="AG626:AG629" si="284">IF(AE626&lt;AF626,AE626,AF626)</f>
        <v>0</v>
      </c>
      <c r="AH626" s="1"/>
      <c r="AI626" s="1"/>
      <c r="AJ626" s="1"/>
      <c r="AK626" s="1"/>
      <c r="AL626" s="1"/>
      <c r="AM626" s="1"/>
      <c r="AN626" s="26"/>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row>
    <row r="627" spans="1:201" ht="40.15" customHeight="1" x14ac:dyDescent="0.2">
      <c r="A627" s="15" t="s">
        <v>1161</v>
      </c>
      <c r="B627" s="9">
        <v>618</v>
      </c>
      <c r="C627" s="9"/>
      <c r="D627" s="49" t="s">
        <v>575</v>
      </c>
      <c r="E627" s="79" t="s">
        <v>164</v>
      </c>
      <c r="F627" s="49" t="s">
        <v>742</v>
      </c>
      <c r="G627" s="49" t="s">
        <v>1284</v>
      </c>
      <c r="H627" s="49" t="s">
        <v>537</v>
      </c>
      <c r="I627" s="53">
        <v>1</v>
      </c>
      <c r="J627" s="88">
        <v>11</v>
      </c>
      <c r="K627" s="82">
        <f t="shared" si="261"/>
        <v>11</v>
      </c>
      <c r="L627" s="82">
        <f t="shared" si="262"/>
        <v>11</v>
      </c>
      <c r="M627" s="83">
        <f t="shared" si="260"/>
        <v>11</v>
      </c>
      <c r="N627" s="84">
        <v>0</v>
      </c>
      <c r="O627" s="85">
        <f t="shared" si="278"/>
        <v>100</v>
      </c>
      <c r="P627" s="86">
        <v>100</v>
      </c>
      <c r="Q627" s="85">
        <f t="shared" si="275"/>
        <v>3000</v>
      </c>
      <c r="R627" s="86">
        <v>3000</v>
      </c>
      <c r="S627" s="87">
        <f t="shared" si="276"/>
        <v>1100</v>
      </c>
      <c r="T627" s="87">
        <f t="shared" si="277"/>
        <v>33000</v>
      </c>
      <c r="AA627" s="22">
        <f t="shared" si="279"/>
        <v>0</v>
      </c>
      <c r="AB627" s="22">
        <f t="shared" si="280"/>
        <v>1100</v>
      </c>
      <c r="AC627" s="22">
        <f t="shared" si="281"/>
        <v>0</v>
      </c>
      <c r="AE627" s="22">
        <f t="shared" si="282"/>
        <v>0</v>
      </c>
      <c r="AF627" s="22">
        <f t="shared" si="283"/>
        <v>33000</v>
      </c>
      <c r="AG627" s="22">
        <f t="shared" si="284"/>
        <v>0</v>
      </c>
    </row>
    <row r="628" spans="1:201" ht="40.15" customHeight="1" x14ac:dyDescent="0.2">
      <c r="A628" s="15" t="s">
        <v>1161</v>
      </c>
      <c r="B628" s="9">
        <v>619</v>
      </c>
      <c r="C628" s="9" t="s">
        <v>1747</v>
      </c>
      <c r="D628" s="49" t="s">
        <v>995</v>
      </c>
      <c r="E628" s="79" t="s">
        <v>1746</v>
      </c>
      <c r="F628" s="49" t="s">
        <v>549</v>
      </c>
      <c r="G628" s="49" t="s">
        <v>426</v>
      </c>
      <c r="H628" s="38" t="s">
        <v>540</v>
      </c>
      <c r="I628" s="53">
        <v>10</v>
      </c>
      <c r="J628" s="88">
        <v>7.5</v>
      </c>
      <c r="K628" s="82">
        <f t="shared" si="261"/>
        <v>7.5</v>
      </c>
      <c r="L628" s="82">
        <f t="shared" si="262"/>
        <v>0.75</v>
      </c>
      <c r="M628" s="83">
        <f t="shared" si="260"/>
        <v>0.75</v>
      </c>
      <c r="N628" s="84">
        <v>0</v>
      </c>
      <c r="O628" s="85">
        <f t="shared" si="278"/>
        <v>6000</v>
      </c>
      <c r="P628" s="86">
        <v>600</v>
      </c>
      <c r="Q628" s="85">
        <f t="shared" si="275"/>
        <v>100000</v>
      </c>
      <c r="R628" s="86">
        <v>10000</v>
      </c>
      <c r="S628" s="87">
        <f t="shared" si="276"/>
        <v>4500</v>
      </c>
      <c r="T628" s="87">
        <f t="shared" si="277"/>
        <v>75000</v>
      </c>
      <c r="AA628" s="22">
        <f t="shared" si="279"/>
        <v>0</v>
      </c>
      <c r="AB628" s="22">
        <f t="shared" si="280"/>
        <v>4500</v>
      </c>
      <c r="AC628" s="22">
        <f t="shared" si="281"/>
        <v>0</v>
      </c>
      <c r="AE628" s="22">
        <f t="shared" si="282"/>
        <v>0</v>
      </c>
      <c r="AF628" s="22">
        <f t="shared" si="283"/>
        <v>75000</v>
      </c>
      <c r="AG628" s="22">
        <f t="shared" si="284"/>
        <v>0</v>
      </c>
    </row>
    <row r="629" spans="1:201" ht="40.15" customHeight="1" x14ac:dyDescent="0.2">
      <c r="A629" s="15" t="s">
        <v>1160</v>
      </c>
      <c r="B629" s="9">
        <v>620</v>
      </c>
      <c r="C629" s="9"/>
      <c r="D629" s="49" t="s">
        <v>995</v>
      </c>
      <c r="E629" s="79" t="s">
        <v>1087</v>
      </c>
      <c r="F629" s="49" t="s">
        <v>742</v>
      </c>
      <c r="G629" s="49" t="s">
        <v>1447</v>
      </c>
      <c r="H629" s="49" t="s">
        <v>537</v>
      </c>
      <c r="I629" s="53">
        <v>1</v>
      </c>
      <c r="J629" s="88">
        <v>10</v>
      </c>
      <c r="K629" s="82">
        <f t="shared" si="261"/>
        <v>10</v>
      </c>
      <c r="L629" s="82">
        <f t="shared" si="262"/>
        <v>10</v>
      </c>
      <c r="M629" s="83">
        <f t="shared" si="260"/>
        <v>10</v>
      </c>
      <c r="N629" s="84">
        <v>6.92</v>
      </c>
      <c r="O629" s="85">
        <f t="shared" si="278"/>
        <v>100</v>
      </c>
      <c r="P629" s="86">
        <v>100</v>
      </c>
      <c r="Q629" s="85">
        <f t="shared" si="275"/>
        <v>1200</v>
      </c>
      <c r="R629" s="86">
        <v>1200</v>
      </c>
      <c r="S629" s="87">
        <f t="shared" si="276"/>
        <v>1000</v>
      </c>
      <c r="T629" s="87">
        <f t="shared" si="277"/>
        <v>12000</v>
      </c>
      <c r="AA629" s="22">
        <f t="shared" si="279"/>
        <v>692</v>
      </c>
      <c r="AB629" s="22">
        <f t="shared" si="280"/>
        <v>1000</v>
      </c>
      <c r="AC629" s="22">
        <f t="shared" si="281"/>
        <v>692</v>
      </c>
      <c r="AE629" s="22">
        <f t="shared" si="282"/>
        <v>8304</v>
      </c>
      <c r="AF629" s="22">
        <f t="shared" si="283"/>
        <v>12000</v>
      </c>
      <c r="AG629" s="22">
        <f t="shared" si="284"/>
        <v>8304</v>
      </c>
    </row>
    <row r="630" spans="1:201" ht="40.15" customHeight="1" x14ac:dyDescent="0.2">
      <c r="A630" s="15" t="s">
        <v>1161</v>
      </c>
      <c r="B630" s="9">
        <v>621</v>
      </c>
      <c r="C630" s="9"/>
      <c r="D630" s="49" t="s">
        <v>995</v>
      </c>
      <c r="E630" s="79" t="s">
        <v>161</v>
      </c>
      <c r="F630" s="49" t="s">
        <v>563</v>
      </c>
      <c r="G630" s="49" t="s">
        <v>564</v>
      </c>
      <c r="H630" s="38" t="s">
        <v>540</v>
      </c>
      <c r="I630" s="101">
        <v>12</v>
      </c>
      <c r="J630" s="88">
        <v>9</v>
      </c>
      <c r="K630" s="82">
        <f t="shared" si="261"/>
        <v>9</v>
      </c>
      <c r="L630" s="82">
        <f t="shared" si="262"/>
        <v>0.75</v>
      </c>
      <c r="M630" s="83">
        <f t="shared" si="260"/>
        <v>0.75</v>
      </c>
      <c r="N630" s="84">
        <v>0</v>
      </c>
      <c r="O630" s="85">
        <f t="shared" si="278"/>
        <v>9600</v>
      </c>
      <c r="P630" s="86">
        <v>800</v>
      </c>
      <c r="Q630" s="85">
        <f t="shared" si="275"/>
        <v>132000</v>
      </c>
      <c r="R630" s="86">
        <v>11000</v>
      </c>
      <c r="S630" s="87">
        <f t="shared" si="276"/>
        <v>7200</v>
      </c>
      <c r="T630" s="87">
        <f t="shared" si="277"/>
        <v>99000</v>
      </c>
      <c r="AA630" s="22">
        <f>N630*O630</f>
        <v>0</v>
      </c>
      <c r="AB630" s="22">
        <f>M630*O630</f>
        <v>7200</v>
      </c>
      <c r="AC630" s="22">
        <f>IF(AA630&lt;AB630,AA630,AB630)</f>
        <v>0</v>
      </c>
      <c r="AE630" s="22">
        <f>Q630*N630</f>
        <v>0</v>
      </c>
      <c r="AF630" s="22">
        <f>M630*Q630</f>
        <v>99000</v>
      </c>
      <c r="AG630" s="22">
        <f>IF(AE630&lt;AF630,AE630,AF630)</f>
        <v>0</v>
      </c>
    </row>
    <row r="631" spans="1:201" ht="40.15" customHeight="1" x14ac:dyDescent="0.2">
      <c r="A631" s="15" t="s">
        <v>1161</v>
      </c>
      <c r="B631" s="9">
        <v>622</v>
      </c>
      <c r="C631" s="9"/>
      <c r="D631" s="49" t="s">
        <v>995</v>
      </c>
      <c r="E631" s="79" t="s">
        <v>1030</v>
      </c>
      <c r="F631" s="49" t="s">
        <v>970</v>
      </c>
      <c r="G631" s="49" t="s">
        <v>564</v>
      </c>
      <c r="H631" s="38" t="s">
        <v>540</v>
      </c>
      <c r="I631" s="53">
        <v>10</v>
      </c>
      <c r="J631" s="88">
        <v>11.5</v>
      </c>
      <c r="K631" s="82">
        <f t="shared" si="261"/>
        <v>11.5</v>
      </c>
      <c r="L631" s="82">
        <f t="shared" si="262"/>
        <v>1.1499999999999999</v>
      </c>
      <c r="M631" s="83">
        <f t="shared" si="260"/>
        <v>1.1499999999999999</v>
      </c>
      <c r="N631" s="84">
        <v>0</v>
      </c>
      <c r="O631" s="85">
        <f t="shared" si="278"/>
        <v>8000</v>
      </c>
      <c r="P631" s="86">
        <v>800</v>
      </c>
      <c r="Q631" s="85">
        <f t="shared" si="275"/>
        <v>110000</v>
      </c>
      <c r="R631" s="86">
        <v>11000</v>
      </c>
      <c r="S631" s="87">
        <f t="shared" si="276"/>
        <v>9200</v>
      </c>
      <c r="T631" s="87">
        <f t="shared" si="277"/>
        <v>126500</v>
      </c>
      <c r="AA631" s="22">
        <f>N631*O631</f>
        <v>0</v>
      </c>
      <c r="AB631" s="22">
        <f>M631*O631</f>
        <v>9200</v>
      </c>
      <c r="AC631" s="22">
        <f>IF(AA631&lt;AB631,AA631,AB631)</f>
        <v>0</v>
      </c>
      <c r="AE631" s="22">
        <f>Q631*N631</f>
        <v>0</v>
      </c>
      <c r="AF631" s="22">
        <f>M631*Q631</f>
        <v>126499.99999999999</v>
      </c>
      <c r="AG631" s="22">
        <f>IF(AE631&lt;AF631,AE631,AF631)</f>
        <v>0</v>
      </c>
    </row>
    <row r="632" spans="1:201" ht="40.15" customHeight="1" x14ac:dyDescent="0.2">
      <c r="A632" s="15" t="s">
        <v>1161</v>
      </c>
      <c r="B632" s="9">
        <v>623</v>
      </c>
      <c r="C632" s="9"/>
      <c r="D632" s="49" t="s">
        <v>995</v>
      </c>
      <c r="E632" s="79" t="s">
        <v>2032</v>
      </c>
      <c r="F632" s="49" t="s">
        <v>970</v>
      </c>
      <c r="G632" s="49" t="s">
        <v>552</v>
      </c>
      <c r="H632" s="38" t="s">
        <v>540</v>
      </c>
      <c r="I632" s="53">
        <v>10</v>
      </c>
      <c r="J632" s="88">
        <v>16</v>
      </c>
      <c r="K632" s="82">
        <f t="shared" si="261"/>
        <v>16</v>
      </c>
      <c r="L632" s="82">
        <f t="shared" si="262"/>
        <v>1.6</v>
      </c>
      <c r="M632" s="83">
        <f t="shared" si="260"/>
        <v>1.6</v>
      </c>
      <c r="N632" s="84"/>
      <c r="O632" s="85">
        <f t="shared" si="278"/>
        <v>2000</v>
      </c>
      <c r="P632" s="86">
        <v>200</v>
      </c>
      <c r="Q632" s="85">
        <f t="shared" si="275"/>
        <v>100000</v>
      </c>
      <c r="R632" s="86">
        <v>10000</v>
      </c>
      <c r="S632" s="87">
        <f t="shared" si="276"/>
        <v>3200</v>
      </c>
      <c r="T632" s="87">
        <f t="shared" si="277"/>
        <v>160000</v>
      </c>
      <c r="AA632" s="22"/>
      <c r="AB632" s="22"/>
      <c r="AC632" s="22"/>
      <c r="AE632" s="22"/>
      <c r="AF632" s="22"/>
      <c r="AG632" s="22"/>
    </row>
    <row r="633" spans="1:201" ht="40.15" customHeight="1" x14ac:dyDescent="0.2">
      <c r="A633" s="15" t="s">
        <v>1161</v>
      </c>
      <c r="B633" s="9">
        <v>624</v>
      </c>
      <c r="C633" s="9"/>
      <c r="D633" s="49" t="s">
        <v>995</v>
      </c>
      <c r="E633" s="79" t="s">
        <v>291</v>
      </c>
      <c r="F633" s="49" t="s">
        <v>549</v>
      </c>
      <c r="G633" s="49" t="s">
        <v>564</v>
      </c>
      <c r="H633" s="38" t="s">
        <v>540</v>
      </c>
      <c r="I633" s="53">
        <v>10</v>
      </c>
      <c r="J633" s="88">
        <v>11</v>
      </c>
      <c r="K633" s="82">
        <f t="shared" si="261"/>
        <v>11</v>
      </c>
      <c r="L633" s="82">
        <f t="shared" si="262"/>
        <v>1.1000000000000001</v>
      </c>
      <c r="M633" s="83">
        <f t="shared" si="260"/>
        <v>1.1000000000000001</v>
      </c>
      <c r="N633" s="84">
        <v>0</v>
      </c>
      <c r="O633" s="85">
        <f t="shared" si="278"/>
        <v>10</v>
      </c>
      <c r="P633" s="86">
        <v>1</v>
      </c>
      <c r="Q633" s="85">
        <f t="shared" si="275"/>
        <v>60000</v>
      </c>
      <c r="R633" s="86">
        <v>6000</v>
      </c>
      <c r="S633" s="87">
        <f t="shared" si="276"/>
        <v>11</v>
      </c>
      <c r="T633" s="87">
        <f t="shared" si="277"/>
        <v>66000</v>
      </c>
      <c r="AA633" s="22">
        <f>N633*O633</f>
        <v>0</v>
      </c>
      <c r="AB633" s="22">
        <f>M633*O633</f>
        <v>11</v>
      </c>
      <c r="AC633" s="22">
        <f>IF(AA633&lt;AB633,AA633,AB633)</f>
        <v>0</v>
      </c>
      <c r="AE633" s="22">
        <f>Q633*N633</f>
        <v>0</v>
      </c>
      <c r="AF633" s="22">
        <f>M633*Q633</f>
        <v>66000</v>
      </c>
      <c r="AG633" s="22">
        <f>IF(AE633&lt;AF633,AE633,AF633)</f>
        <v>0</v>
      </c>
    </row>
    <row r="634" spans="1:201" ht="40.15" customHeight="1" x14ac:dyDescent="0.2">
      <c r="A634" s="15" t="s">
        <v>1161</v>
      </c>
      <c r="B634" s="9">
        <v>625</v>
      </c>
      <c r="C634" s="9"/>
      <c r="D634" s="49" t="s">
        <v>995</v>
      </c>
      <c r="E634" s="79" t="s">
        <v>425</v>
      </c>
      <c r="F634" s="49" t="s">
        <v>549</v>
      </c>
      <c r="G634" s="49" t="s">
        <v>426</v>
      </c>
      <c r="H634" s="38" t="s">
        <v>540</v>
      </c>
      <c r="I634" s="53">
        <v>10</v>
      </c>
      <c r="J634" s="88">
        <v>9.5</v>
      </c>
      <c r="K634" s="82">
        <f t="shared" si="261"/>
        <v>9.5</v>
      </c>
      <c r="L634" s="82">
        <f t="shared" si="262"/>
        <v>0.95</v>
      </c>
      <c r="M634" s="83">
        <f t="shared" si="260"/>
        <v>0.95</v>
      </c>
      <c r="N634" s="84">
        <v>0</v>
      </c>
      <c r="O634" s="85">
        <f t="shared" si="278"/>
        <v>5000</v>
      </c>
      <c r="P634" s="86">
        <v>500</v>
      </c>
      <c r="Q634" s="85">
        <f t="shared" si="275"/>
        <v>100000</v>
      </c>
      <c r="R634" s="86">
        <v>10000</v>
      </c>
      <c r="S634" s="87">
        <f t="shared" si="276"/>
        <v>4750</v>
      </c>
      <c r="T634" s="87">
        <f t="shared" si="277"/>
        <v>95000</v>
      </c>
      <c r="AA634" s="22">
        <f>N634*O634</f>
        <v>0</v>
      </c>
      <c r="AB634" s="22">
        <f>M634*O634</f>
        <v>4750</v>
      </c>
      <c r="AC634" s="22">
        <f>IF(AA634&lt;AB634,AA634,AB634)</f>
        <v>0</v>
      </c>
      <c r="AE634" s="22">
        <f>Q634*N634</f>
        <v>0</v>
      </c>
      <c r="AF634" s="22">
        <f>M634*Q634</f>
        <v>95000</v>
      </c>
      <c r="AG634" s="22">
        <f>IF(AE634&lt;AF634,AE634,AF634)</f>
        <v>0</v>
      </c>
    </row>
    <row r="635" spans="1:201" ht="40.15" customHeight="1" x14ac:dyDescent="0.2">
      <c r="A635" s="15" t="s">
        <v>1161</v>
      </c>
      <c r="B635" s="9">
        <v>626</v>
      </c>
      <c r="C635" s="9"/>
      <c r="D635" s="49" t="s">
        <v>995</v>
      </c>
      <c r="E635" s="79" t="s">
        <v>1143</v>
      </c>
      <c r="F635" s="49" t="s">
        <v>876</v>
      </c>
      <c r="G635" s="49" t="s">
        <v>1287</v>
      </c>
      <c r="H635" s="38" t="s">
        <v>555</v>
      </c>
      <c r="I635" s="53">
        <v>1</v>
      </c>
      <c r="J635" s="88">
        <v>11</v>
      </c>
      <c r="K635" s="82">
        <f t="shared" si="261"/>
        <v>11</v>
      </c>
      <c r="L635" s="82">
        <f t="shared" si="262"/>
        <v>11</v>
      </c>
      <c r="M635" s="83">
        <f t="shared" si="260"/>
        <v>11</v>
      </c>
      <c r="N635" s="84">
        <v>0</v>
      </c>
      <c r="O635" s="85">
        <f t="shared" si="278"/>
        <v>100</v>
      </c>
      <c r="P635" s="86">
        <v>100</v>
      </c>
      <c r="Q635" s="85">
        <f t="shared" si="275"/>
        <v>800</v>
      </c>
      <c r="R635" s="86">
        <v>800</v>
      </c>
      <c r="S635" s="87">
        <f t="shared" si="276"/>
        <v>1100</v>
      </c>
      <c r="T635" s="87">
        <f t="shared" si="277"/>
        <v>8800</v>
      </c>
      <c r="AA635" s="22">
        <f>N635*O635</f>
        <v>0</v>
      </c>
      <c r="AB635" s="22">
        <f>M635*O635</f>
        <v>1100</v>
      </c>
      <c r="AC635" s="22">
        <f>IF(AA635&lt;AB635,AA635,AB635)</f>
        <v>0</v>
      </c>
      <c r="AE635" s="22">
        <f>Q635*N635</f>
        <v>0</v>
      </c>
      <c r="AF635" s="22">
        <f>M635*Q635</f>
        <v>8800</v>
      </c>
      <c r="AG635" s="22">
        <f>IF(AE635&lt;AF635,AE635,AF635)</f>
        <v>0</v>
      </c>
    </row>
    <row r="636" spans="1:201" ht="40.15" customHeight="1" x14ac:dyDescent="0.2">
      <c r="A636" s="15" t="s">
        <v>1160</v>
      </c>
      <c r="B636" s="9">
        <v>627</v>
      </c>
      <c r="C636" s="9"/>
      <c r="D636" s="49" t="s">
        <v>2110</v>
      </c>
      <c r="E636" s="79" t="s">
        <v>2092</v>
      </c>
      <c r="F636" s="49" t="s">
        <v>554</v>
      </c>
      <c r="G636" s="50" t="s">
        <v>2223</v>
      </c>
      <c r="H636" s="38" t="s">
        <v>2111</v>
      </c>
      <c r="I636" s="53">
        <v>12</v>
      </c>
      <c r="J636" s="88">
        <v>210.23</v>
      </c>
      <c r="K636" s="82">
        <f t="shared" si="261"/>
        <v>210.12</v>
      </c>
      <c r="L636" s="82">
        <f t="shared" si="262"/>
        <v>17.510000000000002</v>
      </c>
      <c r="M636" s="83">
        <f t="shared" si="260"/>
        <v>17.519166666666667</v>
      </c>
      <c r="N636" s="84"/>
      <c r="O636" s="85">
        <f t="shared" si="278"/>
        <v>60</v>
      </c>
      <c r="P636" s="86">
        <v>5</v>
      </c>
      <c r="Q636" s="85">
        <f t="shared" si="275"/>
        <v>2400</v>
      </c>
      <c r="R636" s="86">
        <v>200</v>
      </c>
      <c r="S636" s="87">
        <f t="shared" si="276"/>
        <v>1050.5999999999999</v>
      </c>
      <c r="T636" s="87">
        <f t="shared" si="277"/>
        <v>42024</v>
      </c>
      <c r="AA636" s="22"/>
      <c r="AB636" s="22">
        <f>M636*O636</f>
        <v>1051.1500000000001</v>
      </c>
      <c r="AC636" s="22"/>
      <c r="AE636" s="22"/>
      <c r="AF636" s="22">
        <f>M636*Q636</f>
        <v>42046</v>
      </c>
      <c r="AG636" s="22"/>
    </row>
    <row r="637" spans="1:201" ht="40.15" customHeight="1" x14ac:dyDescent="0.2">
      <c r="A637" s="15" t="s">
        <v>1160</v>
      </c>
      <c r="B637" s="9">
        <v>628</v>
      </c>
      <c r="C637" s="9" t="s">
        <v>1890</v>
      </c>
      <c r="D637" s="49" t="s">
        <v>1891</v>
      </c>
      <c r="E637" s="79" t="s">
        <v>1892</v>
      </c>
      <c r="F637" s="49" t="s">
        <v>1893</v>
      </c>
      <c r="G637" s="49">
        <v>150</v>
      </c>
      <c r="H637" s="38" t="s">
        <v>540</v>
      </c>
      <c r="I637" s="53">
        <v>30</v>
      </c>
      <c r="J637" s="88">
        <v>105.59</v>
      </c>
      <c r="K637" s="82">
        <f t="shared" si="261"/>
        <v>105.3</v>
      </c>
      <c r="L637" s="82">
        <f t="shared" si="262"/>
        <v>3.51</v>
      </c>
      <c r="M637" s="83">
        <f t="shared" si="260"/>
        <v>3.5196666666666667</v>
      </c>
      <c r="N637" s="84">
        <v>1.3428119999999999</v>
      </c>
      <c r="O637" s="85">
        <f t="shared" si="278"/>
        <v>600</v>
      </c>
      <c r="P637" s="86">
        <v>20</v>
      </c>
      <c r="Q637" s="85">
        <f t="shared" si="275"/>
        <v>6000</v>
      </c>
      <c r="R637" s="86">
        <v>200</v>
      </c>
      <c r="S637" s="87">
        <f t="shared" si="276"/>
        <v>2106</v>
      </c>
      <c r="T637" s="87">
        <f t="shared" si="277"/>
        <v>21060</v>
      </c>
      <c r="AA637" s="22">
        <f t="shared" ref="AA637:AA647" si="285">N637*O637</f>
        <v>805.68719999999996</v>
      </c>
      <c r="AB637" s="22">
        <f t="shared" ref="AB637:AB648" si="286">M637*O637</f>
        <v>2111.8000000000002</v>
      </c>
      <c r="AC637" s="22">
        <f t="shared" ref="AC637:AC647" si="287">IF(AA637&lt;AB637,AA637,AB637)</f>
        <v>805.68719999999996</v>
      </c>
      <c r="AE637" s="22">
        <f t="shared" ref="AE637:AE647" si="288">Q637*N637</f>
        <v>8056.8719999999994</v>
      </c>
      <c r="AF637" s="22">
        <f t="shared" ref="AF637:AF648" si="289">M637*Q637</f>
        <v>21118</v>
      </c>
      <c r="AG637" s="22">
        <f t="shared" ref="AG637:AG647" si="290">IF(AE637&lt;AF637,AE637,AF637)</f>
        <v>8056.8719999999994</v>
      </c>
    </row>
    <row r="638" spans="1:201" ht="40.15" customHeight="1" x14ac:dyDescent="0.2">
      <c r="A638" s="15" t="s">
        <v>1160</v>
      </c>
      <c r="B638" s="9">
        <v>629</v>
      </c>
      <c r="C638" s="9"/>
      <c r="D638" s="49" t="s">
        <v>2</v>
      </c>
      <c r="E638" s="79" t="s">
        <v>1131</v>
      </c>
      <c r="F638" s="49" t="s">
        <v>641</v>
      </c>
      <c r="G638" s="49" t="s">
        <v>740</v>
      </c>
      <c r="H638" s="49" t="s">
        <v>540</v>
      </c>
      <c r="I638" s="89">
        <v>20</v>
      </c>
      <c r="J638" s="88">
        <v>7.76</v>
      </c>
      <c r="K638" s="82">
        <f t="shared" si="261"/>
        <v>7.6</v>
      </c>
      <c r="L638" s="82">
        <f t="shared" si="262"/>
        <v>0.38</v>
      </c>
      <c r="M638" s="83">
        <f t="shared" si="260"/>
        <v>0.38800000000000001</v>
      </c>
      <c r="N638" s="84">
        <v>0.25259700000000002</v>
      </c>
      <c r="O638" s="85">
        <f t="shared" si="278"/>
        <v>2000</v>
      </c>
      <c r="P638" s="86">
        <v>100</v>
      </c>
      <c r="Q638" s="85">
        <f t="shared" si="275"/>
        <v>40000</v>
      </c>
      <c r="R638" s="86">
        <v>2000</v>
      </c>
      <c r="S638" s="87">
        <f t="shared" si="276"/>
        <v>760</v>
      </c>
      <c r="T638" s="87">
        <f t="shared" si="277"/>
        <v>15200</v>
      </c>
      <c r="AA638" s="22">
        <f t="shared" si="285"/>
        <v>505.19400000000002</v>
      </c>
      <c r="AB638" s="22">
        <f t="shared" si="286"/>
        <v>776</v>
      </c>
      <c r="AC638" s="22">
        <f t="shared" si="287"/>
        <v>505.19400000000002</v>
      </c>
      <c r="AE638" s="22">
        <f t="shared" si="288"/>
        <v>10103.880000000001</v>
      </c>
      <c r="AF638" s="22">
        <f t="shared" si="289"/>
        <v>15520</v>
      </c>
      <c r="AG638" s="22">
        <f t="shared" si="290"/>
        <v>10103.880000000001</v>
      </c>
    </row>
    <row r="639" spans="1:201" ht="40.15" customHeight="1" x14ac:dyDescent="0.2">
      <c r="A639" s="15" t="s">
        <v>1160</v>
      </c>
      <c r="B639" s="9">
        <v>630</v>
      </c>
      <c r="C639" s="9"/>
      <c r="D639" s="49" t="s">
        <v>2</v>
      </c>
      <c r="E639" s="79" t="s">
        <v>252</v>
      </c>
      <c r="F639" s="49" t="s">
        <v>641</v>
      </c>
      <c r="G639" s="49" t="s">
        <v>740</v>
      </c>
      <c r="H639" s="38" t="s">
        <v>540</v>
      </c>
      <c r="I639" s="89">
        <v>30</v>
      </c>
      <c r="J639" s="88">
        <v>5.87</v>
      </c>
      <c r="K639" s="82">
        <f t="shared" si="261"/>
        <v>5.7</v>
      </c>
      <c r="L639" s="82">
        <f t="shared" si="262"/>
        <v>0.19</v>
      </c>
      <c r="M639" s="83">
        <f t="shared" si="260"/>
        <v>0.19566666666666668</v>
      </c>
      <c r="N639" s="84">
        <v>0.23819899999999999</v>
      </c>
      <c r="O639" s="85">
        <f t="shared" si="278"/>
        <v>12000</v>
      </c>
      <c r="P639" s="86">
        <v>400</v>
      </c>
      <c r="Q639" s="85">
        <f t="shared" si="275"/>
        <v>600000</v>
      </c>
      <c r="R639" s="86">
        <v>20000</v>
      </c>
      <c r="S639" s="87">
        <f t="shared" si="276"/>
        <v>2280</v>
      </c>
      <c r="T639" s="87">
        <f t="shared" si="277"/>
        <v>114000</v>
      </c>
      <c r="AA639" s="22">
        <f t="shared" si="285"/>
        <v>2858.3879999999999</v>
      </c>
      <c r="AB639" s="22">
        <f t="shared" si="286"/>
        <v>2348</v>
      </c>
      <c r="AC639" s="22">
        <f t="shared" si="287"/>
        <v>2348</v>
      </c>
      <c r="AE639" s="22">
        <f t="shared" si="288"/>
        <v>142919.4</v>
      </c>
      <c r="AF639" s="22">
        <f t="shared" si="289"/>
        <v>117400.00000000001</v>
      </c>
      <c r="AG639" s="22">
        <f t="shared" si="290"/>
        <v>117400.00000000001</v>
      </c>
    </row>
    <row r="640" spans="1:201" ht="40.15" customHeight="1" x14ac:dyDescent="0.2">
      <c r="A640" s="15" t="s">
        <v>1160</v>
      </c>
      <c r="B640" s="9">
        <v>631</v>
      </c>
      <c r="C640" s="9"/>
      <c r="D640" s="49" t="s">
        <v>2</v>
      </c>
      <c r="E640" s="79" t="s">
        <v>400</v>
      </c>
      <c r="F640" s="49" t="s">
        <v>1132</v>
      </c>
      <c r="G640" s="49" t="s">
        <v>740</v>
      </c>
      <c r="H640" s="49" t="s">
        <v>540</v>
      </c>
      <c r="I640" s="89">
        <v>30</v>
      </c>
      <c r="J640" s="88">
        <v>11.95</v>
      </c>
      <c r="K640" s="82">
        <f t="shared" si="261"/>
        <v>11.700000000000001</v>
      </c>
      <c r="L640" s="82">
        <f t="shared" si="262"/>
        <v>0.39</v>
      </c>
      <c r="M640" s="83">
        <f t="shared" si="260"/>
        <v>0.39833333333333332</v>
      </c>
      <c r="N640" s="84">
        <v>0.25259700000000002</v>
      </c>
      <c r="O640" s="85">
        <f t="shared" si="278"/>
        <v>30000</v>
      </c>
      <c r="P640" s="86">
        <v>1000</v>
      </c>
      <c r="Q640" s="85">
        <f t="shared" si="275"/>
        <v>720000</v>
      </c>
      <c r="R640" s="86">
        <v>24000</v>
      </c>
      <c r="S640" s="87">
        <f t="shared" si="276"/>
        <v>11700.000000000002</v>
      </c>
      <c r="T640" s="87">
        <f t="shared" si="277"/>
        <v>280800</v>
      </c>
      <c r="AA640" s="22">
        <f t="shared" si="285"/>
        <v>7577.9100000000008</v>
      </c>
      <c r="AB640" s="22">
        <f t="shared" si="286"/>
        <v>11950</v>
      </c>
      <c r="AC640" s="22">
        <f t="shared" si="287"/>
        <v>7577.9100000000008</v>
      </c>
      <c r="AE640" s="22">
        <f t="shared" si="288"/>
        <v>181869.84000000003</v>
      </c>
      <c r="AF640" s="22">
        <f t="shared" si="289"/>
        <v>286800</v>
      </c>
      <c r="AG640" s="22">
        <f t="shared" si="290"/>
        <v>181869.84000000003</v>
      </c>
    </row>
    <row r="641" spans="1:201" ht="40.15" customHeight="1" x14ac:dyDescent="0.2">
      <c r="A641" s="15" t="s">
        <v>1160</v>
      </c>
      <c r="B641" s="9">
        <v>632</v>
      </c>
      <c r="C641" s="9"/>
      <c r="D641" s="38" t="s">
        <v>2</v>
      </c>
      <c r="E641" s="97" t="s">
        <v>510</v>
      </c>
      <c r="F641" s="38" t="s">
        <v>511</v>
      </c>
      <c r="G641" s="38" t="s">
        <v>512</v>
      </c>
      <c r="H641" s="38" t="s">
        <v>540</v>
      </c>
      <c r="I641" s="99">
        <v>30</v>
      </c>
      <c r="J641" s="88">
        <v>7.76</v>
      </c>
      <c r="K641" s="82">
        <f t="shared" si="261"/>
        <v>7.5</v>
      </c>
      <c r="L641" s="82">
        <f t="shared" si="262"/>
        <v>0.25</v>
      </c>
      <c r="M641" s="83">
        <f t="shared" si="260"/>
        <v>0.25866666666666666</v>
      </c>
      <c r="N641" s="84">
        <v>0.25259700000000002</v>
      </c>
      <c r="O641" s="85">
        <f t="shared" si="278"/>
        <v>30</v>
      </c>
      <c r="P641" s="86">
        <v>1</v>
      </c>
      <c r="Q641" s="85">
        <f t="shared" si="275"/>
        <v>24000</v>
      </c>
      <c r="R641" s="86">
        <v>800</v>
      </c>
      <c r="S641" s="87">
        <f t="shared" si="276"/>
        <v>7.5</v>
      </c>
      <c r="T641" s="87">
        <f t="shared" si="277"/>
        <v>6000</v>
      </c>
      <c r="AA641" s="22">
        <f t="shared" si="285"/>
        <v>7.5779100000000001</v>
      </c>
      <c r="AB641" s="22">
        <f t="shared" si="286"/>
        <v>7.76</v>
      </c>
      <c r="AC641" s="22">
        <f t="shared" si="287"/>
        <v>7.5779100000000001</v>
      </c>
      <c r="AE641" s="22">
        <f t="shared" si="288"/>
        <v>6062.3280000000004</v>
      </c>
      <c r="AF641" s="22">
        <f t="shared" si="289"/>
        <v>6208</v>
      </c>
      <c r="AG641" s="22">
        <f t="shared" si="290"/>
        <v>6062.3280000000004</v>
      </c>
    </row>
    <row r="642" spans="1:201" ht="40.15" customHeight="1" x14ac:dyDescent="0.2">
      <c r="A642" s="15" t="s">
        <v>1160</v>
      </c>
      <c r="B642" s="9">
        <v>633</v>
      </c>
      <c r="C642" s="9"/>
      <c r="D642" s="38" t="s">
        <v>2</v>
      </c>
      <c r="E642" s="97" t="s">
        <v>513</v>
      </c>
      <c r="F642" s="38" t="s">
        <v>511</v>
      </c>
      <c r="G642" s="38" t="s">
        <v>512</v>
      </c>
      <c r="H642" s="38" t="s">
        <v>540</v>
      </c>
      <c r="I642" s="99">
        <v>30</v>
      </c>
      <c r="J642" s="88">
        <v>7.76</v>
      </c>
      <c r="K642" s="82">
        <f t="shared" si="261"/>
        <v>7.5</v>
      </c>
      <c r="L642" s="82">
        <f t="shared" si="262"/>
        <v>0.25</v>
      </c>
      <c r="M642" s="83">
        <f t="shared" si="260"/>
        <v>0.25866666666666666</v>
      </c>
      <c r="N642" s="84">
        <v>0.25259700000000002</v>
      </c>
      <c r="O642" s="85">
        <f t="shared" si="278"/>
        <v>30</v>
      </c>
      <c r="P642" s="86">
        <v>1</v>
      </c>
      <c r="Q642" s="85">
        <f t="shared" si="275"/>
        <v>6000</v>
      </c>
      <c r="R642" s="86">
        <v>200</v>
      </c>
      <c r="S642" s="87">
        <f t="shared" si="276"/>
        <v>7.5</v>
      </c>
      <c r="T642" s="87">
        <f t="shared" si="277"/>
        <v>1500</v>
      </c>
      <c r="AA642" s="22">
        <f t="shared" si="285"/>
        <v>7.5779100000000001</v>
      </c>
      <c r="AB642" s="22">
        <f t="shared" si="286"/>
        <v>7.76</v>
      </c>
      <c r="AC642" s="22">
        <f t="shared" si="287"/>
        <v>7.5779100000000001</v>
      </c>
      <c r="AE642" s="22">
        <f t="shared" si="288"/>
        <v>1515.5820000000001</v>
      </c>
      <c r="AF642" s="22">
        <f t="shared" si="289"/>
        <v>1552</v>
      </c>
      <c r="AG642" s="22">
        <f t="shared" si="290"/>
        <v>1515.5820000000001</v>
      </c>
    </row>
    <row r="643" spans="1:201" ht="40.15" customHeight="1" x14ac:dyDescent="0.2">
      <c r="A643" s="15" t="s">
        <v>1160</v>
      </c>
      <c r="B643" s="9">
        <v>634</v>
      </c>
      <c r="C643" s="9"/>
      <c r="D643" s="38" t="s">
        <v>2</v>
      </c>
      <c r="E643" s="97" t="s">
        <v>188</v>
      </c>
      <c r="F643" s="38" t="s">
        <v>1133</v>
      </c>
      <c r="G643" s="38" t="s">
        <v>512</v>
      </c>
      <c r="H643" s="38" t="s">
        <v>540</v>
      </c>
      <c r="I643" s="99">
        <v>30</v>
      </c>
      <c r="J643" s="88">
        <v>7.76</v>
      </c>
      <c r="K643" s="82">
        <f t="shared" si="261"/>
        <v>7.5</v>
      </c>
      <c r="L643" s="82">
        <f t="shared" si="262"/>
        <v>0.25</v>
      </c>
      <c r="M643" s="83">
        <f t="shared" ref="M643:M704" si="291">J643/I643</f>
        <v>0.25866666666666666</v>
      </c>
      <c r="N643" s="84">
        <v>0.25259700000000002</v>
      </c>
      <c r="O643" s="85">
        <f t="shared" si="278"/>
        <v>30</v>
      </c>
      <c r="P643" s="86">
        <v>1</v>
      </c>
      <c r="Q643" s="85">
        <f t="shared" si="275"/>
        <v>6000</v>
      </c>
      <c r="R643" s="86">
        <v>200</v>
      </c>
      <c r="S643" s="87">
        <f t="shared" si="276"/>
        <v>7.5</v>
      </c>
      <c r="T643" s="87">
        <f t="shared" si="277"/>
        <v>1500</v>
      </c>
      <c r="AA643" s="22">
        <f t="shared" si="285"/>
        <v>7.5779100000000001</v>
      </c>
      <c r="AB643" s="22">
        <f t="shared" si="286"/>
        <v>7.76</v>
      </c>
      <c r="AC643" s="22">
        <f t="shared" si="287"/>
        <v>7.5779100000000001</v>
      </c>
      <c r="AE643" s="22">
        <f t="shared" si="288"/>
        <v>1515.5820000000001</v>
      </c>
      <c r="AF643" s="22">
        <f t="shared" si="289"/>
        <v>1552</v>
      </c>
      <c r="AG643" s="22">
        <f t="shared" si="290"/>
        <v>1515.5820000000001</v>
      </c>
    </row>
    <row r="644" spans="1:201" ht="40.15" customHeight="1" x14ac:dyDescent="0.2">
      <c r="A644" s="15" t="s">
        <v>1160</v>
      </c>
      <c r="B644" s="9">
        <v>635</v>
      </c>
      <c r="C644" s="9"/>
      <c r="D644" s="38" t="s">
        <v>2</v>
      </c>
      <c r="E644" s="97" t="s">
        <v>1134</v>
      </c>
      <c r="F644" s="49" t="s">
        <v>7</v>
      </c>
      <c r="G644" s="38" t="s">
        <v>512</v>
      </c>
      <c r="H644" s="38" t="s">
        <v>540</v>
      </c>
      <c r="I644" s="99">
        <v>30</v>
      </c>
      <c r="J644" s="88">
        <v>7.76</v>
      </c>
      <c r="K644" s="82">
        <f t="shared" ref="K644:K705" si="292">L644*I644</f>
        <v>7.5</v>
      </c>
      <c r="L644" s="82">
        <f t="shared" si="262"/>
        <v>0.25</v>
      </c>
      <c r="M644" s="83">
        <f t="shared" si="291"/>
        <v>0.25866666666666666</v>
      </c>
      <c r="N644" s="84">
        <v>0.2412</v>
      </c>
      <c r="O644" s="85">
        <f t="shared" si="278"/>
        <v>30</v>
      </c>
      <c r="P644" s="86">
        <v>1</v>
      </c>
      <c r="Q644" s="85">
        <f t="shared" si="275"/>
        <v>120000</v>
      </c>
      <c r="R644" s="86">
        <v>4000</v>
      </c>
      <c r="S644" s="87">
        <f t="shared" si="276"/>
        <v>7.5</v>
      </c>
      <c r="T644" s="87">
        <f t="shared" si="277"/>
        <v>30000</v>
      </c>
      <c r="AA644" s="22">
        <f t="shared" si="285"/>
        <v>7.2359999999999998</v>
      </c>
      <c r="AB644" s="22">
        <f t="shared" si="286"/>
        <v>7.76</v>
      </c>
      <c r="AC644" s="22">
        <f t="shared" si="287"/>
        <v>7.2359999999999998</v>
      </c>
      <c r="AE644" s="22">
        <f t="shared" si="288"/>
        <v>28944</v>
      </c>
      <c r="AF644" s="22">
        <f t="shared" si="289"/>
        <v>31040</v>
      </c>
      <c r="AG644" s="22">
        <f t="shared" si="290"/>
        <v>28944</v>
      </c>
    </row>
    <row r="645" spans="1:201" ht="40.15" customHeight="1" x14ac:dyDescent="0.2">
      <c r="A645" s="15" t="s">
        <v>1161</v>
      </c>
      <c r="B645" s="9">
        <v>636</v>
      </c>
      <c r="C645" s="9"/>
      <c r="D645" s="49" t="s">
        <v>3</v>
      </c>
      <c r="E645" s="79" t="s">
        <v>4</v>
      </c>
      <c r="F645" s="49" t="s">
        <v>782</v>
      </c>
      <c r="G645" s="49" t="s">
        <v>1702</v>
      </c>
      <c r="H645" s="49" t="s">
        <v>537</v>
      </c>
      <c r="I645" s="53">
        <v>1</v>
      </c>
      <c r="J645" s="88">
        <v>10.73</v>
      </c>
      <c r="K645" s="82">
        <f t="shared" si="292"/>
        <v>10.73</v>
      </c>
      <c r="L645" s="82">
        <f t="shared" ref="L645:L706" si="293">ROUNDDOWN(M645,2)</f>
        <v>10.73</v>
      </c>
      <c r="M645" s="83">
        <f t="shared" si="291"/>
        <v>10.73</v>
      </c>
      <c r="N645" s="84">
        <v>0</v>
      </c>
      <c r="O645" s="85">
        <f t="shared" si="278"/>
        <v>5</v>
      </c>
      <c r="P645" s="86">
        <v>5</v>
      </c>
      <c r="Q645" s="85">
        <f t="shared" si="275"/>
        <v>100</v>
      </c>
      <c r="R645" s="86">
        <v>100</v>
      </c>
      <c r="S645" s="87">
        <f t="shared" si="276"/>
        <v>53.650000000000006</v>
      </c>
      <c r="T645" s="87">
        <f t="shared" si="277"/>
        <v>1073</v>
      </c>
      <c r="AA645" s="22">
        <f t="shared" si="285"/>
        <v>0</v>
      </c>
      <c r="AB645" s="22">
        <f t="shared" si="286"/>
        <v>53.650000000000006</v>
      </c>
      <c r="AC645" s="22">
        <f t="shared" si="287"/>
        <v>0</v>
      </c>
      <c r="AE645" s="22">
        <f t="shared" si="288"/>
        <v>0</v>
      </c>
      <c r="AF645" s="22">
        <f t="shared" si="289"/>
        <v>1073</v>
      </c>
      <c r="AG645" s="22">
        <f t="shared" si="290"/>
        <v>0</v>
      </c>
    </row>
    <row r="646" spans="1:201" ht="40.15" customHeight="1" x14ac:dyDescent="0.2">
      <c r="A646" s="15" t="s">
        <v>1161</v>
      </c>
      <c r="B646" s="9">
        <v>637</v>
      </c>
      <c r="C646" s="9"/>
      <c r="D646" s="49" t="s">
        <v>3</v>
      </c>
      <c r="E646" s="79" t="s">
        <v>1144</v>
      </c>
      <c r="F646" s="49" t="s">
        <v>554</v>
      </c>
      <c r="G646" s="50" t="s">
        <v>1285</v>
      </c>
      <c r="H646" s="49" t="s">
        <v>555</v>
      </c>
      <c r="I646" s="53">
        <v>1</v>
      </c>
      <c r="J646" s="88">
        <v>8</v>
      </c>
      <c r="K646" s="82">
        <f t="shared" si="292"/>
        <v>8</v>
      </c>
      <c r="L646" s="82">
        <f t="shared" si="293"/>
        <v>8</v>
      </c>
      <c r="M646" s="83">
        <f t="shared" si="291"/>
        <v>8</v>
      </c>
      <c r="N646" s="90">
        <v>0</v>
      </c>
      <c r="O646" s="85">
        <f t="shared" si="278"/>
        <v>1</v>
      </c>
      <c r="P646" s="86">
        <v>1</v>
      </c>
      <c r="Q646" s="85">
        <f t="shared" si="275"/>
        <v>600</v>
      </c>
      <c r="R646" s="86">
        <v>600</v>
      </c>
      <c r="S646" s="87">
        <f t="shared" si="276"/>
        <v>8</v>
      </c>
      <c r="T646" s="87">
        <f t="shared" si="277"/>
        <v>4800</v>
      </c>
      <c r="AA646" s="22">
        <f t="shared" si="285"/>
        <v>0</v>
      </c>
      <c r="AB646" s="22">
        <f t="shared" si="286"/>
        <v>8</v>
      </c>
      <c r="AC646" s="22">
        <f t="shared" si="287"/>
        <v>0</v>
      </c>
      <c r="AE646" s="22">
        <f t="shared" si="288"/>
        <v>0</v>
      </c>
      <c r="AF646" s="22">
        <f t="shared" si="289"/>
        <v>4800</v>
      </c>
      <c r="AG646" s="22">
        <f t="shared" si="290"/>
        <v>0</v>
      </c>
    </row>
    <row r="647" spans="1:201" ht="40.15" customHeight="1" x14ac:dyDescent="0.2">
      <c r="A647" s="15" t="s">
        <v>1161</v>
      </c>
      <c r="B647" s="9">
        <v>638</v>
      </c>
      <c r="C647" s="9"/>
      <c r="D647" s="49" t="s">
        <v>8</v>
      </c>
      <c r="E647" s="79" t="s">
        <v>9</v>
      </c>
      <c r="F647" s="49" t="s">
        <v>596</v>
      </c>
      <c r="G647" s="49" t="s">
        <v>1024</v>
      </c>
      <c r="H647" s="49" t="s">
        <v>540</v>
      </c>
      <c r="I647" s="89">
        <v>50</v>
      </c>
      <c r="J647" s="88">
        <v>52.51</v>
      </c>
      <c r="K647" s="82">
        <f t="shared" si="292"/>
        <v>52.5</v>
      </c>
      <c r="L647" s="82">
        <f t="shared" si="293"/>
        <v>1.05</v>
      </c>
      <c r="M647" s="83">
        <f t="shared" si="291"/>
        <v>1.0502</v>
      </c>
      <c r="N647" s="84">
        <v>0</v>
      </c>
      <c r="O647" s="85">
        <f t="shared" si="278"/>
        <v>30000</v>
      </c>
      <c r="P647" s="86">
        <v>600</v>
      </c>
      <c r="Q647" s="85">
        <f t="shared" si="275"/>
        <v>250000</v>
      </c>
      <c r="R647" s="86">
        <v>5000</v>
      </c>
      <c r="S647" s="87">
        <f t="shared" si="276"/>
        <v>31500</v>
      </c>
      <c r="T647" s="87">
        <f t="shared" si="277"/>
        <v>262500</v>
      </c>
      <c r="AA647" s="22">
        <f t="shared" si="285"/>
        <v>0</v>
      </c>
      <c r="AB647" s="22">
        <f t="shared" si="286"/>
        <v>31506</v>
      </c>
      <c r="AC647" s="22">
        <f t="shared" si="287"/>
        <v>0</v>
      </c>
      <c r="AE647" s="22">
        <f t="shared" si="288"/>
        <v>0</v>
      </c>
      <c r="AF647" s="22">
        <f t="shared" si="289"/>
        <v>262550</v>
      </c>
      <c r="AG647" s="22">
        <f t="shared" si="290"/>
        <v>0</v>
      </c>
    </row>
    <row r="648" spans="1:201" ht="40.15" customHeight="1" x14ac:dyDescent="0.2">
      <c r="A648" s="15" t="s">
        <v>1161</v>
      </c>
      <c r="B648" s="9">
        <v>639</v>
      </c>
      <c r="C648" s="9"/>
      <c r="D648" s="49" t="s">
        <v>8</v>
      </c>
      <c r="E648" s="79" t="s">
        <v>9</v>
      </c>
      <c r="F648" s="49" t="s">
        <v>568</v>
      </c>
      <c r="G648" s="49" t="s">
        <v>2087</v>
      </c>
      <c r="H648" s="49" t="s">
        <v>379</v>
      </c>
      <c r="I648" s="89">
        <v>1</v>
      </c>
      <c r="J648" s="88">
        <v>43.4</v>
      </c>
      <c r="K648" s="82">
        <f t="shared" si="292"/>
        <v>43.4</v>
      </c>
      <c r="L648" s="82">
        <f t="shared" si="293"/>
        <v>43.4</v>
      </c>
      <c r="M648" s="83">
        <f t="shared" si="291"/>
        <v>43.4</v>
      </c>
      <c r="N648" s="84"/>
      <c r="O648" s="85">
        <f t="shared" si="278"/>
        <v>10</v>
      </c>
      <c r="P648" s="86">
        <v>10</v>
      </c>
      <c r="Q648" s="85">
        <f t="shared" si="275"/>
        <v>300</v>
      </c>
      <c r="R648" s="86">
        <v>300</v>
      </c>
      <c r="S648" s="87">
        <f t="shared" si="276"/>
        <v>434</v>
      </c>
      <c r="T648" s="87">
        <f t="shared" si="277"/>
        <v>13020</v>
      </c>
      <c r="AA648" s="22"/>
      <c r="AB648" s="22">
        <f t="shared" si="286"/>
        <v>434</v>
      </c>
      <c r="AC648" s="22"/>
      <c r="AE648" s="22"/>
      <c r="AF648" s="22">
        <f t="shared" si="289"/>
        <v>13020</v>
      </c>
      <c r="AG648" s="22"/>
    </row>
    <row r="649" spans="1:201" ht="40.15" customHeight="1" x14ac:dyDescent="0.2">
      <c r="A649" s="15" t="s">
        <v>1161</v>
      </c>
      <c r="B649" s="9">
        <v>640</v>
      </c>
      <c r="C649" s="9"/>
      <c r="D649" s="49" t="s">
        <v>763</v>
      </c>
      <c r="E649" s="79" t="s">
        <v>764</v>
      </c>
      <c r="F649" s="49" t="s">
        <v>1229</v>
      </c>
      <c r="G649" s="49" t="s">
        <v>765</v>
      </c>
      <c r="H649" s="49" t="s">
        <v>540</v>
      </c>
      <c r="I649" s="89">
        <v>10</v>
      </c>
      <c r="J649" s="107">
        <v>1175.93</v>
      </c>
      <c r="K649" s="82">
        <f t="shared" si="292"/>
        <v>1175.9000000000001</v>
      </c>
      <c r="L649" s="82">
        <f t="shared" si="293"/>
        <v>117.59</v>
      </c>
      <c r="M649" s="83">
        <f t="shared" si="291"/>
        <v>117.593</v>
      </c>
      <c r="N649" s="84">
        <v>0</v>
      </c>
      <c r="O649" s="85">
        <f t="shared" si="278"/>
        <v>10</v>
      </c>
      <c r="P649" s="86">
        <v>1</v>
      </c>
      <c r="Q649" s="85">
        <f t="shared" si="275"/>
        <v>800</v>
      </c>
      <c r="R649" s="86">
        <v>80</v>
      </c>
      <c r="S649" s="87">
        <f t="shared" si="276"/>
        <v>1175.9000000000001</v>
      </c>
      <c r="T649" s="87">
        <f t="shared" si="277"/>
        <v>94072</v>
      </c>
      <c r="AA649" s="22">
        <f t="shared" ref="AA649:AA674" si="294">N649*O649</f>
        <v>0</v>
      </c>
      <c r="AB649" s="22">
        <f t="shared" ref="AB649:AB675" si="295">M649*O649</f>
        <v>1175.93</v>
      </c>
      <c r="AC649" s="22">
        <f t="shared" ref="AC649:AC674" si="296">IF(AA649&lt;AB649,AA649,AB649)</f>
        <v>0</v>
      </c>
      <c r="AE649" s="22">
        <f t="shared" ref="AE649:AE674" si="297">Q649*N649</f>
        <v>0</v>
      </c>
      <c r="AF649" s="22">
        <f t="shared" ref="AF649:AF675" si="298">M649*Q649</f>
        <v>94074.400000000009</v>
      </c>
      <c r="AG649" s="22">
        <f t="shared" ref="AG649:AG674" si="299">IF(AE649&lt;AF649,AE649,AF649)</f>
        <v>0</v>
      </c>
    </row>
    <row r="650" spans="1:201" s="6" customFormat="1" ht="40.15" customHeight="1" x14ac:dyDescent="0.2">
      <c r="A650" s="16" t="s">
        <v>1161</v>
      </c>
      <c r="B650" s="9">
        <v>641</v>
      </c>
      <c r="C650" s="9"/>
      <c r="D650" s="49" t="s">
        <v>696</v>
      </c>
      <c r="E650" s="79" t="s">
        <v>697</v>
      </c>
      <c r="F650" s="49" t="s">
        <v>566</v>
      </c>
      <c r="G650" s="49" t="s">
        <v>698</v>
      </c>
      <c r="H650" s="49" t="s">
        <v>555</v>
      </c>
      <c r="I650" s="100">
        <v>1</v>
      </c>
      <c r="J650" s="82">
        <v>11</v>
      </c>
      <c r="K650" s="82">
        <f t="shared" si="292"/>
        <v>11</v>
      </c>
      <c r="L650" s="82">
        <f t="shared" si="293"/>
        <v>11</v>
      </c>
      <c r="M650" s="83">
        <f t="shared" si="291"/>
        <v>11</v>
      </c>
      <c r="N650" s="84">
        <v>0</v>
      </c>
      <c r="O650" s="85">
        <f t="shared" si="278"/>
        <v>30</v>
      </c>
      <c r="P650" s="86">
        <v>30</v>
      </c>
      <c r="Q650" s="85">
        <f t="shared" si="275"/>
        <v>600</v>
      </c>
      <c r="R650" s="86">
        <v>600</v>
      </c>
      <c r="S650" s="87">
        <f t="shared" si="276"/>
        <v>330</v>
      </c>
      <c r="T650" s="87">
        <f t="shared" si="277"/>
        <v>6600</v>
      </c>
      <c r="AA650" s="22">
        <f t="shared" si="294"/>
        <v>0</v>
      </c>
      <c r="AB650" s="22">
        <f t="shared" si="295"/>
        <v>330</v>
      </c>
      <c r="AC650" s="22">
        <f t="shared" si="296"/>
        <v>0</v>
      </c>
      <c r="AE650" s="22">
        <f t="shared" si="297"/>
        <v>0</v>
      </c>
      <c r="AF650" s="22">
        <f t="shared" si="298"/>
        <v>6600</v>
      </c>
      <c r="AG650" s="22">
        <f t="shared" si="299"/>
        <v>0</v>
      </c>
      <c r="AN650" s="29"/>
      <c r="AO650" s="29"/>
      <c r="AP650" s="29"/>
      <c r="AQ650" s="29"/>
      <c r="AR650" s="29"/>
      <c r="AS650" s="29"/>
      <c r="AT650" s="29"/>
      <c r="AU650" s="29"/>
      <c r="AV650" s="29"/>
      <c r="AW650" s="29"/>
      <c r="AX650" s="29"/>
      <c r="AY650" s="29"/>
      <c r="AZ650" s="29"/>
      <c r="BA650" s="29"/>
      <c r="BB650" s="29"/>
      <c r="BC650" s="29"/>
      <c r="BD650" s="29"/>
      <c r="BE650" s="29"/>
      <c r="BF650" s="29"/>
      <c r="BG650" s="29"/>
      <c r="BH650" s="29"/>
      <c r="BI650" s="29"/>
    </row>
    <row r="651" spans="1:201" s="6" customFormat="1" ht="40.15" customHeight="1" x14ac:dyDescent="0.2">
      <c r="A651" s="16" t="s">
        <v>1161</v>
      </c>
      <c r="B651" s="9">
        <v>642</v>
      </c>
      <c r="C651" s="9"/>
      <c r="D651" s="49" t="s">
        <v>696</v>
      </c>
      <c r="E651" s="79" t="s">
        <v>697</v>
      </c>
      <c r="F651" s="49" t="s">
        <v>699</v>
      </c>
      <c r="G651" s="49" t="s">
        <v>546</v>
      </c>
      <c r="H651" s="49" t="s">
        <v>540</v>
      </c>
      <c r="I651" s="89">
        <v>14</v>
      </c>
      <c r="J651" s="82">
        <v>19</v>
      </c>
      <c r="K651" s="82">
        <f t="shared" si="292"/>
        <v>18.900000000000002</v>
      </c>
      <c r="L651" s="82">
        <f t="shared" si="293"/>
        <v>1.35</v>
      </c>
      <c r="M651" s="83">
        <f t="shared" si="291"/>
        <v>1.3571428571428572</v>
      </c>
      <c r="N651" s="84">
        <v>0</v>
      </c>
      <c r="O651" s="85">
        <f t="shared" si="278"/>
        <v>14</v>
      </c>
      <c r="P651" s="86">
        <v>1</v>
      </c>
      <c r="Q651" s="85">
        <f t="shared" si="275"/>
        <v>1400</v>
      </c>
      <c r="R651" s="86">
        <v>100</v>
      </c>
      <c r="S651" s="87">
        <f t="shared" si="276"/>
        <v>18.900000000000002</v>
      </c>
      <c r="T651" s="87">
        <f t="shared" si="277"/>
        <v>1890.0000000000002</v>
      </c>
      <c r="AA651" s="22">
        <f t="shared" si="294"/>
        <v>0</v>
      </c>
      <c r="AB651" s="22">
        <f t="shared" si="295"/>
        <v>19</v>
      </c>
      <c r="AC651" s="22">
        <f t="shared" si="296"/>
        <v>0</v>
      </c>
      <c r="AE651" s="22">
        <f t="shared" si="297"/>
        <v>0</v>
      </c>
      <c r="AF651" s="22">
        <f t="shared" si="298"/>
        <v>1900</v>
      </c>
      <c r="AG651" s="22">
        <f t="shared" si="299"/>
        <v>0</v>
      </c>
      <c r="AN651" s="29"/>
      <c r="AO651" s="29"/>
      <c r="AP651" s="29"/>
      <c r="AQ651" s="29"/>
      <c r="AR651" s="29"/>
      <c r="AS651" s="29"/>
      <c r="AT651" s="29"/>
      <c r="AU651" s="29"/>
      <c r="AV651" s="29"/>
      <c r="AW651" s="29"/>
      <c r="AX651" s="29"/>
      <c r="AY651" s="29"/>
      <c r="AZ651" s="29"/>
      <c r="BA651" s="29"/>
      <c r="BB651" s="29"/>
      <c r="BC651" s="29"/>
      <c r="BD651" s="29"/>
      <c r="BE651" s="29"/>
      <c r="BF651" s="29"/>
      <c r="BG651" s="29"/>
      <c r="BH651" s="29"/>
      <c r="BI651" s="29"/>
    </row>
    <row r="652" spans="1:201" s="6" customFormat="1" ht="40.15" customHeight="1" x14ac:dyDescent="0.2">
      <c r="A652" s="16" t="s">
        <v>1161</v>
      </c>
      <c r="B652" s="9">
        <v>643</v>
      </c>
      <c r="C652" s="9"/>
      <c r="D652" s="49" t="s">
        <v>696</v>
      </c>
      <c r="E652" s="79" t="s">
        <v>697</v>
      </c>
      <c r="F652" s="49" t="s">
        <v>691</v>
      </c>
      <c r="G652" s="49" t="s">
        <v>700</v>
      </c>
      <c r="H652" s="49" t="s">
        <v>537</v>
      </c>
      <c r="I652" s="89">
        <v>1</v>
      </c>
      <c r="J652" s="82">
        <v>15</v>
      </c>
      <c r="K652" s="82">
        <f t="shared" si="292"/>
        <v>15</v>
      </c>
      <c r="L652" s="82">
        <f t="shared" si="293"/>
        <v>15</v>
      </c>
      <c r="M652" s="83">
        <f t="shared" si="291"/>
        <v>15</v>
      </c>
      <c r="N652" s="84">
        <v>0</v>
      </c>
      <c r="O652" s="85">
        <f t="shared" si="278"/>
        <v>300</v>
      </c>
      <c r="P652" s="86">
        <v>300</v>
      </c>
      <c r="Q652" s="85">
        <f t="shared" si="275"/>
        <v>2000</v>
      </c>
      <c r="R652" s="86">
        <v>2000</v>
      </c>
      <c r="S652" s="87">
        <f t="shared" si="276"/>
        <v>4500</v>
      </c>
      <c r="T652" s="87">
        <f t="shared" si="277"/>
        <v>30000</v>
      </c>
      <c r="AA652" s="22">
        <f t="shared" si="294"/>
        <v>0</v>
      </c>
      <c r="AB652" s="22">
        <f t="shared" si="295"/>
        <v>4500</v>
      </c>
      <c r="AC652" s="22">
        <f t="shared" si="296"/>
        <v>0</v>
      </c>
      <c r="AE652" s="22">
        <f t="shared" si="297"/>
        <v>0</v>
      </c>
      <c r="AF652" s="22">
        <f t="shared" si="298"/>
        <v>30000</v>
      </c>
      <c r="AG652" s="22">
        <f t="shared" si="299"/>
        <v>0</v>
      </c>
      <c r="AN652" s="29"/>
      <c r="AO652" s="29"/>
      <c r="AP652" s="29"/>
      <c r="AQ652" s="29"/>
      <c r="AR652" s="29"/>
      <c r="AS652" s="29"/>
      <c r="AT652" s="29"/>
      <c r="AU652" s="29"/>
      <c r="AV652" s="29"/>
      <c r="AW652" s="29"/>
      <c r="AX652" s="29"/>
      <c r="AY652" s="29"/>
      <c r="AZ652" s="29"/>
      <c r="BA652" s="29"/>
      <c r="BB652" s="29"/>
      <c r="BC652" s="29"/>
      <c r="BD652" s="29"/>
      <c r="BE652" s="29"/>
      <c r="BF652" s="29"/>
      <c r="BG652" s="29"/>
      <c r="BH652" s="29"/>
      <c r="BI652" s="29"/>
    </row>
    <row r="653" spans="1:201" s="8" customFormat="1" ht="40.15" customHeight="1" x14ac:dyDescent="0.2">
      <c r="A653" s="15" t="s">
        <v>1161</v>
      </c>
      <c r="B653" s="9">
        <v>644</v>
      </c>
      <c r="C653" s="9"/>
      <c r="D653" s="49" t="s">
        <v>760</v>
      </c>
      <c r="E653" s="79" t="s">
        <v>1656</v>
      </c>
      <c r="F653" s="49" t="s">
        <v>1229</v>
      </c>
      <c r="G653" s="49" t="s">
        <v>762</v>
      </c>
      <c r="H653" s="49" t="s">
        <v>540</v>
      </c>
      <c r="I653" s="89">
        <v>10</v>
      </c>
      <c r="J653" s="88">
        <v>700.1</v>
      </c>
      <c r="K653" s="82">
        <f t="shared" si="292"/>
        <v>700.1</v>
      </c>
      <c r="L653" s="82">
        <f t="shared" si="293"/>
        <v>70.010000000000005</v>
      </c>
      <c r="M653" s="83">
        <f t="shared" si="291"/>
        <v>70.010000000000005</v>
      </c>
      <c r="N653" s="90">
        <v>0</v>
      </c>
      <c r="O653" s="85">
        <f t="shared" si="278"/>
        <v>10</v>
      </c>
      <c r="P653" s="86">
        <v>1</v>
      </c>
      <c r="Q653" s="85">
        <f t="shared" si="275"/>
        <v>600</v>
      </c>
      <c r="R653" s="86">
        <v>60</v>
      </c>
      <c r="S653" s="87">
        <f t="shared" si="276"/>
        <v>700.1</v>
      </c>
      <c r="T653" s="87">
        <f t="shared" si="277"/>
        <v>42006</v>
      </c>
      <c r="U653" s="1"/>
      <c r="V653" s="1"/>
      <c r="W653" s="1"/>
      <c r="X653" s="1"/>
      <c r="Y653" s="1"/>
      <c r="Z653" s="1"/>
      <c r="AA653" s="22">
        <f>N653*O653</f>
        <v>0</v>
      </c>
      <c r="AB653" s="22">
        <f>M653*O653</f>
        <v>700.1</v>
      </c>
      <c r="AC653" s="22">
        <f>IF(AA653&lt;AB653,AA653,AB653)</f>
        <v>0</v>
      </c>
      <c r="AD653" s="1"/>
      <c r="AE653" s="22">
        <f>Q653*N653</f>
        <v>0</v>
      </c>
      <c r="AF653" s="22">
        <f>M653*Q653</f>
        <v>42006</v>
      </c>
      <c r="AG653" s="22">
        <f>IF(AE653&lt;AF653,AE653,AF653)</f>
        <v>0</v>
      </c>
      <c r="AH653" s="1"/>
      <c r="AI653" s="1"/>
      <c r="AJ653" s="1"/>
      <c r="AK653" s="1"/>
      <c r="AL653" s="1"/>
      <c r="AM653" s="1"/>
      <c r="AN653" s="26"/>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row>
    <row r="654" spans="1:201" s="8" customFormat="1" ht="40.15" customHeight="1" x14ac:dyDescent="0.2">
      <c r="A654" s="15" t="s">
        <v>1161</v>
      </c>
      <c r="B654" s="9">
        <v>645</v>
      </c>
      <c r="C654" s="9"/>
      <c r="D654" s="49" t="s">
        <v>760</v>
      </c>
      <c r="E654" s="79" t="s">
        <v>1655</v>
      </c>
      <c r="F654" s="49" t="s">
        <v>1229</v>
      </c>
      <c r="G654" s="49" t="s">
        <v>761</v>
      </c>
      <c r="H654" s="49" t="s">
        <v>540</v>
      </c>
      <c r="I654" s="89">
        <v>6</v>
      </c>
      <c r="J654" s="88">
        <v>1457.78</v>
      </c>
      <c r="K654" s="82">
        <f t="shared" si="292"/>
        <v>1457.76</v>
      </c>
      <c r="L654" s="82">
        <f t="shared" si="293"/>
        <v>242.96</v>
      </c>
      <c r="M654" s="83">
        <f t="shared" si="291"/>
        <v>242.96333333333334</v>
      </c>
      <c r="N654" s="90">
        <v>0</v>
      </c>
      <c r="O654" s="85">
        <f t="shared" si="278"/>
        <v>6</v>
      </c>
      <c r="P654" s="86">
        <v>1</v>
      </c>
      <c r="Q654" s="85">
        <f t="shared" si="275"/>
        <v>780</v>
      </c>
      <c r="R654" s="86">
        <v>130</v>
      </c>
      <c r="S654" s="87">
        <f t="shared" si="276"/>
        <v>1457.76</v>
      </c>
      <c r="T654" s="87">
        <f t="shared" si="277"/>
        <v>189508.8</v>
      </c>
      <c r="U654" s="1"/>
      <c r="V654" s="1"/>
      <c r="W654" s="1"/>
      <c r="X654" s="1"/>
      <c r="Y654" s="1"/>
      <c r="Z654" s="1"/>
      <c r="AA654" s="22">
        <f t="shared" si="294"/>
        <v>0</v>
      </c>
      <c r="AB654" s="22">
        <f t="shared" si="295"/>
        <v>1457.78</v>
      </c>
      <c r="AC654" s="22">
        <f t="shared" si="296"/>
        <v>0</v>
      </c>
      <c r="AD654" s="1"/>
      <c r="AE654" s="22">
        <f t="shared" si="297"/>
        <v>0</v>
      </c>
      <c r="AF654" s="22">
        <f t="shared" si="298"/>
        <v>189511.4</v>
      </c>
      <c r="AG654" s="22">
        <f t="shared" si="299"/>
        <v>0</v>
      </c>
      <c r="AH654" s="1"/>
      <c r="AI654" s="1"/>
      <c r="AJ654" s="1"/>
      <c r="AK654" s="1"/>
      <c r="AL654" s="1"/>
      <c r="AM654" s="1"/>
      <c r="AN654" s="26"/>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row>
    <row r="655" spans="1:201" s="8" customFormat="1" ht="40.15" customHeight="1" x14ac:dyDescent="0.2">
      <c r="A655" s="15" t="s">
        <v>1161</v>
      </c>
      <c r="B655" s="9">
        <v>646</v>
      </c>
      <c r="C655" s="9"/>
      <c r="D655" s="49" t="s">
        <v>758</v>
      </c>
      <c r="E655" s="79" t="s">
        <v>757</v>
      </c>
      <c r="F655" s="49" t="s">
        <v>569</v>
      </c>
      <c r="G655" s="49" t="s">
        <v>759</v>
      </c>
      <c r="H655" s="49" t="s">
        <v>537</v>
      </c>
      <c r="I655" s="89">
        <v>1</v>
      </c>
      <c r="J655" s="88">
        <v>147.07</v>
      </c>
      <c r="K655" s="82">
        <f t="shared" si="292"/>
        <v>147.07</v>
      </c>
      <c r="L655" s="82">
        <f t="shared" si="293"/>
        <v>147.07</v>
      </c>
      <c r="M655" s="83">
        <f t="shared" si="291"/>
        <v>147.07</v>
      </c>
      <c r="N655" s="90">
        <v>0</v>
      </c>
      <c r="O655" s="85">
        <f t="shared" si="278"/>
        <v>10</v>
      </c>
      <c r="P655" s="86">
        <v>10</v>
      </c>
      <c r="Q655" s="85">
        <f t="shared" si="275"/>
        <v>1200</v>
      </c>
      <c r="R655" s="86">
        <v>1200</v>
      </c>
      <c r="S655" s="87">
        <f t="shared" si="276"/>
        <v>1470.6999999999998</v>
      </c>
      <c r="T655" s="87">
        <f t="shared" si="277"/>
        <v>176484</v>
      </c>
      <c r="U655" s="1"/>
      <c r="V655" s="1"/>
      <c r="W655" s="1"/>
      <c r="X655" s="1"/>
      <c r="Y655" s="1"/>
      <c r="Z655" s="1"/>
      <c r="AA655" s="22">
        <f t="shared" si="294"/>
        <v>0</v>
      </c>
      <c r="AB655" s="22">
        <f t="shared" si="295"/>
        <v>1470.6999999999998</v>
      </c>
      <c r="AC655" s="22">
        <f t="shared" si="296"/>
        <v>0</v>
      </c>
      <c r="AD655" s="1"/>
      <c r="AE655" s="22">
        <f t="shared" si="297"/>
        <v>0</v>
      </c>
      <c r="AF655" s="22">
        <f t="shared" si="298"/>
        <v>176484</v>
      </c>
      <c r="AG655" s="22">
        <f t="shared" si="299"/>
        <v>0</v>
      </c>
      <c r="AH655" s="1"/>
      <c r="AI655" s="1"/>
      <c r="AJ655" s="1"/>
      <c r="AK655" s="1"/>
      <c r="AL655" s="1"/>
      <c r="AM655" s="1"/>
      <c r="AN655" s="26"/>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row>
    <row r="656" spans="1:201" s="8" customFormat="1" ht="40.15" customHeight="1" x14ac:dyDescent="0.2">
      <c r="A656" s="15" t="s">
        <v>1161</v>
      </c>
      <c r="B656" s="9">
        <v>647</v>
      </c>
      <c r="C656" s="9"/>
      <c r="D656" s="49" t="s">
        <v>766</v>
      </c>
      <c r="E656" s="79" t="s">
        <v>767</v>
      </c>
      <c r="F656" s="49" t="s">
        <v>569</v>
      </c>
      <c r="G656" s="49" t="s">
        <v>769</v>
      </c>
      <c r="H656" s="49" t="s">
        <v>940</v>
      </c>
      <c r="I656" s="89">
        <v>1</v>
      </c>
      <c r="J656" s="88">
        <v>200.95</v>
      </c>
      <c r="K656" s="82">
        <f t="shared" si="292"/>
        <v>200.95</v>
      </c>
      <c r="L656" s="82">
        <f t="shared" si="293"/>
        <v>200.95</v>
      </c>
      <c r="M656" s="83">
        <f t="shared" si="291"/>
        <v>200.95</v>
      </c>
      <c r="N656" s="90">
        <v>0</v>
      </c>
      <c r="O656" s="85">
        <f t="shared" si="278"/>
        <v>10</v>
      </c>
      <c r="P656" s="86">
        <v>10</v>
      </c>
      <c r="Q656" s="85">
        <f t="shared" si="275"/>
        <v>760</v>
      </c>
      <c r="R656" s="86">
        <v>760</v>
      </c>
      <c r="S656" s="87">
        <f t="shared" si="276"/>
        <v>2009.5</v>
      </c>
      <c r="T656" s="87">
        <f t="shared" si="277"/>
        <v>152722</v>
      </c>
      <c r="U656" s="1"/>
      <c r="V656" s="1"/>
      <c r="W656" s="1"/>
      <c r="X656" s="1"/>
      <c r="Y656" s="1"/>
      <c r="Z656" s="1"/>
      <c r="AA656" s="22">
        <f t="shared" si="294"/>
        <v>0</v>
      </c>
      <c r="AB656" s="22">
        <f t="shared" si="295"/>
        <v>2009.5</v>
      </c>
      <c r="AC656" s="22">
        <f t="shared" si="296"/>
        <v>0</v>
      </c>
      <c r="AD656" s="1"/>
      <c r="AE656" s="22">
        <f t="shared" si="297"/>
        <v>0</v>
      </c>
      <c r="AF656" s="22">
        <f t="shared" si="298"/>
        <v>152722</v>
      </c>
      <c r="AG656" s="22">
        <f t="shared" si="299"/>
        <v>0</v>
      </c>
      <c r="AH656" s="1"/>
      <c r="AI656" s="1"/>
      <c r="AJ656" s="1"/>
      <c r="AK656" s="1"/>
      <c r="AL656" s="1"/>
      <c r="AM656" s="1"/>
      <c r="AN656" s="26"/>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row>
    <row r="657" spans="1:201" s="8" customFormat="1" ht="40.15" customHeight="1" x14ac:dyDescent="0.2">
      <c r="A657" s="15" t="s">
        <v>1161</v>
      </c>
      <c r="B657" s="9">
        <v>648</v>
      </c>
      <c r="C657" s="9"/>
      <c r="D657" s="49" t="s">
        <v>766</v>
      </c>
      <c r="E657" s="79" t="s">
        <v>768</v>
      </c>
      <c r="F657" s="49" t="s">
        <v>569</v>
      </c>
      <c r="G657" s="49" t="s">
        <v>770</v>
      </c>
      <c r="H657" s="49" t="s">
        <v>940</v>
      </c>
      <c r="I657" s="89">
        <v>1</v>
      </c>
      <c r="J657" s="88">
        <v>106.48</v>
      </c>
      <c r="K657" s="82">
        <f t="shared" si="292"/>
        <v>106.48</v>
      </c>
      <c r="L657" s="82">
        <f t="shared" si="293"/>
        <v>106.48</v>
      </c>
      <c r="M657" s="83">
        <f t="shared" si="291"/>
        <v>106.48</v>
      </c>
      <c r="N657" s="90">
        <v>0</v>
      </c>
      <c r="O657" s="85">
        <f t="shared" si="278"/>
        <v>10</v>
      </c>
      <c r="P657" s="86">
        <v>10</v>
      </c>
      <c r="Q657" s="85">
        <f t="shared" si="275"/>
        <v>360</v>
      </c>
      <c r="R657" s="86">
        <v>360</v>
      </c>
      <c r="S657" s="87">
        <f t="shared" si="276"/>
        <v>1064.8</v>
      </c>
      <c r="T657" s="87">
        <f t="shared" si="277"/>
        <v>38332.800000000003</v>
      </c>
      <c r="U657" s="1"/>
      <c r="V657" s="1"/>
      <c r="W657" s="1"/>
      <c r="X657" s="1"/>
      <c r="Y657" s="1"/>
      <c r="Z657" s="1"/>
      <c r="AA657" s="22">
        <f t="shared" si="294"/>
        <v>0</v>
      </c>
      <c r="AB657" s="22">
        <f t="shared" si="295"/>
        <v>1064.8</v>
      </c>
      <c r="AC657" s="22">
        <f t="shared" si="296"/>
        <v>0</v>
      </c>
      <c r="AD657" s="1"/>
      <c r="AE657" s="22">
        <f t="shared" si="297"/>
        <v>0</v>
      </c>
      <c r="AF657" s="22">
        <f t="shared" si="298"/>
        <v>38332.800000000003</v>
      </c>
      <c r="AG657" s="22">
        <f t="shared" si="299"/>
        <v>0</v>
      </c>
      <c r="AH657" s="1"/>
      <c r="AI657" s="1"/>
      <c r="AJ657" s="1"/>
      <c r="AK657" s="1"/>
      <c r="AL657" s="1"/>
      <c r="AM657" s="1"/>
      <c r="AN657" s="26"/>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row>
    <row r="658" spans="1:201" s="8" customFormat="1" ht="40.15" customHeight="1" x14ac:dyDescent="0.2">
      <c r="A658" s="15" t="s">
        <v>1161</v>
      </c>
      <c r="B658" s="9">
        <v>649</v>
      </c>
      <c r="C658" s="9"/>
      <c r="D658" s="49" t="s">
        <v>771</v>
      </c>
      <c r="E658" s="79" t="s">
        <v>772</v>
      </c>
      <c r="F658" s="49" t="s">
        <v>569</v>
      </c>
      <c r="G658" s="49" t="s">
        <v>773</v>
      </c>
      <c r="H658" s="49" t="s">
        <v>940</v>
      </c>
      <c r="I658" s="89">
        <v>1</v>
      </c>
      <c r="J658" s="88">
        <v>129.04</v>
      </c>
      <c r="K658" s="82">
        <f t="shared" si="292"/>
        <v>129.04</v>
      </c>
      <c r="L658" s="82">
        <f t="shared" si="293"/>
        <v>129.04</v>
      </c>
      <c r="M658" s="83">
        <f t="shared" si="291"/>
        <v>129.04</v>
      </c>
      <c r="N658" s="90">
        <v>0</v>
      </c>
      <c r="O658" s="85">
        <f t="shared" si="278"/>
        <v>10</v>
      </c>
      <c r="P658" s="86">
        <v>10</v>
      </c>
      <c r="Q658" s="85">
        <f t="shared" si="275"/>
        <v>400</v>
      </c>
      <c r="R658" s="86">
        <v>400</v>
      </c>
      <c r="S658" s="87">
        <f t="shared" si="276"/>
        <v>1290.3999999999999</v>
      </c>
      <c r="T658" s="87">
        <f t="shared" si="277"/>
        <v>51616</v>
      </c>
      <c r="U658" s="1"/>
      <c r="V658" s="1"/>
      <c r="W658" s="1"/>
      <c r="X658" s="1"/>
      <c r="Y658" s="1"/>
      <c r="Z658" s="1"/>
      <c r="AA658" s="22">
        <f t="shared" si="294"/>
        <v>0</v>
      </c>
      <c r="AB658" s="22">
        <f t="shared" si="295"/>
        <v>1290.3999999999999</v>
      </c>
      <c r="AC658" s="22">
        <f t="shared" si="296"/>
        <v>0</v>
      </c>
      <c r="AD658" s="1"/>
      <c r="AE658" s="22">
        <f t="shared" si="297"/>
        <v>0</v>
      </c>
      <c r="AF658" s="22">
        <f t="shared" si="298"/>
        <v>51616</v>
      </c>
      <c r="AG658" s="22">
        <f t="shared" si="299"/>
        <v>0</v>
      </c>
      <c r="AH658" s="1"/>
      <c r="AI658" s="1"/>
      <c r="AJ658" s="1"/>
      <c r="AK658" s="1"/>
      <c r="AL658" s="1"/>
      <c r="AM658" s="1"/>
      <c r="AN658" s="26"/>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row>
    <row r="659" spans="1:201" s="8" customFormat="1" ht="40.15" customHeight="1" x14ac:dyDescent="0.2">
      <c r="A659" s="15" t="s">
        <v>1161</v>
      </c>
      <c r="B659" s="9">
        <v>650</v>
      </c>
      <c r="C659" s="9"/>
      <c r="D659" s="49" t="s">
        <v>774</v>
      </c>
      <c r="E659" s="79" t="s">
        <v>775</v>
      </c>
      <c r="F659" s="49" t="s">
        <v>1228</v>
      </c>
      <c r="G659" s="49" t="s">
        <v>777</v>
      </c>
      <c r="H659" s="49" t="s">
        <v>540</v>
      </c>
      <c r="I659" s="89">
        <v>10</v>
      </c>
      <c r="J659" s="88">
        <v>1150.46</v>
      </c>
      <c r="K659" s="82">
        <f t="shared" si="292"/>
        <v>1150.4000000000001</v>
      </c>
      <c r="L659" s="82">
        <f t="shared" si="293"/>
        <v>115.04</v>
      </c>
      <c r="M659" s="83">
        <f t="shared" si="291"/>
        <v>115.04600000000001</v>
      </c>
      <c r="N659" s="90">
        <v>0</v>
      </c>
      <c r="O659" s="85">
        <f t="shared" si="278"/>
        <v>10</v>
      </c>
      <c r="P659" s="86">
        <v>1</v>
      </c>
      <c r="Q659" s="85">
        <f t="shared" si="275"/>
        <v>200</v>
      </c>
      <c r="R659" s="86">
        <v>20</v>
      </c>
      <c r="S659" s="87">
        <f t="shared" si="276"/>
        <v>1150.4000000000001</v>
      </c>
      <c r="T659" s="87">
        <f t="shared" si="277"/>
        <v>23008</v>
      </c>
      <c r="U659" s="1"/>
      <c r="V659" s="1"/>
      <c r="W659" s="1"/>
      <c r="X659" s="1"/>
      <c r="Y659" s="1"/>
      <c r="Z659" s="1"/>
      <c r="AA659" s="22">
        <f t="shared" si="294"/>
        <v>0</v>
      </c>
      <c r="AB659" s="22">
        <f t="shared" si="295"/>
        <v>1150.46</v>
      </c>
      <c r="AC659" s="22">
        <f t="shared" si="296"/>
        <v>0</v>
      </c>
      <c r="AD659" s="1"/>
      <c r="AE659" s="22">
        <f t="shared" si="297"/>
        <v>0</v>
      </c>
      <c r="AF659" s="22">
        <f t="shared" si="298"/>
        <v>23009.200000000001</v>
      </c>
      <c r="AG659" s="22">
        <f t="shared" si="299"/>
        <v>0</v>
      </c>
      <c r="AH659" s="1"/>
      <c r="AI659" s="1"/>
      <c r="AJ659" s="1"/>
      <c r="AK659" s="1"/>
      <c r="AL659" s="1"/>
      <c r="AM659" s="1"/>
      <c r="AN659" s="26"/>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row>
    <row r="660" spans="1:201" s="8" customFormat="1" ht="40.15" customHeight="1" x14ac:dyDescent="0.2">
      <c r="A660" s="15" t="s">
        <v>1161</v>
      </c>
      <c r="B660" s="9">
        <v>651</v>
      </c>
      <c r="C660" s="9"/>
      <c r="D660" s="49" t="s">
        <v>774</v>
      </c>
      <c r="E660" s="79" t="s">
        <v>776</v>
      </c>
      <c r="F660" s="49" t="s">
        <v>1228</v>
      </c>
      <c r="G660" s="49" t="s">
        <v>778</v>
      </c>
      <c r="H660" s="49" t="s">
        <v>540</v>
      </c>
      <c r="I660" s="89">
        <v>10</v>
      </c>
      <c r="J660" s="88">
        <v>1369.39</v>
      </c>
      <c r="K660" s="82">
        <f t="shared" si="292"/>
        <v>1369.3000000000002</v>
      </c>
      <c r="L660" s="82">
        <f t="shared" si="293"/>
        <v>136.93</v>
      </c>
      <c r="M660" s="83">
        <f t="shared" si="291"/>
        <v>136.93900000000002</v>
      </c>
      <c r="N660" s="90">
        <v>0</v>
      </c>
      <c r="O660" s="85">
        <f t="shared" si="278"/>
        <v>10</v>
      </c>
      <c r="P660" s="86">
        <v>1</v>
      </c>
      <c r="Q660" s="85">
        <f t="shared" si="275"/>
        <v>500</v>
      </c>
      <c r="R660" s="86">
        <v>50</v>
      </c>
      <c r="S660" s="87">
        <f t="shared" si="276"/>
        <v>1369.3000000000002</v>
      </c>
      <c r="T660" s="87">
        <f t="shared" si="277"/>
        <v>68465.000000000015</v>
      </c>
      <c r="U660" s="1"/>
      <c r="V660" s="1"/>
      <c r="W660" s="1"/>
      <c r="X660" s="1"/>
      <c r="Y660" s="1"/>
      <c r="Z660" s="1"/>
      <c r="AA660" s="22">
        <f t="shared" si="294"/>
        <v>0</v>
      </c>
      <c r="AB660" s="22">
        <f t="shared" si="295"/>
        <v>1369.3900000000003</v>
      </c>
      <c r="AC660" s="22">
        <f t="shared" si="296"/>
        <v>0</v>
      </c>
      <c r="AD660" s="1"/>
      <c r="AE660" s="22">
        <f t="shared" si="297"/>
        <v>0</v>
      </c>
      <c r="AF660" s="22">
        <f t="shared" si="298"/>
        <v>68469.500000000015</v>
      </c>
      <c r="AG660" s="22">
        <f t="shared" si="299"/>
        <v>0</v>
      </c>
      <c r="AH660" s="1"/>
      <c r="AI660" s="1"/>
      <c r="AJ660" s="1"/>
      <c r="AK660" s="1"/>
      <c r="AL660" s="1"/>
      <c r="AM660" s="1"/>
      <c r="AN660" s="26"/>
      <c r="AO660" s="26"/>
      <c r="AP660" s="26"/>
      <c r="AQ660" s="26"/>
      <c r="AR660" s="26"/>
      <c r="AS660" s="26"/>
      <c r="AT660" s="26"/>
      <c r="AU660" s="26"/>
      <c r="AV660" s="26"/>
      <c r="AW660" s="26"/>
      <c r="AX660" s="26"/>
      <c r="AY660" s="26"/>
      <c r="AZ660" s="26"/>
      <c r="BA660" s="26"/>
      <c r="BB660" s="26"/>
      <c r="BC660" s="26"/>
      <c r="BD660" s="26"/>
      <c r="BE660" s="26"/>
      <c r="BF660" s="26"/>
      <c r="BG660" s="26"/>
      <c r="BH660" s="26"/>
      <c r="BI660" s="26"/>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row>
    <row r="661" spans="1:201" s="8" customFormat="1" ht="40.15" customHeight="1" x14ac:dyDescent="0.2">
      <c r="A661" s="15" t="s">
        <v>1160</v>
      </c>
      <c r="B661" s="9">
        <v>652</v>
      </c>
      <c r="C661" s="9"/>
      <c r="D661" s="49" t="s">
        <v>1183</v>
      </c>
      <c r="E661" s="79" t="s">
        <v>1448</v>
      </c>
      <c r="F661" s="49" t="s">
        <v>1184</v>
      </c>
      <c r="G661" s="49" t="s">
        <v>1286</v>
      </c>
      <c r="H661" s="49" t="s">
        <v>540</v>
      </c>
      <c r="I661" s="89">
        <v>1</v>
      </c>
      <c r="J661" s="88">
        <v>9.68</v>
      </c>
      <c r="K661" s="82">
        <f t="shared" si="292"/>
        <v>9.68</v>
      </c>
      <c r="L661" s="82">
        <f t="shared" si="293"/>
        <v>9.68</v>
      </c>
      <c r="M661" s="83">
        <f t="shared" si="291"/>
        <v>9.68</v>
      </c>
      <c r="N661" s="90">
        <v>11.772</v>
      </c>
      <c r="O661" s="85">
        <f t="shared" si="278"/>
        <v>1</v>
      </c>
      <c r="P661" s="86">
        <v>1</v>
      </c>
      <c r="Q661" s="85">
        <f t="shared" si="275"/>
        <v>100</v>
      </c>
      <c r="R661" s="86">
        <v>100</v>
      </c>
      <c r="S661" s="87">
        <f t="shared" si="276"/>
        <v>9.68</v>
      </c>
      <c r="T661" s="87">
        <f t="shared" si="277"/>
        <v>968</v>
      </c>
      <c r="U661" s="1"/>
      <c r="V661" s="1"/>
      <c r="W661" s="1"/>
      <c r="X661" s="1"/>
      <c r="Y661" s="1"/>
      <c r="Z661" s="1"/>
      <c r="AA661" s="22">
        <f t="shared" si="294"/>
        <v>11.772</v>
      </c>
      <c r="AB661" s="22">
        <f t="shared" si="295"/>
        <v>9.68</v>
      </c>
      <c r="AC661" s="22">
        <f t="shared" si="296"/>
        <v>9.68</v>
      </c>
      <c r="AD661" s="1"/>
      <c r="AE661" s="22">
        <f t="shared" si="297"/>
        <v>1177.2</v>
      </c>
      <c r="AF661" s="22">
        <f t="shared" si="298"/>
        <v>968</v>
      </c>
      <c r="AG661" s="22">
        <f t="shared" si="299"/>
        <v>968</v>
      </c>
      <c r="AH661" s="1"/>
      <c r="AI661" s="1"/>
      <c r="AJ661" s="1"/>
      <c r="AK661" s="1"/>
      <c r="AL661" s="1"/>
      <c r="AM661" s="1"/>
      <c r="AN661" s="26"/>
      <c r="AO661" s="26"/>
      <c r="AP661" s="26"/>
      <c r="AQ661" s="26"/>
      <c r="AR661" s="26"/>
      <c r="AS661" s="26"/>
      <c r="AT661" s="26"/>
      <c r="AU661" s="26"/>
      <c r="AV661" s="26"/>
      <c r="AW661" s="26"/>
      <c r="AX661" s="26"/>
      <c r="AY661" s="26"/>
      <c r="AZ661" s="26"/>
      <c r="BA661" s="26"/>
      <c r="BB661" s="26"/>
      <c r="BC661" s="26"/>
      <c r="BD661" s="26"/>
      <c r="BE661" s="26"/>
      <c r="BF661" s="26"/>
      <c r="BG661" s="26"/>
      <c r="BH661" s="26"/>
      <c r="BI661" s="26"/>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row>
    <row r="662" spans="1:201" s="6" customFormat="1" ht="40.15" customHeight="1" x14ac:dyDescent="0.2">
      <c r="A662" s="16" t="s">
        <v>1160</v>
      </c>
      <c r="B662" s="9">
        <v>653</v>
      </c>
      <c r="C662" s="9"/>
      <c r="D662" s="49" t="s">
        <v>648</v>
      </c>
      <c r="E662" s="79" t="s">
        <v>1450</v>
      </c>
      <c r="F662" s="49" t="s">
        <v>549</v>
      </c>
      <c r="G662" s="49" t="s">
        <v>649</v>
      </c>
      <c r="H662" s="49" t="s">
        <v>540</v>
      </c>
      <c r="I662" s="89">
        <v>28</v>
      </c>
      <c r="J662" s="82">
        <v>24.98</v>
      </c>
      <c r="K662" s="82">
        <f t="shared" si="292"/>
        <v>24.92</v>
      </c>
      <c r="L662" s="82">
        <f t="shared" si="293"/>
        <v>0.89</v>
      </c>
      <c r="M662" s="83">
        <f t="shared" si="291"/>
        <v>0.89214285714285713</v>
      </c>
      <c r="N662" s="84">
        <v>0.35281499999999999</v>
      </c>
      <c r="O662" s="85">
        <f t="shared" si="278"/>
        <v>8400</v>
      </c>
      <c r="P662" s="86">
        <v>300</v>
      </c>
      <c r="Q662" s="85">
        <f t="shared" si="275"/>
        <v>224000</v>
      </c>
      <c r="R662" s="86">
        <v>8000</v>
      </c>
      <c r="S662" s="87">
        <f t="shared" si="276"/>
        <v>7476.0000000000009</v>
      </c>
      <c r="T662" s="87">
        <f t="shared" si="277"/>
        <v>199360</v>
      </c>
      <c r="AA662" s="22">
        <f>N662*O662</f>
        <v>2963.6459999999997</v>
      </c>
      <c r="AB662" s="22">
        <f>M662*O662</f>
        <v>7494</v>
      </c>
      <c r="AC662" s="22">
        <f>IF(AA662&lt;AB662,AA662,AB662)</f>
        <v>2963.6459999999997</v>
      </c>
      <c r="AE662" s="22">
        <f>Q662*N662</f>
        <v>79030.559999999998</v>
      </c>
      <c r="AF662" s="22">
        <f>M662*Q662</f>
        <v>199840</v>
      </c>
      <c r="AG662" s="22">
        <f>IF(AE662&lt;AF662,AE662,AF662)</f>
        <v>79030.559999999998</v>
      </c>
      <c r="AN662" s="29"/>
      <c r="AO662" s="29"/>
      <c r="AP662" s="29"/>
      <c r="AQ662" s="29"/>
      <c r="AR662" s="29"/>
      <c r="AS662" s="29"/>
      <c r="AT662" s="29"/>
      <c r="AU662" s="29"/>
      <c r="AV662" s="29"/>
      <c r="AW662" s="29"/>
      <c r="AX662" s="29"/>
      <c r="AY662" s="29"/>
      <c r="AZ662" s="29"/>
      <c r="BA662" s="29"/>
      <c r="BB662" s="29"/>
      <c r="BC662" s="29"/>
      <c r="BD662" s="29"/>
      <c r="BE662" s="29"/>
      <c r="BF662" s="29"/>
      <c r="BG662" s="29"/>
      <c r="BH662" s="29"/>
      <c r="BI662" s="29"/>
    </row>
    <row r="663" spans="1:201" s="8" customFormat="1" ht="40.15" customHeight="1" x14ac:dyDescent="0.2">
      <c r="A663" s="16" t="s">
        <v>1160</v>
      </c>
      <c r="B663" s="9">
        <v>654</v>
      </c>
      <c r="C663" s="9"/>
      <c r="D663" s="49" t="s">
        <v>648</v>
      </c>
      <c r="E663" s="79" t="s">
        <v>1449</v>
      </c>
      <c r="F663" s="49" t="s">
        <v>549</v>
      </c>
      <c r="G663" s="49" t="s">
        <v>581</v>
      </c>
      <c r="H663" s="38" t="s">
        <v>540</v>
      </c>
      <c r="I663" s="53">
        <v>28</v>
      </c>
      <c r="J663" s="94">
        <v>34.270000000000003</v>
      </c>
      <c r="K663" s="82">
        <f t="shared" si="292"/>
        <v>34.159999999999997</v>
      </c>
      <c r="L663" s="82">
        <f t="shared" si="293"/>
        <v>1.22</v>
      </c>
      <c r="M663" s="83">
        <f t="shared" si="291"/>
        <v>1.2239285714285715</v>
      </c>
      <c r="N663" s="84">
        <v>0.70563100000000001</v>
      </c>
      <c r="O663" s="85">
        <f t="shared" si="278"/>
        <v>8400</v>
      </c>
      <c r="P663" s="86">
        <v>300</v>
      </c>
      <c r="Q663" s="85">
        <f t="shared" si="275"/>
        <v>168000</v>
      </c>
      <c r="R663" s="86">
        <v>6000</v>
      </c>
      <c r="S663" s="87">
        <f t="shared" si="276"/>
        <v>10247.999999999998</v>
      </c>
      <c r="T663" s="87">
        <f t="shared" si="277"/>
        <v>204959.99999999997</v>
      </c>
      <c r="U663" s="6"/>
      <c r="V663" s="6"/>
      <c r="W663" s="6"/>
      <c r="X663" s="6"/>
      <c r="Y663" s="6"/>
      <c r="Z663" s="6"/>
      <c r="AA663" s="22">
        <f t="shared" si="294"/>
        <v>5927.3004000000001</v>
      </c>
      <c r="AB663" s="22">
        <f t="shared" si="295"/>
        <v>10281</v>
      </c>
      <c r="AC663" s="22">
        <f t="shared" si="296"/>
        <v>5927.3004000000001</v>
      </c>
      <c r="AD663" s="6"/>
      <c r="AE663" s="22">
        <f t="shared" si="297"/>
        <v>118546.008</v>
      </c>
      <c r="AF663" s="22">
        <f t="shared" si="298"/>
        <v>205620</v>
      </c>
      <c r="AG663" s="22">
        <f t="shared" si="299"/>
        <v>118546.008</v>
      </c>
      <c r="AH663" s="6"/>
      <c r="AI663" s="6"/>
      <c r="AJ663" s="6"/>
      <c r="AK663" s="6"/>
      <c r="AL663" s="6"/>
      <c r="AM663" s="6"/>
      <c r="AN663" s="29"/>
      <c r="AO663" s="29"/>
      <c r="AP663" s="29"/>
      <c r="AQ663" s="29"/>
      <c r="AR663" s="29"/>
      <c r="AS663" s="29"/>
      <c r="AT663" s="29"/>
      <c r="AU663" s="29"/>
      <c r="AV663" s="29"/>
      <c r="AW663" s="29"/>
      <c r="AX663" s="29"/>
      <c r="AY663" s="29"/>
      <c r="AZ663" s="29"/>
      <c r="BA663" s="29"/>
      <c r="BB663" s="29"/>
      <c r="BC663" s="29"/>
      <c r="BD663" s="29"/>
      <c r="BE663" s="29"/>
      <c r="BF663" s="29"/>
      <c r="BG663" s="29"/>
      <c r="BH663" s="29"/>
      <c r="BI663" s="29"/>
      <c r="BJ663" s="6"/>
      <c r="BK663" s="6"/>
      <c r="BL663" s="6"/>
      <c r="BM663" s="6"/>
      <c r="BN663" s="6"/>
      <c r="BO663" s="6"/>
      <c r="BP663" s="6"/>
      <c r="BQ663" s="6"/>
      <c r="BR663" s="6"/>
      <c r="BS663" s="6"/>
      <c r="BT663" s="6"/>
      <c r="BU663" s="6"/>
      <c r="BV663" s="6"/>
      <c r="BW663" s="6"/>
      <c r="BX663" s="6"/>
      <c r="BY663" s="6"/>
      <c r="BZ663" s="6"/>
      <c r="CA663" s="6"/>
      <c r="CB663" s="6"/>
      <c r="CC663" s="6"/>
      <c r="CD663" s="6"/>
      <c r="CE663" s="6"/>
      <c r="CF663" s="6"/>
      <c r="CG663" s="6"/>
      <c r="CH663" s="6"/>
      <c r="CI663" s="6"/>
      <c r="CJ663" s="6"/>
      <c r="CK663" s="6"/>
      <c r="CL663" s="6"/>
      <c r="CM663" s="6"/>
      <c r="CN663" s="6"/>
      <c r="CO663" s="6"/>
      <c r="CP663" s="6"/>
      <c r="CQ663" s="6"/>
      <c r="CR663" s="6"/>
      <c r="CS663" s="6"/>
      <c r="CT663" s="6"/>
      <c r="CU663" s="6"/>
      <c r="CV663" s="6"/>
      <c r="CW663" s="6"/>
      <c r="CX663" s="6"/>
      <c r="CY663" s="6"/>
      <c r="CZ663" s="6"/>
      <c r="DA663" s="6"/>
      <c r="DB663" s="6"/>
      <c r="DC663" s="6"/>
      <c r="DD663" s="6"/>
      <c r="DE663" s="6"/>
      <c r="DF663" s="6"/>
      <c r="DG663" s="6"/>
      <c r="DH663" s="6"/>
      <c r="DI663" s="6"/>
      <c r="DJ663" s="6"/>
      <c r="DK663" s="6"/>
      <c r="DL663" s="6"/>
      <c r="DM663" s="6"/>
      <c r="DN663" s="6"/>
      <c r="DO663" s="6"/>
      <c r="DP663" s="6"/>
      <c r="DQ663" s="6"/>
      <c r="DR663" s="6"/>
      <c r="DS663" s="6"/>
      <c r="DT663" s="6"/>
      <c r="DU663" s="6"/>
      <c r="DV663" s="6"/>
      <c r="DW663" s="6"/>
      <c r="DX663" s="6"/>
      <c r="DY663" s="6"/>
      <c r="DZ663" s="6"/>
      <c r="EA663" s="6"/>
      <c r="EB663" s="6"/>
      <c r="EC663" s="6"/>
      <c r="ED663" s="6"/>
      <c r="EE663" s="6"/>
      <c r="EF663" s="6"/>
      <c r="EG663" s="6"/>
      <c r="EH663" s="6"/>
      <c r="EI663" s="6"/>
      <c r="EJ663" s="6"/>
      <c r="EK663" s="6"/>
      <c r="EL663" s="6"/>
      <c r="EM663" s="6"/>
      <c r="EN663" s="6"/>
      <c r="EO663" s="6"/>
      <c r="EP663" s="6"/>
      <c r="EQ663" s="6"/>
      <c r="ER663" s="6"/>
      <c r="ES663" s="6"/>
      <c r="ET663" s="6"/>
      <c r="EU663" s="6"/>
      <c r="EV663" s="6"/>
      <c r="EW663" s="6"/>
      <c r="EX663" s="6"/>
      <c r="EY663" s="6"/>
      <c r="EZ663" s="6"/>
      <c r="FA663" s="6"/>
      <c r="FB663" s="6"/>
      <c r="FC663" s="6"/>
      <c r="FD663" s="6"/>
      <c r="FE663" s="6"/>
      <c r="FF663" s="6"/>
      <c r="FG663" s="6"/>
      <c r="FH663" s="6"/>
      <c r="FI663" s="6"/>
      <c r="FJ663" s="6"/>
      <c r="FK663" s="6"/>
      <c r="FL663" s="6"/>
      <c r="FM663" s="6"/>
      <c r="FN663" s="6"/>
      <c r="FO663" s="6"/>
      <c r="FP663" s="6"/>
      <c r="FQ663" s="6"/>
      <c r="FR663" s="6"/>
      <c r="FS663" s="6"/>
      <c r="FT663" s="6"/>
      <c r="FU663" s="6"/>
      <c r="FV663" s="6"/>
      <c r="FW663" s="6"/>
      <c r="FX663" s="6"/>
      <c r="FY663" s="6"/>
      <c r="FZ663" s="6"/>
      <c r="GA663" s="6"/>
      <c r="GB663" s="6"/>
      <c r="GC663" s="6"/>
      <c r="GD663" s="6"/>
      <c r="GE663" s="6"/>
      <c r="GF663" s="6"/>
      <c r="GG663" s="6"/>
      <c r="GH663" s="6"/>
      <c r="GI663" s="6"/>
      <c r="GJ663" s="6"/>
      <c r="GK663" s="6"/>
      <c r="GL663" s="6"/>
      <c r="GM663" s="6"/>
      <c r="GN663" s="6"/>
      <c r="GO663" s="6"/>
      <c r="GP663" s="6"/>
      <c r="GQ663" s="6"/>
      <c r="GR663" s="6"/>
      <c r="GS663" s="6"/>
    </row>
    <row r="664" spans="1:201" s="6" customFormat="1" ht="40.15" customHeight="1" x14ac:dyDescent="0.2">
      <c r="A664" s="15" t="s">
        <v>1160</v>
      </c>
      <c r="B664" s="9">
        <v>655</v>
      </c>
      <c r="C664" s="9"/>
      <c r="D664" s="38" t="s">
        <v>648</v>
      </c>
      <c r="E664" s="97" t="s">
        <v>1452</v>
      </c>
      <c r="F664" s="38" t="s">
        <v>721</v>
      </c>
      <c r="G664" s="38" t="s">
        <v>958</v>
      </c>
      <c r="H664" s="38" t="s">
        <v>540</v>
      </c>
      <c r="I664" s="99">
        <v>28</v>
      </c>
      <c r="J664" s="88">
        <v>7.64</v>
      </c>
      <c r="K664" s="82">
        <f t="shared" si="292"/>
        <v>7.5600000000000005</v>
      </c>
      <c r="L664" s="82">
        <f t="shared" si="293"/>
        <v>0.27</v>
      </c>
      <c r="M664" s="83">
        <f t="shared" si="291"/>
        <v>0.27285714285714285</v>
      </c>
      <c r="N664" s="84">
        <v>0.184285</v>
      </c>
      <c r="O664" s="85">
        <f t="shared" si="278"/>
        <v>1400</v>
      </c>
      <c r="P664" s="86">
        <v>50</v>
      </c>
      <c r="Q664" s="85">
        <f t="shared" si="275"/>
        <v>224000</v>
      </c>
      <c r="R664" s="86">
        <v>8000</v>
      </c>
      <c r="S664" s="87">
        <f t="shared" si="276"/>
        <v>378</v>
      </c>
      <c r="T664" s="87">
        <f t="shared" si="277"/>
        <v>60480.000000000007</v>
      </c>
      <c r="U664" s="1"/>
      <c r="V664" s="1"/>
      <c r="W664" s="1"/>
      <c r="X664" s="1"/>
      <c r="Y664" s="1"/>
      <c r="Z664" s="1"/>
      <c r="AA664" s="22">
        <f>N664*O664</f>
        <v>257.99900000000002</v>
      </c>
      <c r="AB664" s="22">
        <f>M664*O664</f>
        <v>382</v>
      </c>
      <c r="AC664" s="22">
        <f>IF(AA664&lt;AB664,AA664,AB664)</f>
        <v>257.99900000000002</v>
      </c>
      <c r="AD664" s="1"/>
      <c r="AE664" s="22">
        <f>Q664*N664</f>
        <v>41279.840000000004</v>
      </c>
      <c r="AF664" s="22">
        <f>M664*Q664</f>
        <v>61120</v>
      </c>
      <c r="AG664" s="22">
        <f>IF(AE664&lt;AF664,AE664,AF664)</f>
        <v>41279.840000000004</v>
      </c>
      <c r="AH664" s="1"/>
      <c r="AI664" s="1"/>
      <c r="AJ664" s="1"/>
      <c r="AK664" s="1"/>
      <c r="AL664" s="1"/>
      <c r="AM664" s="1"/>
      <c r="AN664" s="26"/>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row>
    <row r="665" spans="1:201" s="6" customFormat="1" ht="40.15" customHeight="1" x14ac:dyDescent="0.2">
      <c r="A665" s="16" t="s">
        <v>1160</v>
      </c>
      <c r="B665" s="9">
        <v>656</v>
      </c>
      <c r="C665" s="9"/>
      <c r="D665" s="38" t="s">
        <v>648</v>
      </c>
      <c r="E665" s="97" t="s">
        <v>1451</v>
      </c>
      <c r="F665" s="49" t="s">
        <v>549</v>
      </c>
      <c r="G665" s="49" t="s">
        <v>581</v>
      </c>
      <c r="H665" s="38" t="s">
        <v>540</v>
      </c>
      <c r="I665" s="89">
        <v>28</v>
      </c>
      <c r="J665" s="82">
        <v>11.95</v>
      </c>
      <c r="K665" s="82">
        <f t="shared" si="292"/>
        <v>11.76</v>
      </c>
      <c r="L665" s="82">
        <f t="shared" si="293"/>
        <v>0.42</v>
      </c>
      <c r="M665" s="83">
        <f t="shared" si="291"/>
        <v>0.42678571428571427</v>
      </c>
      <c r="N665" s="84">
        <v>0.28839199999999998</v>
      </c>
      <c r="O665" s="85">
        <f t="shared" si="278"/>
        <v>280</v>
      </c>
      <c r="P665" s="86">
        <v>10</v>
      </c>
      <c r="Q665" s="85">
        <f t="shared" si="275"/>
        <v>168000</v>
      </c>
      <c r="R665" s="86">
        <v>6000</v>
      </c>
      <c r="S665" s="87">
        <f t="shared" si="276"/>
        <v>117.6</v>
      </c>
      <c r="T665" s="87">
        <f t="shared" si="277"/>
        <v>70560</v>
      </c>
      <c r="AA665" s="22">
        <f t="shared" si="294"/>
        <v>80.749759999999995</v>
      </c>
      <c r="AB665" s="22">
        <f t="shared" si="295"/>
        <v>119.5</v>
      </c>
      <c r="AC665" s="22">
        <f t="shared" si="296"/>
        <v>80.749759999999995</v>
      </c>
      <c r="AE665" s="22">
        <f t="shared" si="297"/>
        <v>48449.856</v>
      </c>
      <c r="AF665" s="22">
        <f t="shared" si="298"/>
        <v>71700</v>
      </c>
      <c r="AG665" s="22">
        <f t="shared" si="299"/>
        <v>48449.856</v>
      </c>
      <c r="AN665" s="29"/>
      <c r="AO665" s="29"/>
      <c r="AP665" s="29"/>
      <c r="AQ665" s="29"/>
      <c r="AR665" s="29"/>
      <c r="AS665" s="29"/>
      <c r="AT665" s="29"/>
      <c r="AU665" s="29"/>
      <c r="AV665" s="29"/>
      <c r="AW665" s="29"/>
      <c r="AX665" s="29"/>
      <c r="AY665" s="29"/>
      <c r="AZ665" s="29"/>
      <c r="BA665" s="29"/>
      <c r="BB665" s="29"/>
      <c r="BC665" s="29"/>
      <c r="BD665" s="29"/>
      <c r="BE665" s="29"/>
      <c r="BF665" s="29"/>
      <c r="BG665" s="29"/>
      <c r="BH665" s="29"/>
      <c r="BI665" s="29"/>
    </row>
    <row r="666" spans="1:201" ht="40.15" customHeight="1" x14ac:dyDescent="0.2">
      <c r="A666" s="15" t="s">
        <v>1160</v>
      </c>
      <c r="B666" s="9">
        <v>657</v>
      </c>
      <c r="C666" s="9"/>
      <c r="D666" s="38" t="s">
        <v>648</v>
      </c>
      <c r="E666" s="97" t="s">
        <v>1453</v>
      </c>
      <c r="F666" s="38" t="s">
        <v>549</v>
      </c>
      <c r="G666" s="38" t="s">
        <v>958</v>
      </c>
      <c r="H666" s="38" t="s">
        <v>540</v>
      </c>
      <c r="I666" s="99">
        <v>30</v>
      </c>
      <c r="J666" s="88">
        <v>6.64</v>
      </c>
      <c r="K666" s="82">
        <f t="shared" si="292"/>
        <v>6.6</v>
      </c>
      <c r="L666" s="82">
        <f t="shared" si="293"/>
        <v>0.22</v>
      </c>
      <c r="M666" s="83">
        <f t="shared" si="291"/>
        <v>0.22133333333333333</v>
      </c>
      <c r="N666" s="84">
        <v>0.14966599999999999</v>
      </c>
      <c r="O666" s="85">
        <f t="shared" si="278"/>
        <v>30</v>
      </c>
      <c r="P666" s="86">
        <v>1</v>
      </c>
      <c r="Q666" s="85">
        <f t="shared" si="275"/>
        <v>120000</v>
      </c>
      <c r="R666" s="86">
        <v>4000</v>
      </c>
      <c r="S666" s="87">
        <f t="shared" si="276"/>
        <v>6.6</v>
      </c>
      <c r="T666" s="87">
        <f t="shared" si="277"/>
        <v>26400</v>
      </c>
      <c r="AA666" s="22">
        <f t="shared" si="294"/>
        <v>4.4899800000000001</v>
      </c>
      <c r="AB666" s="22">
        <f t="shared" si="295"/>
        <v>6.64</v>
      </c>
      <c r="AC666" s="22">
        <f t="shared" si="296"/>
        <v>4.4899800000000001</v>
      </c>
      <c r="AE666" s="22">
        <f t="shared" si="297"/>
        <v>17959.919999999998</v>
      </c>
      <c r="AF666" s="22">
        <f t="shared" si="298"/>
        <v>26560</v>
      </c>
      <c r="AG666" s="22">
        <f t="shared" si="299"/>
        <v>17959.919999999998</v>
      </c>
    </row>
    <row r="667" spans="1:201" ht="40.15" customHeight="1" x14ac:dyDescent="0.2">
      <c r="A667" s="15" t="s">
        <v>1161</v>
      </c>
      <c r="B667" s="9">
        <v>658</v>
      </c>
      <c r="C667" s="9"/>
      <c r="D667" s="49" t="s">
        <v>13</v>
      </c>
      <c r="E667" s="79" t="s">
        <v>418</v>
      </c>
      <c r="F667" s="49" t="s">
        <v>554</v>
      </c>
      <c r="G667" s="49" t="s">
        <v>2047</v>
      </c>
      <c r="H667" s="49" t="s">
        <v>555</v>
      </c>
      <c r="I667" s="89">
        <v>1</v>
      </c>
      <c r="J667" s="88">
        <v>12.93</v>
      </c>
      <c r="K667" s="82">
        <f t="shared" si="292"/>
        <v>12.93</v>
      </c>
      <c r="L667" s="82">
        <f t="shared" si="293"/>
        <v>12.93</v>
      </c>
      <c r="M667" s="83">
        <f t="shared" si="291"/>
        <v>12.93</v>
      </c>
      <c r="N667" s="84">
        <v>0</v>
      </c>
      <c r="O667" s="85">
        <f t="shared" si="278"/>
        <v>100</v>
      </c>
      <c r="P667" s="86">
        <v>100</v>
      </c>
      <c r="Q667" s="85">
        <f t="shared" si="275"/>
        <v>2800</v>
      </c>
      <c r="R667" s="86">
        <v>2800</v>
      </c>
      <c r="S667" s="87">
        <f t="shared" si="276"/>
        <v>1293</v>
      </c>
      <c r="T667" s="87">
        <f t="shared" si="277"/>
        <v>36204</v>
      </c>
      <c r="AA667" s="22">
        <f t="shared" si="294"/>
        <v>0</v>
      </c>
      <c r="AB667" s="22">
        <f t="shared" si="295"/>
        <v>1293</v>
      </c>
      <c r="AC667" s="22">
        <f t="shared" si="296"/>
        <v>0</v>
      </c>
      <c r="AE667" s="22">
        <f t="shared" si="297"/>
        <v>0</v>
      </c>
      <c r="AF667" s="22">
        <f t="shared" si="298"/>
        <v>36204</v>
      </c>
      <c r="AG667" s="22">
        <f t="shared" si="299"/>
        <v>0</v>
      </c>
    </row>
    <row r="668" spans="1:201" ht="40.15" customHeight="1" x14ac:dyDescent="0.2">
      <c r="A668" s="15" t="s">
        <v>1160</v>
      </c>
      <c r="B668" s="9">
        <v>659</v>
      </c>
      <c r="C668" s="9"/>
      <c r="D668" s="49" t="s">
        <v>269</v>
      </c>
      <c r="E668" s="79" t="s">
        <v>1455</v>
      </c>
      <c r="F668" s="49" t="s">
        <v>606</v>
      </c>
      <c r="G668" s="49" t="s">
        <v>539</v>
      </c>
      <c r="H668" s="49" t="s">
        <v>540</v>
      </c>
      <c r="I668" s="89">
        <v>30</v>
      </c>
      <c r="J668" s="88">
        <v>36.44</v>
      </c>
      <c r="K668" s="82">
        <f t="shared" si="292"/>
        <v>36.299999999999997</v>
      </c>
      <c r="L668" s="82">
        <f t="shared" si="293"/>
        <v>1.21</v>
      </c>
      <c r="M668" s="83">
        <f t="shared" si="291"/>
        <v>1.2146666666666666</v>
      </c>
      <c r="N668" s="84">
        <v>0.53529099999999996</v>
      </c>
      <c r="O668" s="85">
        <f t="shared" si="278"/>
        <v>30</v>
      </c>
      <c r="P668" s="86">
        <v>1</v>
      </c>
      <c r="Q668" s="85">
        <f t="shared" si="275"/>
        <v>30000</v>
      </c>
      <c r="R668" s="86">
        <v>1000</v>
      </c>
      <c r="S668" s="87">
        <f t="shared" si="276"/>
        <v>36.299999999999997</v>
      </c>
      <c r="T668" s="87">
        <f t="shared" si="277"/>
        <v>36300</v>
      </c>
      <c r="AA668" s="22">
        <f t="shared" si="294"/>
        <v>16.058729999999997</v>
      </c>
      <c r="AB668" s="22">
        <f t="shared" si="295"/>
        <v>36.44</v>
      </c>
      <c r="AC668" s="22">
        <f t="shared" si="296"/>
        <v>16.058729999999997</v>
      </c>
      <c r="AE668" s="22">
        <f t="shared" si="297"/>
        <v>16058.73</v>
      </c>
      <c r="AF668" s="22">
        <f t="shared" si="298"/>
        <v>36440</v>
      </c>
      <c r="AG668" s="22">
        <f t="shared" si="299"/>
        <v>16058.73</v>
      </c>
    </row>
    <row r="669" spans="1:201" ht="40.15" customHeight="1" x14ac:dyDescent="0.2">
      <c r="A669" s="15" t="s">
        <v>1160</v>
      </c>
      <c r="B669" s="9">
        <v>660</v>
      </c>
      <c r="C669" s="9"/>
      <c r="D669" s="49" t="s">
        <v>269</v>
      </c>
      <c r="E669" s="79" t="s">
        <v>1454</v>
      </c>
      <c r="F669" s="49" t="s">
        <v>171</v>
      </c>
      <c r="G669" s="49" t="s">
        <v>589</v>
      </c>
      <c r="H669" s="49" t="s">
        <v>540</v>
      </c>
      <c r="I669" s="89">
        <v>30</v>
      </c>
      <c r="J669" s="88">
        <v>23.68</v>
      </c>
      <c r="K669" s="82">
        <f t="shared" si="292"/>
        <v>23.400000000000002</v>
      </c>
      <c r="L669" s="82">
        <f t="shared" si="293"/>
        <v>0.78</v>
      </c>
      <c r="M669" s="83">
        <f t="shared" si="291"/>
        <v>0.78933333333333333</v>
      </c>
      <c r="N669" s="84">
        <v>0.53333299999999995</v>
      </c>
      <c r="O669" s="85">
        <f t="shared" si="278"/>
        <v>30</v>
      </c>
      <c r="P669" s="86">
        <v>1</v>
      </c>
      <c r="Q669" s="85">
        <f t="shared" si="275"/>
        <v>6000</v>
      </c>
      <c r="R669" s="86">
        <v>200</v>
      </c>
      <c r="S669" s="87">
        <f t="shared" si="276"/>
        <v>23.400000000000002</v>
      </c>
      <c r="T669" s="87">
        <f t="shared" si="277"/>
        <v>4680</v>
      </c>
      <c r="AA669" s="22">
        <f t="shared" si="294"/>
        <v>15.999989999999999</v>
      </c>
      <c r="AB669" s="22">
        <f t="shared" si="295"/>
        <v>23.68</v>
      </c>
      <c r="AC669" s="22">
        <f t="shared" si="296"/>
        <v>15.999989999999999</v>
      </c>
      <c r="AE669" s="22">
        <f t="shared" si="297"/>
        <v>3199.9979999999996</v>
      </c>
      <c r="AF669" s="22">
        <f t="shared" si="298"/>
        <v>4736</v>
      </c>
      <c r="AG669" s="22">
        <f t="shared" si="299"/>
        <v>3199.9979999999996</v>
      </c>
    </row>
    <row r="670" spans="1:201" ht="40.15" customHeight="1" x14ac:dyDescent="0.2">
      <c r="A670" s="15" t="s">
        <v>1160</v>
      </c>
      <c r="B670" s="9">
        <v>661</v>
      </c>
      <c r="C670" s="9"/>
      <c r="D670" s="49" t="s">
        <v>12</v>
      </c>
      <c r="E670" s="79" t="s">
        <v>1456</v>
      </c>
      <c r="F670" s="49" t="s">
        <v>626</v>
      </c>
      <c r="G670" s="49" t="s">
        <v>579</v>
      </c>
      <c r="H670" s="38" t="s">
        <v>540</v>
      </c>
      <c r="I670" s="89">
        <v>15</v>
      </c>
      <c r="J670" s="88">
        <v>23.8</v>
      </c>
      <c r="K670" s="82">
        <f t="shared" si="292"/>
        <v>23.700000000000003</v>
      </c>
      <c r="L670" s="82">
        <f t="shared" si="293"/>
        <v>1.58</v>
      </c>
      <c r="M670" s="83">
        <f t="shared" si="291"/>
        <v>1.5866666666666667</v>
      </c>
      <c r="N670" s="84">
        <v>1.072333</v>
      </c>
      <c r="O670" s="85">
        <f t="shared" si="278"/>
        <v>15</v>
      </c>
      <c r="P670" s="86">
        <v>1</v>
      </c>
      <c r="Q670" s="85">
        <f t="shared" si="275"/>
        <v>300</v>
      </c>
      <c r="R670" s="86">
        <v>20</v>
      </c>
      <c r="S670" s="87">
        <f t="shared" si="276"/>
        <v>23.700000000000003</v>
      </c>
      <c r="T670" s="87">
        <f t="shared" si="277"/>
        <v>474.00000000000006</v>
      </c>
      <c r="AA670" s="22">
        <f t="shared" si="294"/>
        <v>16.084994999999999</v>
      </c>
      <c r="AB670" s="22">
        <f t="shared" si="295"/>
        <v>23.8</v>
      </c>
      <c r="AC670" s="22">
        <f t="shared" si="296"/>
        <v>16.084994999999999</v>
      </c>
      <c r="AE670" s="22">
        <f t="shared" si="297"/>
        <v>321.69990000000001</v>
      </c>
      <c r="AF670" s="22">
        <f t="shared" si="298"/>
        <v>476</v>
      </c>
      <c r="AG670" s="22">
        <f t="shared" si="299"/>
        <v>321.69990000000001</v>
      </c>
    </row>
    <row r="671" spans="1:201" ht="40.15" customHeight="1" x14ac:dyDescent="0.2">
      <c r="A671" s="15" t="s">
        <v>1160</v>
      </c>
      <c r="B671" s="9">
        <v>662</v>
      </c>
      <c r="C671" s="9"/>
      <c r="D671" s="49" t="s">
        <v>12</v>
      </c>
      <c r="E671" s="79" t="s">
        <v>1457</v>
      </c>
      <c r="F671" s="49" t="s">
        <v>580</v>
      </c>
      <c r="G671" s="49" t="s">
        <v>579</v>
      </c>
      <c r="H671" s="38" t="s">
        <v>540</v>
      </c>
      <c r="I671" s="53">
        <v>15</v>
      </c>
      <c r="J671" s="88">
        <v>23.8</v>
      </c>
      <c r="K671" s="82">
        <f t="shared" si="292"/>
        <v>23.700000000000003</v>
      </c>
      <c r="L671" s="82">
        <f t="shared" si="293"/>
        <v>1.58</v>
      </c>
      <c r="M671" s="83">
        <f t="shared" si="291"/>
        <v>1.5866666666666667</v>
      </c>
      <c r="N671" s="84">
        <v>1.072333</v>
      </c>
      <c r="O671" s="85">
        <f t="shared" si="278"/>
        <v>15</v>
      </c>
      <c r="P671" s="86">
        <v>1</v>
      </c>
      <c r="Q671" s="85">
        <f t="shared" si="275"/>
        <v>15000</v>
      </c>
      <c r="R671" s="86">
        <v>1000</v>
      </c>
      <c r="S671" s="87">
        <f t="shared" si="276"/>
        <v>23.700000000000003</v>
      </c>
      <c r="T671" s="87">
        <f t="shared" si="277"/>
        <v>23700.000000000004</v>
      </c>
      <c r="AA671" s="22">
        <f t="shared" si="294"/>
        <v>16.084994999999999</v>
      </c>
      <c r="AB671" s="22">
        <f t="shared" si="295"/>
        <v>23.8</v>
      </c>
      <c r="AC671" s="22">
        <f t="shared" si="296"/>
        <v>16.084994999999999</v>
      </c>
      <c r="AE671" s="22">
        <f t="shared" si="297"/>
        <v>16084.994999999999</v>
      </c>
      <c r="AF671" s="22">
        <f t="shared" si="298"/>
        <v>23800</v>
      </c>
      <c r="AG671" s="22">
        <f t="shared" si="299"/>
        <v>16084.994999999999</v>
      </c>
    </row>
    <row r="672" spans="1:201" ht="40.15" customHeight="1" x14ac:dyDescent="0.2">
      <c r="A672" s="15" t="s">
        <v>1160</v>
      </c>
      <c r="B672" s="9">
        <v>663</v>
      </c>
      <c r="C672" s="9"/>
      <c r="D672" s="49" t="s">
        <v>12</v>
      </c>
      <c r="E672" s="79" t="s">
        <v>179</v>
      </c>
      <c r="F672" s="49" t="s">
        <v>626</v>
      </c>
      <c r="G672" s="49" t="s">
        <v>602</v>
      </c>
      <c r="H672" s="49" t="s">
        <v>540</v>
      </c>
      <c r="I672" s="89">
        <v>15</v>
      </c>
      <c r="J672" s="88">
        <v>36.630000000000003</v>
      </c>
      <c r="K672" s="82">
        <f t="shared" si="292"/>
        <v>36.6</v>
      </c>
      <c r="L672" s="82">
        <f t="shared" si="293"/>
        <v>2.44</v>
      </c>
      <c r="M672" s="83">
        <f t="shared" si="291"/>
        <v>2.4420000000000002</v>
      </c>
      <c r="N672" s="84">
        <v>1.597</v>
      </c>
      <c r="O672" s="85">
        <f t="shared" si="278"/>
        <v>1500</v>
      </c>
      <c r="P672" s="86">
        <v>100</v>
      </c>
      <c r="Q672" s="85">
        <f t="shared" si="275"/>
        <v>30000</v>
      </c>
      <c r="R672" s="86">
        <v>2000</v>
      </c>
      <c r="S672" s="87">
        <f t="shared" si="276"/>
        <v>3660</v>
      </c>
      <c r="T672" s="87">
        <f t="shared" si="277"/>
        <v>73200</v>
      </c>
      <c r="AA672" s="22">
        <f t="shared" si="294"/>
        <v>2395.5</v>
      </c>
      <c r="AB672" s="22">
        <f t="shared" si="295"/>
        <v>3663.0000000000005</v>
      </c>
      <c r="AC672" s="22">
        <f t="shared" si="296"/>
        <v>2395.5</v>
      </c>
      <c r="AE672" s="22">
        <f t="shared" si="297"/>
        <v>47910</v>
      </c>
      <c r="AF672" s="22">
        <f t="shared" si="298"/>
        <v>73260</v>
      </c>
      <c r="AG672" s="22">
        <f t="shared" si="299"/>
        <v>47910</v>
      </c>
    </row>
    <row r="673" spans="1:201" ht="40.15" customHeight="1" x14ac:dyDescent="0.2">
      <c r="A673" s="15" t="s">
        <v>1160</v>
      </c>
      <c r="B673" s="9">
        <v>664</v>
      </c>
      <c r="C673" s="9"/>
      <c r="D673" s="49" t="s">
        <v>846</v>
      </c>
      <c r="E673" s="79" t="s">
        <v>1458</v>
      </c>
      <c r="F673" s="49" t="s">
        <v>549</v>
      </c>
      <c r="G673" s="49" t="s">
        <v>612</v>
      </c>
      <c r="H673" s="38" t="s">
        <v>540</v>
      </c>
      <c r="I673" s="53">
        <v>56</v>
      </c>
      <c r="J673" s="88">
        <v>176.88</v>
      </c>
      <c r="K673" s="82">
        <f t="shared" si="292"/>
        <v>176.4</v>
      </c>
      <c r="L673" s="82">
        <f t="shared" si="293"/>
        <v>3.15</v>
      </c>
      <c r="M673" s="83">
        <f t="shared" si="291"/>
        <v>3.1585714285714284</v>
      </c>
      <c r="N673" s="84">
        <v>1.9280349999999999</v>
      </c>
      <c r="O673" s="85">
        <f t="shared" si="278"/>
        <v>5600</v>
      </c>
      <c r="P673" s="86">
        <v>100</v>
      </c>
      <c r="Q673" s="85">
        <f t="shared" si="275"/>
        <v>56000</v>
      </c>
      <c r="R673" s="86">
        <v>1000</v>
      </c>
      <c r="S673" s="87">
        <f t="shared" si="276"/>
        <v>17640</v>
      </c>
      <c r="T673" s="87">
        <f t="shared" si="277"/>
        <v>176400</v>
      </c>
      <c r="AA673" s="22">
        <f t="shared" si="294"/>
        <v>10796.995999999999</v>
      </c>
      <c r="AB673" s="22">
        <f t="shared" si="295"/>
        <v>17688</v>
      </c>
      <c r="AC673" s="22">
        <f t="shared" si="296"/>
        <v>10796.995999999999</v>
      </c>
      <c r="AE673" s="22">
        <f t="shared" si="297"/>
        <v>107969.95999999999</v>
      </c>
      <c r="AF673" s="22">
        <f t="shared" si="298"/>
        <v>176880</v>
      </c>
      <c r="AG673" s="22">
        <f t="shared" si="299"/>
        <v>107969.95999999999</v>
      </c>
    </row>
    <row r="674" spans="1:201" ht="40.15" customHeight="1" x14ac:dyDescent="0.2">
      <c r="A674" s="16" t="s">
        <v>1160</v>
      </c>
      <c r="B674" s="9">
        <v>665</v>
      </c>
      <c r="C674" s="9"/>
      <c r="D674" s="49" t="s">
        <v>846</v>
      </c>
      <c r="E674" s="79" t="s">
        <v>1459</v>
      </c>
      <c r="F674" s="49" t="s">
        <v>549</v>
      </c>
      <c r="G674" s="49" t="s">
        <v>556</v>
      </c>
      <c r="H674" s="38" t="s">
        <v>540</v>
      </c>
      <c r="I674" s="89">
        <v>56</v>
      </c>
      <c r="J674" s="82">
        <v>183.14</v>
      </c>
      <c r="K674" s="82">
        <f t="shared" si="292"/>
        <v>183.12</v>
      </c>
      <c r="L674" s="82">
        <f t="shared" si="293"/>
        <v>3.27</v>
      </c>
      <c r="M674" s="83">
        <f t="shared" si="291"/>
        <v>3.2703571428571427</v>
      </c>
      <c r="N674" s="84">
        <v>1.3167720000000001</v>
      </c>
      <c r="O674" s="85">
        <f t="shared" si="278"/>
        <v>5600</v>
      </c>
      <c r="P674" s="86">
        <v>100</v>
      </c>
      <c r="Q674" s="85">
        <f t="shared" si="275"/>
        <v>112000</v>
      </c>
      <c r="R674" s="86">
        <v>2000</v>
      </c>
      <c r="S674" s="87">
        <f t="shared" si="276"/>
        <v>18312</v>
      </c>
      <c r="T674" s="87">
        <f t="shared" si="277"/>
        <v>366240</v>
      </c>
      <c r="U674" s="6"/>
      <c r="V674" s="6"/>
      <c r="W674" s="6"/>
      <c r="X674" s="6"/>
      <c r="Y674" s="6"/>
      <c r="Z674" s="6"/>
      <c r="AA674" s="22">
        <f t="shared" si="294"/>
        <v>7373.9232000000002</v>
      </c>
      <c r="AB674" s="22">
        <f t="shared" si="295"/>
        <v>18314</v>
      </c>
      <c r="AC674" s="22">
        <f t="shared" si="296"/>
        <v>7373.9232000000002</v>
      </c>
      <c r="AD674" s="6"/>
      <c r="AE674" s="22">
        <f t="shared" si="297"/>
        <v>147478.46400000001</v>
      </c>
      <c r="AF674" s="22">
        <f t="shared" si="298"/>
        <v>366280</v>
      </c>
      <c r="AG674" s="22">
        <f t="shared" si="299"/>
        <v>147478.46400000001</v>
      </c>
      <c r="AH674" s="6"/>
      <c r="AI674" s="6"/>
      <c r="AJ674" s="6"/>
      <c r="AK674" s="6"/>
      <c r="AL674" s="6"/>
      <c r="AM674" s="6"/>
      <c r="AN674" s="29"/>
      <c r="AO674" s="29"/>
      <c r="AP674" s="29"/>
      <c r="AQ674" s="29"/>
      <c r="AR674" s="29"/>
      <c r="AS674" s="29"/>
      <c r="AT674" s="29"/>
      <c r="AU674" s="29"/>
      <c r="AV674" s="29"/>
      <c r="AW674" s="29"/>
      <c r="AX674" s="29"/>
      <c r="AY674" s="29"/>
      <c r="AZ674" s="29"/>
      <c r="BA674" s="29"/>
      <c r="BB674" s="29"/>
      <c r="BC674" s="29"/>
      <c r="BD674" s="29"/>
      <c r="BE674" s="29"/>
      <c r="BF674" s="29"/>
      <c r="BG674" s="29"/>
      <c r="BH674" s="29"/>
      <c r="BI674" s="29"/>
      <c r="BJ674" s="6"/>
      <c r="BK674" s="6"/>
      <c r="BL674" s="6"/>
      <c r="BM674" s="6"/>
      <c r="BN674" s="6"/>
      <c r="BO674" s="6"/>
      <c r="BP674" s="6"/>
      <c r="BQ674" s="6"/>
      <c r="BR674" s="6"/>
      <c r="BS674" s="6"/>
      <c r="BT674" s="6"/>
      <c r="BU674" s="6"/>
      <c r="BV674" s="6"/>
      <c r="BW674" s="6"/>
      <c r="BX674" s="6"/>
      <c r="BY674" s="6"/>
      <c r="BZ674" s="6"/>
      <c r="CA674" s="6"/>
      <c r="CB674" s="6"/>
      <c r="CC674" s="6"/>
      <c r="CD674" s="6"/>
      <c r="CE674" s="6"/>
      <c r="CF674" s="6"/>
      <c r="CG674" s="6"/>
      <c r="CH674" s="6"/>
      <c r="CI674" s="6"/>
      <c r="CJ674" s="6"/>
      <c r="CK674" s="6"/>
      <c r="CL674" s="6"/>
      <c r="CM674" s="6"/>
      <c r="CN674" s="6"/>
      <c r="CO674" s="6"/>
      <c r="CP674" s="6"/>
      <c r="CQ674" s="6"/>
      <c r="CR674" s="6"/>
      <c r="CS674" s="6"/>
      <c r="CT674" s="6"/>
      <c r="CU674" s="6"/>
      <c r="CV674" s="6"/>
      <c r="CW674" s="6"/>
      <c r="CX674" s="6"/>
      <c r="CY674" s="6"/>
      <c r="CZ674" s="6"/>
      <c r="DA674" s="6"/>
      <c r="DB674" s="6"/>
      <c r="DC674" s="6"/>
      <c r="DD674" s="6"/>
      <c r="DE674" s="6"/>
      <c r="DF674" s="6"/>
      <c r="DG674" s="6"/>
      <c r="DH674" s="6"/>
      <c r="DI674" s="6"/>
      <c r="DJ674" s="6"/>
      <c r="DK674" s="6"/>
      <c r="DL674" s="6"/>
      <c r="DM674" s="6"/>
      <c r="DN674" s="6"/>
      <c r="DO674" s="6"/>
      <c r="DP674" s="6"/>
      <c r="DQ674" s="6"/>
      <c r="DR674" s="6"/>
      <c r="DS674" s="6"/>
      <c r="DT674" s="6"/>
      <c r="DU674" s="6"/>
      <c r="DV674" s="6"/>
      <c r="DW674" s="6"/>
      <c r="DX674" s="6"/>
      <c r="DY674" s="6"/>
      <c r="DZ674" s="6"/>
      <c r="EA674" s="6"/>
      <c r="EB674" s="6"/>
      <c r="EC674" s="6"/>
      <c r="ED674" s="6"/>
      <c r="EE674" s="6"/>
      <c r="EF674" s="6"/>
      <c r="EG674" s="6"/>
      <c r="EH674" s="6"/>
      <c r="EI674" s="6"/>
      <c r="EJ674" s="6"/>
      <c r="EK674" s="6"/>
      <c r="EL674" s="6"/>
      <c r="EM674" s="6"/>
      <c r="EN674" s="6"/>
      <c r="EO674" s="6"/>
      <c r="EP674" s="6"/>
      <c r="EQ674" s="6"/>
      <c r="ER674" s="6"/>
      <c r="ES674" s="6"/>
      <c r="ET674" s="6"/>
      <c r="EU674" s="6"/>
      <c r="EV674" s="6"/>
      <c r="EW674" s="6"/>
      <c r="EX674" s="6"/>
      <c r="EY674" s="6"/>
      <c r="EZ674" s="6"/>
      <c r="FA674" s="6"/>
      <c r="FB674" s="6"/>
      <c r="FC674" s="6"/>
      <c r="FD674" s="6"/>
      <c r="FE674" s="6"/>
      <c r="FF674" s="6"/>
      <c r="FG674" s="6"/>
      <c r="FH674" s="6"/>
      <c r="FI674" s="6"/>
      <c r="FJ674" s="6"/>
      <c r="FK674" s="6"/>
      <c r="FL674" s="6"/>
      <c r="FM674" s="6"/>
      <c r="FN674" s="6"/>
      <c r="FO674" s="6"/>
      <c r="FP674" s="6"/>
      <c r="FQ674" s="6"/>
      <c r="FR674" s="6"/>
      <c r="FS674" s="6"/>
      <c r="FT674" s="6"/>
      <c r="FU674" s="6"/>
      <c r="FV674" s="6"/>
      <c r="FW674" s="6"/>
      <c r="FX674" s="6"/>
      <c r="FY674" s="6"/>
      <c r="FZ674" s="6"/>
      <c r="GA674" s="6"/>
      <c r="GB674" s="6"/>
      <c r="GC674" s="6"/>
      <c r="GD674" s="6"/>
      <c r="GE674" s="6"/>
      <c r="GF674" s="6"/>
      <c r="GG674" s="6"/>
      <c r="GH674" s="6"/>
      <c r="GI674" s="6"/>
      <c r="GJ674" s="6"/>
      <c r="GK674" s="6"/>
      <c r="GL674" s="6"/>
      <c r="GM674" s="6"/>
      <c r="GN674" s="6"/>
      <c r="GO674" s="6"/>
      <c r="GP674" s="6"/>
      <c r="GQ674" s="6"/>
      <c r="GR674" s="6"/>
      <c r="GS674" s="6"/>
    </row>
    <row r="675" spans="1:201" s="6" customFormat="1" ht="40.15" customHeight="1" x14ac:dyDescent="0.2">
      <c r="A675" s="16" t="s">
        <v>1161</v>
      </c>
      <c r="B675" s="9">
        <v>666</v>
      </c>
      <c r="C675" s="9"/>
      <c r="D675" s="49" t="s">
        <v>2112</v>
      </c>
      <c r="E675" s="79" t="s">
        <v>2093</v>
      </c>
      <c r="F675" s="49" t="s">
        <v>554</v>
      </c>
      <c r="G675" s="49" t="s">
        <v>2113</v>
      </c>
      <c r="H675" s="38" t="s">
        <v>555</v>
      </c>
      <c r="I675" s="89">
        <v>1</v>
      </c>
      <c r="J675" s="82">
        <v>103.43</v>
      </c>
      <c r="K675" s="82">
        <f t="shared" si="292"/>
        <v>103.43</v>
      </c>
      <c r="L675" s="82">
        <f t="shared" si="293"/>
        <v>103.43</v>
      </c>
      <c r="M675" s="83">
        <f t="shared" si="291"/>
        <v>103.43</v>
      </c>
      <c r="N675" s="84"/>
      <c r="O675" s="85">
        <f t="shared" si="278"/>
        <v>10</v>
      </c>
      <c r="P675" s="86">
        <v>10</v>
      </c>
      <c r="Q675" s="85">
        <f t="shared" si="275"/>
        <v>200</v>
      </c>
      <c r="R675" s="86">
        <v>200</v>
      </c>
      <c r="S675" s="87">
        <f t="shared" si="276"/>
        <v>1034.3000000000002</v>
      </c>
      <c r="T675" s="87">
        <f t="shared" si="277"/>
        <v>20686</v>
      </c>
      <c r="AA675" s="22"/>
      <c r="AB675" s="22">
        <f t="shared" si="295"/>
        <v>1034.3000000000002</v>
      </c>
      <c r="AC675" s="22"/>
      <c r="AE675" s="22"/>
      <c r="AF675" s="22">
        <f t="shared" si="298"/>
        <v>20686</v>
      </c>
      <c r="AG675" s="22"/>
      <c r="AN675" s="29"/>
      <c r="AO675" s="29"/>
      <c r="AP675" s="29"/>
      <c r="AQ675" s="29"/>
      <c r="AR675" s="29"/>
      <c r="AS675" s="29"/>
      <c r="AT675" s="29"/>
      <c r="AU675" s="29"/>
      <c r="AV675" s="29"/>
      <c r="AW675" s="29"/>
      <c r="AX675" s="29"/>
      <c r="AY675" s="29"/>
      <c r="AZ675" s="29"/>
      <c r="BA675" s="29"/>
      <c r="BB675" s="29"/>
      <c r="BC675" s="29"/>
      <c r="BD675" s="29"/>
      <c r="BE675" s="29"/>
      <c r="BF675" s="29"/>
      <c r="BG675" s="29"/>
      <c r="BH675" s="29"/>
      <c r="BI675" s="29"/>
    </row>
    <row r="676" spans="1:201" s="6" customFormat="1" ht="40.15" customHeight="1" x14ac:dyDescent="0.2">
      <c r="A676" s="15" t="s">
        <v>1161</v>
      </c>
      <c r="B676" s="9">
        <v>667</v>
      </c>
      <c r="C676" s="9"/>
      <c r="D676" s="49" t="s">
        <v>14</v>
      </c>
      <c r="E676" s="79" t="s">
        <v>15</v>
      </c>
      <c r="F676" s="49" t="s">
        <v>804</v>
      </c>
      <c r="G676" s="49" t="s">
        <v>1703</v>
      </c>
      <c r="H676" s="49" t="s">
        <v>555</v>
      </c>
      <c r="I676" s="89">
        <v>1</v>
      </c>
      <c r="J676" s="88">
        <v>4.91</v>
      </c>
      <c r="K676" s="82">
        <f t="shared" si="292"/>
        <v>4.91</v>
      </c>
      <c r="L676" s="82">
        <f t="shared" si="293"/>
        <v>4.91</v>
      </c>
      <c r="M676" s="83">
        <f t="shared" si="291"/>
        <v>4.91</v>
      </c>
      <c r="N676" s="84">
        <v>0</v>
      </c>
      <c r="O676" s="85">
        <f t="shared" si="278"/>
        <v>20</v>
      </c>
      <c r="P676" s="86">
        <v>20</v>
      </c>
      <c r="Q676" s="85">
        <f t="shared" si="275"/>
        <v>300</v>
      </c>
      <c r="R676" s="86">
        <v>300</v>
      </c>
      <c r="S676" s="87">
        <f t="shared" si="276"/>
        <v>98.2</v>
      </c>
      <c r="T676" s="87">
        <f t="shared" si="277"/>
        <v>1473</v>
      </c>
      <c r="U676" s="1"/>
      <c r="V676" s="1"/>
      <c r="W676" s="1"/>
      <c r="X676" s="1"/>
      <c r="Y676" s="1"/>
      <c r="Z676" s="1"/>
      <c r="AA676" s="22">
        <f>N676*O676</f>
        <v>0</v>
      </c>
      <c r="AB676" s="22">
        <f t="shared" ref="AB676:AB682" si="300">M676*O676</f>
        <v>98.2</v>
      </c>
      <c r="AC676" s="22">
        <f>IF(AA676&lt;AB676,AA676,AB676)</f>
        <v>0</v>
      </c>
      <c r="AD676" s="1"/>
      <c r="AE676" s="22">
        <f>Q676*N676</f>
        <v>0</v>
      </c>
      <c r="AF676" s="22">
        <f t="shared" ref="AF676:AF682" si="301">M676*Q676</f>
        <v>1473</v>
      </c>
      <c r="AG676" s="22">
        <f>IF(AE676&lt;AF676,AE676,AF676)</f>
        <v>0</v>
      </c>
      <c r="AH676" s="1"/>
      <c r="AI676" s="1"/>
      <c r="AJ676" s="1"/>
      <c r="AK676" s="1"/>
      <c r="AL676" s="1"/>
      <c r="AM676" s="1"/>
      <c r="AN676" s="26"/>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row>
    <row r="677" spans="1:201" ht="40.15" customHeight="1" x14ac:dyDescent="0.2">
      <c r="A677" s="15" t="s">
        <v>1161</v>
      </c>
      <c r="B677" s="9">
        <v>668</v>
      </c>
      <c r="C677" s="9"/>
      <c r="D677" s="49" t="s">
        <v>996</v>
      </c>
      <c r="E677" s="79" t="s">
        <v>997</v>
      </c>
      <c r="F677" s="49" t="s">
        <v>876</v>
      </c>
      <c r="G677" s="49" t="s">
        <v>1657</v>
      </c>
      <c r="H677" s="49" t="s">
        <v>555</v>
      </c>
      <c r="I677" s="89">
        <v>1</v>
      </c>
      <c r="J677" s="88">
        <v>19</v>
      </c>
      <c r="K677" s="82">
        <f t="shared" si="292"/>
        <v>19</v>
      </c>
      <c r="L677" s="82">
        <f t="shared" si="293"/>
        <v>19</v>
      </c>
      <c r="M677" s="83">
        <f t="shared" si="291"/>
        <v>19</v>
      </c>
      <c r="N677" s="84">
        <v>0</v>
      </c>
      <c r="O677" s="85">
        <f t="shared" si="278"/>
        <v>1000</v>
      </c>
      <c r="P677" s="86">
        <v>1000</v>
      </c>
      <c r="Q677" s="85">
        <f t="shared" si="275"/>
        <v>10000</v>
      </c>
      <c r="R677" s="86">
        <v>10000</v>
      </c>
      <c r="S677" s="87">
        <f t="shared" si="276"/>
        <v>19000</v>
      </c>
      <c r="T677" s="87">
        <f t="shared" si="277"/>
        <v>190000</v>
      </c>
      <c r="AA677" s="22">
        <f>N677*O677</f>
        <v>0</v>
      </c>
      <c r="AB677" s="22">
        <f t="shared" si="300"/>
        <v>19000</v>
      </c>
      <c r="AC677" s="22">
        <f>IF(AA677&lt;AB677,AA677,AB677)</f>
        <v>0</v>
      </c>
      <c r="AE677" s="22">
        <f>Q677*N677</f>
        <v>0</v>
      </c>
      <c r="AF677" s="22">
        <f t="shared" si="301"/>
        <v>190000</v>
      </c>
      <c r="AG677" s="22">
        <f>IF(AE677&lt;AF677,AE677,AF677)</f>
        <v>0</v>
      </c>
    </row>
    <row r="678" spans="1:201" ht="40.15" customHeight="1" x14ac:dyDescent="0.2">
      <c r="A678" s="15" t="s">
        <v>1161</v>
      </c>
      <c r="B678" s="9">
        <v>669</v>
      </c>
      <c r="C678" s="9"/>
      <c r="D678" s="49" t="s">
        <v>996</v>
      </c>
      <c r="E678" s="79" t="s">
        <v>351</v>
      </c>
      <c r="F678" s="49" t="s">
        <v>16</v>
      </c>
      <c r="G678" s="50" t="s">
        <v>1658</v>
      </c>
      <c r="H678" s="49" t="s">
        <v>537</v>
      </c>
      <c r="I678" s="53">
        <v>1</v>
      </c>
      <c r="J678" s="88">
        <v>19.649999999999999</v>
      </c>
      <c r="K678" s="82">
        <f t="shared" si="292"/>
        <v>19.649999999999999</v>
      </c>
      <c r="L678" s="82">
        <f t="shared" si="293"/>
        <v>19.649999999999999</v>
      </c>
      <c r="M678" s="83">
        <f t="shared" si="291"/>
        <v>19.649999999999999</v>
      </c>
      <c r="N678" s="84">
        <v>0</v>
      </c>
      <c r="O678" s="85">
        <f t="shared" si="278"/>
        <v>300</v>
      </c>
      <c r="P678" s="86">
        <v>300</v>
      </c>
      <c r="Q678" s="85">
        <f t="shared" si="275"/>
        <v>5000</v>
      </c>
      <c r="R678" s="86">
        <v>5000</v>
      </c>
      <c r="S678" s="87">
        <f t="shared" si="276"/>
        <v>5895</v>
      </c>
      <c r="T678" s="87">
        <f t="shared" si="277"/>
        <v>98250</v>
      </c>
      <c r="AA678" s="22">
        <f>N678*O678</f>
        <v>0</v>
      </c>
      <c r="AB678" s="22">
        <f t="shared" si="300"/>
        <v>5895</v>
      </c>
      <c r="AC678" s="22">
        <f>IF(AA678&lt;AB678,AA678,AB678)</f>
        <v>0</v>
      </c>
      <c r="AE678" s="22">
        <f>Q678*N678</f>
        <v>0</v>
      </c>
      <c r="AF678" s="22">
        <f t="shared" si="301"/>
        <v>98250</v>
      </c>
      <c r="AG678" s="22">
        <f>IF(AE678&lt;AF678,AE678,AF678)</f>
        <v>0</v>
      </c>
    </row>
    <row r="679" spans="1:201" ht="40.15" customHeight="1" x14ac:dyDescent="0.2">
      <c r="A679" s="15" t="s">
        <v>1160</v>
      </c>
      <c r="B679" s="9">
        <v>670</v>
      </c>
      <c r="C679" s="9"/>
      <c r="D679" s="49" t="s">
        <v>996</v>
      </c>
      <c r="E679" s="79" t="s">
        <v>19</v>
      </c>
      <c r="F679" s="49" t="s">
        <v>1223</v>
      </c>
      <c r="G679" s="49" t="s">
        <v>1460</v>
      </c>
      <c r="H679" s="38" t="s">
        <v>540</v>
      </c>
      <c r="I679" s="89">
        <v>10</v>
      </c>
      <c r="J679" s="88">
        <v>7.18</v>
      </c>
      <c r="K679" s="82">
        <f t="shared" si="292"/>
        <v>7.1</v>
      </c>
      <c r="L679" s="82">
        <f t="shared" si="293"/>
        <v>0.71</v>
      </c>
      <c r="M679" s="83">
        <f t="shared" si="291"/>
        <v>0.71799999999999997</v>
      </c>
      <c r="N679" s="84">
        <v>0.87390000000000001</v>
      </c>
      <c r="O679" s="85">
        <f t="shared" si="278"/>
        <v>800</v>
      </c>
      <c r="P679" s="86">
        <v>80</v>
      </c>
      <c r="Q679" s="85">
        <f t="shared" si="275"/>
        <v>8000</v>
      </c>
      <c r="R679" s="86">
        <v>800</v>
      </c>
      <c r="S679" s="87">
        <f t="shared" si="276"/>
        <v>568</v>
      </c>
      <c r="T679" s="87">
        <f t="shared" si="277"/>
        <v>5680</v>
      </c>
      <c r="AA679" s="22">
        <f>N679*O679</f>
        <v>699.12</v>
      </c>
      <c r="AB679" s="22">
        <f t="shared" si="300"/>
        <v>574.4</v>
      </c>
      <c r="AC679" s="22">
        <f>IF(AA679&lt;AB679,AA679,AB679)</f>
        <v>574.4</v>
      </c>
      <c r="AE679" s="22">
        <f>Q679*N679</f>
        <v>6991.2</v>
      </c>
      <c r="AF679" s="22">
        <f t="shared" si="301"/>
        <v>5744</v>
      </c>
      <c r="AG679" s="22">
        <f>IF(AE679&lt;AF679,AE679,AF679)</f>
        <v>5744</v>
      </c>
    </row>
    <row r="680" spans="1:201" ht="40.15" customHeight="1" x14ac:dyDescent="0.2">
      <c r="A680" s="15" t="s">
        <v>1160</v>
      </c>
      <c r="B680" s="9">
        <v>671</v>
      </c>
      <c r="C680" s="9"/>
      <c r="D680" s="49" t="s">
        <v>996</v>
      </c>
      <c r="E680" s="79" t="s">
        <v>2048</v>
      </c>
      <c r="F680" s="49" t="s">
        <v>1223</v>
      </c>
      <c r="G680" s="49" t="s">
        <v>1460</v>
      </c>
      <c r="H680" s="38" t="s">
        <v>540</v>
      </c>
      <c r="I680" s="89">
        <v>10</v>
      </c>
      <c r="J680" s="88">
        <v>8.4</v>
      </c>
      <c r="K680" s="82">
        <f t="shared" si="292"/>
        <v>8.4</v>
      </c>
      <c r="L680" s="82">
        <f t="shared" si="293"/>
        <v>0.84</v>
      </c>
      <c r="M680" s="83">
        <f t="shared" si="291"/>
        <v>0.84000000000000008</v>
      </c>
      <c r="N680" s="84"/>
      <c r="O680" s="85">
        <f t="shared" si="278"/>
        <v>500</v>
      </c>
      <c r="P680" s="86">
        <v>50</v>
      </c>
      <c r="Q680" s="85">
        <f t="shared" si="275"/>
        <v>6000</v>
      </c>
      <c r="R680" s="86">
        <v>600</v>
      </c>
      <c r="S680" s="87">
        <f t="shared" si="276"/>
        <v>420</v>
      </c>
      <c r="T680" s="87">
        <f t="shared" si="277"/>
        <v>5040</v>
      </c>
      <c r="AA680" s="22"/>
      <c r="AB680" s="22">
        <f t="shared" si="300"/>
        <v>420.00000000000006</v>
      </c>
      <c r="AC680" s="22"/>
      <c r="AE680" s="22"/>
      <c r="AF680" s="22">
        <f t="shared" si="301"/>
        <v>5040.0000000000009</v>
      </c>
      <c r="AG680" s="22"/>
    </row>
    <row r="681" spans="1:201" ht="40.15" customHeight="1" x14ac:dyDescent="0.2">
      <c r="A681" s="15" t="s">
        <v>1161</v>
      </c>
      <c r="B681" s="9">
        <v>672</v>
      </c>
      <c r="C681" s="9"/>
      <c r="D681" s="49" t="s">
        <v>996</v>
      </c>
      <c r="E681" s="79" t="s">
        <v>20</v>
      </c>
      <c r="F681" s="49" t="s">
        <v>549</v>
      </c>
      <c r="G681" s="49" t="s">
        <v>579</v>
      </c>
      <c r="H681" s="49" t="s">
        <v>540</v>
      </c>
      <c r="I681" s="89">
        <v>20</v>
      </c>
      <c r="J681" s="88">
        <v>4.1500000000000004</v>
      </c>
      <c r="K681" s="82">
        <f t="shared" si="292"/>
        <v>4</v>
      </c>
      <c r="L681" s="82">
        <f t="shared" si="293"/>
        <v>0.2</v>
      </c>
      <c r="M681" s="83">
        <f t="shared" si="291"/>
        <v>0.20750000000000002</v>
      </c>
      <c r="N681" s="84">
        <v>0</v>
      </c>
      <c r="O681" s="85">
        <f t="shared" si="278"/>
        <v>8000</v>
      </c>
      <c r="P681" s="86">
        <v>400</v>
      </c>
      <c r="Q681" s="85">
        <f t="shared" si="275"/>
        <v>120000</v>
      </c>
      <c r="R681" s="86">
        <v>6000</v>
      </c>
      <c r="S681" s="87">
        <f t="shared" si="276"/>
        <v>1600</v>
      </c>
      <c r="T681" s="87">
        <f t="shared" si="277"/>
        <v>24000</v>
      </c>
      <c r="AA681" s="22">
        <f>N681*O681</f>
        <v>0</v>
      </c>
      <c r="AB681" s="22">
        <f t="shared" si="300"/>
        <v>1660.0000000000002</v>
      </c>
      <c r="AC681" s="22">
        <f>IF(AA681&lt;AB681,AA681,AB681)</f>
        <v>0</v>
      </c>
      <c r="AE681" s="22">
        <f>Q681*N681</f>
        <v>0</v>
      </c>
      <c r="AF681" s="22">
        <f t="shared" si="301"/>
        <v>24900.000000000004</v>
      </c>
      <c r="AG681" s="22">
        <f>IF(AE681&lt;AF681,AE681,AF681)</f>
        <v>0</v>
      </c>
    </row>
    <row r="682" spans="1:201" ht="40.15" customHeight="1" x14ac:dyDescent="0.2">
      <c r="A682" s="15" t="s">
        <v>1160</v>
      </c>
      <c r="B682" s="9">
        <v>673</v>
      </c>
      <c r="C682" s="9"/>
      <c r="D682" s="49" t="s">
        <v>996</v>
      </c>
      <c r="E682" s="79" t="s">
        <v>2049</v>
      </c>
      <c r="F682" s="49" t="s">
        <v>549</v>
      </c>
      <c r="G682" s="49" t="s">
        <v>348</v>
      </c>
      <c r="H682" s="49" t="s">
        <v>540</v>
      </c>
      <c r="I682" s="89">
        <v>20</v>
      </c>
      <c r="J682" s="88">
        <v>4.1500000000000004</v>
      </c>
      <c r="K682" s="82">
        <f t="shared" si="292"/>
        <v>4</v>
      </c>
      <c r="L682" s="82">
        <f t="shared" si="293"/>
        <v>0.2</v>
      </c>
      <c r="M682" s="83">
        <f t="shared" si="291"/>
        <v>0.20750000000000002</v>
      </c>
      <c r="N682" s="84"/>
      <c r="O682" s="85">
        <f t="shared" si="278"/>
        <v>2000</v>
      </c>
      <c r="P682" s="86">
        <v>100</v>
      </c>
      <c r="Q682" s="85">
        <f t="shared" si="275"/>
        <v>40000</v>
      </c>
      <c r="R682" s="86">
        <v>2000</v>
      </c>
      <c r="S682" s="87">
        <f t="shared" si="276"/>
        <v>400</v>
      </c>
      <c r="T682" s="87">
        <f t="shared" si="277"/>
        <v>8000</v>
      </c>
      <c r="AA682" s="22"/>
      <c r="AB682" s="22">
        <f t="shared" si="300"/>
        <v>415.00000000000006</v>
      </c>
      <c r="AC682" s="22"/>
      <c r="AE682" s="22"/>
      <c r="AF682" s="22">
        <f t="shared" si="301"/>
        <v>8300</v>
      </c>
      <c r="AG682" s="22"/>
    </row>
    <row r="683" spans="1:201" ht="40.15" customHeight="1" x14ac:dyDescent="0.2">
      <c r="A683" s="15" t="s">
        <v>1160</v>
      </c>
      <c r="B683" s="9">
        <v>674</v>
      </c>
      <c r="C683" s="9"/>
      <c r="D683" s="49" t="s">
        <v>996</v>
      </c>
      <c r="E683" s="79" t="s">
        <v>2082</v>
      </c>
      <c r="F683" s="49" t="s">
        <v>2084</v>
      </c>
      <c r="G683" s="49" t="s">
        <v>523</v>
      </c>
      <c r="H683" s="49" t="s">
        <v>2083</v>
      </c>
      <c r="I683" s="89">
        <v>20</v>
      </c>
      <c r="J683" s="88">
        <v>12.53</v>
      </c>
      <c r="K683" s="82">
        <f t="shared" si="292"/>
        <v>12.4</v>
      </c>
      <c r="L683" s="82">
        <f t="shared" si="293"/>
        <v>0.62</v>
      </c>
      <c r="M683" s="83">
        <f t="shared" si="291"/>
        <v>0.62649999999999995</v>
      </c>
      <c r="N683" s="84"/>
      <c r="O683" s="85">
        <f t="shared" ref="O683:O697" si="302">P683*I683</f>
        <v>800</v>
      </c>
      <c r="P683" s="86">
        <v>40</v>
      </c>
      <c r="Q683" s="85">
        <f t="shared" ref="Q683:Q697" si="303">R683*I683</f>
        <v>32000</v>
      </c>
      <c r="R683" s="86">
        <v>1600</v>
      </c>
      <c r="S683" s="87">
        <f t="shared" ref="S683:S697" si="304">P683*K683</f>
        <v>496</v>
      </c>
      <c r="T683" s="87">
        <f t="shared" ref="T683:T697" si="305">R683*K683</f>
        <v>19840</v>
      </c>
      <c r="AA683" s="22"/>
      <c r="AB683" s="22"/>
      <c r="AC683" s="22"/>
      <c r="AE683" s="22"/>
      <c r="AF683" s="22"/>
      <c r="AG683" s="22"/>
    </row>
    <row r="684" spans="1:201" ht="40.15" customHeight="1" x14ac:dyDescent="0.2">
      <c r="A684" s="15" t="s">
        <v>1161</v>
      </c>
      <c r="B684" s="9">
        <v>675</v>
      </c>
      <c r="C684" s="9"/>
      <c r="D684" s="49" t="s">
        <v>996</v>
      </c>
      <c r="E684" s="79" t="s">
        <v>1659</v>
      </c>
      <c r="F684" s="49" t="s">
        <v>876</v>
      </c>
      <c r="G684" s="49" t="s">
        <v>1657</v>
      </c>
      <c r="H684" s="49" t="s">
        <v>555</v>
      </c>
      <c r="I684" s="89">
        <v>1</v>
      </c>
      <c r="J684" s="88">
        <v>21.18</v>
      </c>
      <c r="K684" s="82">
        <f t="shared" si="292"/>
        <v>21.18</v>
      </c>
      <c r="L684" s="82">
        <f t="shared" si="293"/>
        <v>21.18</v>
      </c>
      <c r="M684" s="83">
        <f t="shared" si="291"/>
        <v>21.18</v>
      </c>
      <c r="N684" s="84">
        <v>0</v>
      </c>
      <c r="O684" s="85">
        <f t="shared" si="302"/>
        <v>100</v>
      </c>
      <c r="P684" s="86">
        <v>100</v>
      </c>
      <c r="Q684" s="85">
        <f t="shared" si="303"/>
        <v>5000</v>
      </c>
      <c r="R684" s="86">
        <v>5000</v>
      </c>
      <c r="S684" s="87">
        <f t="shared" si="304"/>
        <v>2118</v>
      </c>
      <c r="T684" s="87">
        <f t="shared" si="305"/>
        <v>105900</v>
      </c>
      <c r="AA684" s="22">
        <f t="shared" ref="AA684:AA689" si="306">N684*O684</f>
        <v>0</v>
      </c>
      <c r="AB684" s="22">
        <f t="shared" ref="AB684:AB690" si="307">M684*O684</f>
        <v>2118</v>
      </c>
      <c r="AC684" s="22">
        <f t="shared" ref="AC684:AC689" si="308">IF(AA684&lt;AB684,AA684,AB684)</f>
        <v>0</v>
      </c>
      <c r="AE684" s="22">
        <f t="shared" ref="AE684:AE689" si="309">Q684*N684</f>
        <v>0</v>
      </c>
      <c r="AF684" s="22">
        <f t="shared" ref="AF684:AF690" si="310">M684*Q684</f>
        <v>105900</v>
      </c>
      <c r="AG684" s="22">
        <f t="shared" ref="AG684:AG689" si="311">IF(AE684&lt;AF684,AE684,AF684)</f>
        <v>0</v>
      </c>
    </row>
    <row r="685" spans="1:201" ht="40.15" customHeight="1" x14ac:dyDescent="0.2">
      <c r="A685" s="15" t="s">
        <v>1161</v>
      </c>
      <c r="B685" s="9">
        <v>676</v>
      </c>
      <c r="C685" s="9"/>
      <c r="D685" s="49" t="s">
        <v>996</v>
      </c>
      <c r="E685" s="79" t="s">
        <v>21</v>
      </c>
      <c r="F685" s="49" t="s">
        <v>1072</v>
      </c>
      <c r="G685" s="49" t="s">
        <v>1660</v>
      </c>
      <c r="H685" s="49" t="s">
        <v>555</v>
      </c>
      <c r="I685" s="89">
        <v>1</v>
      </c>
      <c r="J685" s="88">
        <v>12.33</v>
      </c>
      <c r="K685" s="82">
        <f t="shared" si="292"/>
        <v>12.33</v>
      </c>
      <c r="L685" s="82">
        <f t="shared" si="293"/>
        <v>12.33</v>
      </c>
      <c r="M685" s="83">
        <f t="shared" si="291"/>
        <v>12.33</v>
      </c>
      <c r="N685" s="84">
        <v>0</v>
      </c>
      <c r="O685" s="85">
        <f t="shared" si="302"/>
        <v>100</v>
      </c>
      <c r="P685" s="86">
        <v>100</v>
      </c>
      <c r="Q685" s="85">
        <f t="shared" si="303"/>
        <v>2000</v>
      </c>
      <c r="R685" s="86">
        <v>2000</v>
      </c>
      <c r="S685" s="87">
        <f t="shared" si="304"/>
        <v>1233</v>
      </c>
      <c r="T685" s="87">
        <f t="shared" si="305"/>
        <v>24660</v>
      </c>
      <c r="AA685" s="22">
        <f t="shared" si="306"/>
        <v>0</v>
      </c>
      <c r="AB685" s="22">
        <f t="shared" si="307"/>
        <v>1233</v>
      </c>
      <c r="AC685" s="22">
        <f t="shared" si="308"/>
        <v>0</v>
      </c>
      <c r="AE685" s="22">
        <f t="shared" si="309"/>
        <v>0</v>
      </c>
      <c r="AF685" s="22">
        <f t="shared" si="310"/>
        <v>24660</v>
      </c>
      <c r="AG685" s="22">
        <f t="shared" si="311"/>
        <v>0</v>
      </c>
    </row>
    <row r="686" spans="1:201" ht="40.15" customHeight="1" x14ac:dyDescent="0.2">
      <c r="A686" s="15" t="s">
        <v>1160</v>
      </c>
      <c r="B686" s="9">
        <v>677</v>
      </c>
      <c r="C686" s="9"/>
      <c r="D686" s="49" t="s">
        <v>996</v>
      </c>
      <c r="E686" s="79" t="s">
        <v>1461</v>
      </c>
      <c r="F686" s="49" t="s">
        <v>867</v>
      </c>
      <c r="G686" s="49" t="s">
        <v>962</v>
      </c>
      <c r="H686" s="49" t="s">
        <v>540</v>
      </c>
      <c r="I686" s="89">
        <v>10</v>
      </c>
      <c r="J686" s="88">
        <v>4.76</v>
      </c>
      <c r="K686" s="82">
        <f t="shared" si="292"/>
        <v>4.6999999999999993</v>
      </c>
      <c r="L686" s="82">
        <f t="shared" si="293"/>
        <v>0.47</v>
      </c>
      <c r="M686" s="83">
        <f t="shared" si="291"/>
        <v>0.47599999999999998</v>
      </c>
      <c r="N686" s="84">
        <v>0.5796</v>
      </c>
      <c r="O686" s="85">
        <f t="shared" si="302"/>
        <v>5000</v>
      </c>
      <c r="P686" s="86">
        <v>500</v>
      </c>
      <c r="Q686" s="85">
        <f t="shared" si="303"/>
        <v>30000</v>
      </c>
      <c r="R686" s="86">
        <v>3000</v>
      </c>
      <c r="S686" s="87">
        <f t="shared" si="304"/>
        <v>2349.9999999999995</v>
      </c>
      <c r="T686" s="87">
        <f t="shared" si="305"/>
        <v>14099.999999999998</v>
      </c>
      <c r="AA686" s="22">
        <f t="shared" si="306"/>
        <v>2898</v>
      </c>
      <c r="AB686" s="22">
        <f t="shared" si="307"/>
        <v>2380</v>
      </c>
      <c r="AC686" s="22">
        <f t="shared" si="308"/>
        <v>2380</v>
      </c>
      <c r="AE686" s="22">
        <f t="shared" si="309"/>
        <v>17388</v>
      </c>
      <c r="AF686" s="22">
        <f t="shared" si="310"/>
        <v>14280</v>
      </c>
      <c r="AG686" s="22">
        <f t="shared" si="311"/>
        <v>14280</v>
      </c>
    </row>
    <row r="687" spans="1:201" ht="40.15" customHeight="1" x14ac:dyDescent="0.2">
      <c r="A687" s="15" t="s">
        <v>1160</v>
      </c>
      <c r="B687" s="9">
        <v>678</v>
      </c>
      <c r="C687" s="9"/>
      <c r="D687" s="49" t="s">
        <v>17</v>
      </c>
      <c r="E687" s="79" t="s">
        <v>18</v>
      </c>
      <c r="F687" s="49" t="s">
        <v>568</v>
      </c>
      <c r="G687" s="49" t="s">
        <v>1462</v>
      </c>
      <c r="H687" s="49" t="s">
        <v>537</v>
      </c>
      <c r="I687" s="89">
        <v>1</v>
      </c>
      <c r="J687" s="88">
        <v>8.77</v>
      </c>
      <c r="K687" s="82">
        <f t="shared" si="292"/>
        <v>8.77</v>
      </c>
      <c r="L687" s="82">
        <f t="shared" si="293"/>
        <v>8.77</v>
      </c>
      <c r="M687" s="83">
        <f t="shared" si="291"/>
        <v>8.77</v>
      </c>
      <c r="N687" s="84">
        <v>10.673999999999999</v>
      </c>
      <c r="O687" s="85">
        <f t="shared" si="302"/>
        <v>10</v>
      </c>
      <c r="P687" s="86">
        <v>10</v>
      </c>
      <c r="Q687" s="85">
        <f t="shared" si="303"/>
        <v>200</v>
      </c>
      <c r="R687" s="86">
        <v>200</v>
      </c>
      <c r="S687" s="87">
        <f t="shared" si="304"/>
        <v>87.699999999999989</v>
      </c>
      <c r="T687" s="87">
        <f t="shared" si="305"/>
        <v>1754</v>
      </c>
      <c r="AA687" s="22">
        <f t="shared" si="306"/>
        <v>106.74</v>
      </c>
      <c r="AB687" s="22">
        <f t="shared" si="307"/>
        <v>87.699999999999989</v>
      </c>
      <c r="AC687" s="22">
        <f t="shared" si="308"/>
        <v>87.699999999999989</v>
      </c>
      <c r="AE687" s="22">
        <f t="shared" si="309"/>
        <v>2134.7999999999997</v>
      </c>
      <c r="AF687" s="22">
        <f t="shared" si="310"/>
        <v>1754</v>
      </c>
      <c r="AG687" s="22">
        <f t="shared" si="311"/>
        <v>1754</v>
      </c>
    </row>
    <row r="688" spans="1:201" ht="40.15" customHeight="1" x14ac:dyDescent="0.2">
      <c r="A688" s="16" t="s">
        <v>1160</v>
      </c>
      <c r="B688" s="9">
        <v>679</v>
      </c>
      <c r="C688" s="9"/>
      <c r="D688" s="49" t="s">
        <v>923</v>
      </c>
      <c r="E688" s="79" t="s">
        <v>924</v>
      </c>
      <c r="F688" s="49" t="s">
        <v>926</v>
      </c>
      <c r="G688" s="49" t="s">
        <v>1463</v>
      </c>
      <c r="H688" s="49" t="s">
        <v>537</v>
      </c>
      <c r="I688" s="89">
        <v>1</v>
      </c>
      <c r="J688" s="82">
        <v>7.95</v>
      </c>
      <c r="K688" s="82">
        <f t="shared" si="292"/>
        <v>7.95</v>
      </c>
      <c r="L688" s="82">
        <f t="shared" si="293"/>
        <v>7.95</v>
      </c>
      <c r="M688" s="83">
        <f t="shared" si="291"/>
        <v>7.95</v>
      </c>
      <c r="N688" s="84">
        <v>6.2098719999999998</v>
      </c>
      <c r="O688" s="85">
        <f t="shared" si="302"/>
        <v>100</v>
      </c>
      <c r="P688" s="86">
        <v>100</v>
      </c>
      <c r="Q688" s="85">
        <f t="shared" si="303"/>
        <v>3000</v>
      </c>
      <c r="R688" s="86">
        <v>3000</v>
      </c>
      <c r="S688" s="87">
        <f t="shared" si="304"/>
        <v>795</v>
      </c>
      <c r="T688" s="87">
        <f t="shared" si="305"/>
        <v>23850</v>
      </c>
      <c r="U688" s="6"/>
      <c r="V688" s="6"/>
      <c r="W688" s="6"/>
      <c r="X688" s="6"/>
      <c r="Y688" s="6"/>
      <c r="Z688" s="6"/>
      <c r="AA688" s="22">
        <f t="shared" si="306"/>
        <v>620.98720000000003</v>
      </c>
      <c r="AB688" s="22">
        <f t="shared" si="307"/>
        <v>795</v>
      </c>
      <c r="AC688" s="22">
        <f t="shared" si="308"/>
        <v>620.98720000000003</v>
      </c>
      <c r="AD688" s="6"/>
      <c r="AE688" s="22">
        <f t="shared" si="309"/>
        <v>18629.615999999998</v>
      </c>
      <c r="AF688" s="22">
        <f t="shared" si="310"/>
        <v>23850</v>
      </c>
      <c r="AG688" s="22">
        <f t="shared" si="311"/>
        <v>18629.615999999998</v>
      </c>
      <c r="AH688" s="6"/>
      <c r="AI688" s="6"/>
      <c r="AJ688" s="6"/>
      <c r="AK688" s="6"/>
      <c r="AL688" s="6"/>
      <c r="AM688" s="6"/>
      <c r="AN688" s="29"/>
      <c r="AO688" s="29"/>
      <c r="AP688" s="29"/>
      <c r="AQ688" s="29"/>
      <c r="AR688" s="29"/>
      <c r="AS688" s="29"/>
      <c r="AT688" s="29"/>
      <c r="AU688" s="29"/>
      <c r="AV688" s="29"/>
      <c r="AW688" s="29"/>
      <c r="AX688" s="29"/>
      <c r="AY688" s="29"/>
      <c r="AZ688" s="29"/>
      <c r="BA688" s="29"/>
      <c r="BB688" s="29"/>
      <c r="BC688" s="29"/>
      <c r="BD688" s="29"/>
      <c r="BE688" s="29"/>
      <c r="BF688" s="29"/>
      <c r="BG688" s="29"/>
      <c r="BH688" s="29"/>
      <c r="BI688" s="29"/>
      <c r="BJ688" s="6"/>
      <c r="BK688" s="6"/>
      <c r="BL688" s="6"/>
      <c r="BM688" s="6"/>
      <c r="BN688" s="6"/>
      <c r="BO688" s="6"/>
      <c r="BP688" s="6"/>
      <c r="BQ688" s="6"/>
      <c r="BR688" s="6"/>
      <c r="BS688" s="6"/>
      <c r="BT688" s="6"/>
      <c r="BU688" s="6"/>
      <c r="BV688" s="6"/>
      <c r="BW688" s="6"/>
      <c r="BX688" s="6"/>
      <c r="BY688" s="6"/>
      <c r="BZ688" s="6"/>
      <c r="CA688" s="6"/>
      <c r="CB688" s="6"/>
      <c r="CC688" s="6"/>
      <c r="CD688" s="6"/>
      <c r="CE688" s="6"/>
      <c r="CF688" s="6"/>
      <c r="CG688" s="6"/>
      <c r="CH688" s="6"/>
      <c r="CI688" s="6"/>
      <c r="CJ688" s="6"/>
      <c r="CK688" s="6"/>
      <c r="CL688" s="6"/>
      <c r="CM688" s="6"/>
      <c r="CN688" s="6"/>
      <c r="CO688" s="6"/>
      <c r="CP688" s="6"/>
      <c r="CQ688" s="6"/>
      <c r="CR688" s="6"/>
      <c r="CS688" s="6"/>
      <c r="CT688" s="6"/>
      <c r="CU688" s="6"/>
      <c r="CV688" s="6"/>
      <c r="CW688" s="6"/>
      <c r="CX688" s="6"/>
      <c r="CY688" s="6"/>
      <c r="CZ688" s="6"/>
      <c r="DA688" s="6"/>
      <c r="DB688" s="6"/>
      <c r="DC688" s="6"/>
      <c r="DD688" s="6"/>
      <c r="DE688" s="6"/>
      <c r="DF688" s="6"/>
      <c r="DG688" s="6"/>
      <c r="DH688" s="6"/>
      <c r="DI688" s="6"/>
      <c r="DJ688" s="6"/>
      <c r="DK688" s="6"/>
      <c r="DL688" s="6"/>
      <c r="DM688" s="6"/>
      <c r="DN688" s="6"/>
      <c r="DO688" s="6"/>
      <c r="DP688" s="6"/>
      <c r="DQ688" s="6"/>
      <c r="DR688" s="6"/>
      <c r="DS688" s="6"/>
      <c r="DT688" s="6"/>
      <c r="DU688" s="6"/>
      <c r="DV688" s="6"/>
      <c r="DW688" s="6"/>
      <c r="DX688" s="6"/>
      <c r="DY688" s="6"/>
      <c r="DZ688" s="6"/>
      <c r="EA688" s="6"/>
      <c r="EB688" s="6"/>
      <c r="EC688" s="6"/>
      <c r="ED688" s="6"/>
      <c r="EE688" s="6"/>
      <c r="EF688" s="6"/>
      <c r="EG688" s="6"/>
      <c r="EH688" s="6"/>
      <c r="EI688" s="6"/>
      <c r="EJ688" s="6"/>
      <c r="EK688" s="6"/>
      <c r="EL688" s="6"/>
      <c r="EM688" s="6"/>
      <c r="EN688" s="6"/>
      <c r="EO688" s="6"/>
      <c r="EP688" s="6"/>
      <c r="EQ688" s="6"/>
      <c r="ER688" s="6"/>
      <c r="ES688" s="6"/>
      <c r="ET688" s="6"/>
      <c r="EU688" s="6"/>
      <c r="EV688" s="6"/>
      <c r="EW688" s="6"/>
      <c r="EX688" s="6"/>
      <c r="EY688" s="6"/>
      <c r="EZ688" s="6"/>
      <c r="FA688" s="6"/>
      <c r="FB688" s="6"/>
      <c r="FC688" s="6"/>
      <c r="FD688" s="6"/>
      <c r="FE688" s="6"/>
      <c r="FF688" s="6"/>
      <c r="FG688" s="6"/>
      <c r="FH688" s="6"/>
      <c r="FI688" s="6"/>
      <c r="FJ688" s="6"/>
      <c r="FK688" s="6"/>
      <c r="FL688" s="6"/>
      <c r="FM688" s="6"/>
      <c r="FN688" s="6"/>
      <c r="FO688" s="6"/>
      <c r="FP688" s="6"/>
      <c r="FQ688" s="6"/>
      <c r="FR688" s="6"/>
      <c r="FS688" s="6"/>
      <c r="FT688" s="6"/>
      <c r="FU688" s="6"/>
      <c r="FV688" s="6"/>
      <c r="FW688" s="6"/>
      <c r="FX688" s="6"/>
      <c r="FY688" s="6"/>
      <c r="FZ688" s="6"/>
      <c r="GA688" s="6"/>
      <c r="GB688" s="6"/>
      <c r="GC688" s="6"/>
      <c r="GD688" s="6"/>
      <c r="GE688" s="6"/>
      <c r="GF688" s="6"/>
      <c r="GG688" s="6"/>
      <c r="GH688" s="6"/>
      <c r="GI688" s="6"/>
      <c r="GJ688" s="6"/>
      <c r="GK688" s="6"/>
      <c r="GL688" s="6"/>
      <c r="GM688" s="6"/>
      <c r="GN688" s="6"/>
      <c r="GO688" s="6"/>
      <c r="GP688" s="6"/>
      <c r="GQ688" s="6"/>
      <c r="GR688" s="6"/>
      <c r="GS688" s="6"/>
    </row>
    <row r="689" spans="1:201" s="6" customFormat="1" ht="40.15" customHeight="1" x14ac:dyDescent="0.2">
      <c r="A689" s="15" t="s">
        <v>1160</v>
      </c>
      <c r="B689" s="9">
        <v>680</v>
      </c>
      <c r="C689" s="9"/>
      <c r="D689" s="49" t="s">
        <v>923</v>
      </c>
      <c r="E689" s="79" t="s">
        <v>32</v>
      </c>
      <c r="F689" s="49" t="s">
        <v>568</v>
      </c>
      <c r="G689" s="49" t="s">
        <v>1464</v>
      </c>
      <c r="H689" s="49" t="s">
        <v>537</v>
      </c>
      <c r="I689" s="101">
        <v>1</v>
      </c>
      <c r="J689" s="88">
        <v>7.99</v>
      </c>
      <c r="K689" s="82">
        <f t="shared" si="292"/>
        <v>7.99</v>
      </c>
      <c r="L689" s="82">
        <f t="shared" si="293"/>
        <v>7.99</v>
      </c>
      <c r="M689" s="83">
        <f t="shared" si="291"/>
        <v>7.99</v>
      </c>
      <c r="N689" s="84">
        <v>9.0773989999999998</v>
      </c>
      <c r="O689" s="85">
        <f t="shared" si="302"/>
        <v>50</v>
      </c>
      <c r="P689" s="86">
        <v>50</v>
      </c>
      <c r="Q689" s="85">
        <f t="shared" si="303"/>
        <v>1600</v>
      </c>
      <c r="R689" s="86">
        <v>1600</v>
      </c>
      <c r="S689" s="87">
        <f t="shared" si="304"/>
        <v>399.5</v>
      </c>
      <c r="T689" s="87">
        <f t="shared" si="305"/>
        <v>12784</v>
      </c>
      <c r="U689" s="1"/>
      <c r="V689" s="1"/>
      <c r="W689" s="1"/>
      <c r="X689" s="1"/>
      <c r="Y689" s="1"/>
      <c r="Z689" s="1"/>
      <c r="AA689" s="22">
        <f t="shared" si="306"/>
        <v>453.86995000000002</v>
      </c>
      <c r="AB689" s="22">
        <f t="shared" si="307"/>
        <v>399.5</v>
      </c>
      <c r="AC689" s="22">
        <f t="shared" si="308"/>
        <v>399.5</v>
      </c>
      <c r="AD689" s="1"/>
      <c r="AE689" s="22">
        <f t="shared" si="309"/>
        <v>14523.838400000001</v>
      </c>
      <c r="AF689" s="22">
        <f t="shared" si="310"/>
        <v>12784</v>
      </c>
      <c r="AG689" s="22">
        <f t="shared" si="311"/>
        <v>12784</v>
      </c>
      <c r="AH689" s="1"/>
      <c r="AI689" s="1"/>
      <c r="AJ689" s="1"/>
      <c r="AK689" s="1"/>
      <c r="AL689" s="1"/>
      <c r="AM689" s="1"/>
      <c r="AN689" s="26"/>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row>
    <row r="690" spans="1:201" ht="40.15" customHeight="1" x14ac:dyDescent="0.2">
      <c r="A690" s="15" t="s">
        <v>1160</v>
      </c>
      <c r="B690" s="9">
        <v>681</v>
      </c>
      <c r="C690" s="9"/>
      <c r="D690" s="49" t="s">
        <v>2133</v>
      </c>
      <c r="E690" s="79" t="s">
        <v>2132</v>
      </c>
      <c r="F690" s="49" t="s">
        <v>1250</v>
      </c>
      <c r="G690" s="49" t="s">
        <v>521</v>
      </c>
      <c r="H690" s="49" t="s">
        <v>540</v>
      </c>
      <c r="I690" s="101">
        <v>20</v>
      </c>
      <c r="J690" s="88">
        <v>12.78</v>
      </c>
      <c r="K690" s="82">
        <f t="shared" si="292"/>
        <v>12.6</v>
      </c>
      <c r="L690" s="82">
        <f t="shared" si="293"/>
        <v>0.63</v>
      </c>
      <c r="M690" s="83">
        <f t="shared" si="291"/>
        <v>0.63900000000000001</v>
      </c>
      <c r="N690" s="84"/>
      <c r="O690" s="85">
        <f t="shared" si="302"/>
        <v>100</v>
      </c>
      <c r="P690" s="86">
        <v>5</v>
      </c>
      <c r="Q690" s="85">
        <f t="shared" si="303"/>
        <v>4000</v>
      </c>
      <c r="R690" s="86">
        <v>200</v>
      </c>
      <c r="S690" s="87">
        <f t="shared" si="304"/>
        <v>63</v>
      </c>
      <c r="T690" s="87">
        <f t="shared" si="305"/>
        <v>2520</v>
      </c>
      <c r="AA690" s="22"/>
      <c r="AB690" s="22">
        <f t="shared" si="307"/>
        <v>63.9</v>
      </c>
      <c r="AC690" s="22"/>
      <c r="AE690" s="22"/>
      <c r="AF690" s="22">
        <f t="shared" si="310"/>
        <v>2556</v>
      </c>
      <c r="AG690" s="22"/>
    </row>
    <row r="691" spans="1:201" ht="40.15" customHeight="1" x14ac:dyDescent="0.2">
      <c r="A691" s="15" t="s">
        <v>1160</v>
      </c>
      <c r="B691" s="9">
        <v>682</v>
      </c>
      <c r="C691" s="9"/>
      <c r="D691" s="49" t="s">
        <v>487</v>
      </c>
      <c r="E691" s="79" t="s">
        <v>488</v>
      </c>
      <c r="F691" s="49" t="s">
        <v>1465</v>
      </c>
      <c r="G691" s="49" t="s">
        <v>1466</v>
      </c>
      <c r="H691" s="49" t="s">
        <v>537</v>
      </c>
      <c r="I691" s="89">
        <v>1</v>
      </c>
      <c r="J691" s="88">
        <v>28.62</v>
      </c>
      <c r="K691" s="82">
        <f t="shared" si="292"/>
        <v>28.62</v>
      </c>
      <c r="L691" s="82">
        <f t="shared" si="293"/>
        <v>28.62</v>
      </c>
      <c r="M691" s="83">
        <f t="shared" si="291"/>
        <v>28.62</v>
      </c>
      <c r="N691" s="84">
        <v>30.18</v>
      </c>
      <c r="O691" s="85">
        <f t="shared" si="302"/>
        <v>80</v>
      </c>
      <c r="P691" s="86">
        <v>80</v>
      </c>
      <c r="Q691" s="85">
        <f t="shared" si="303"/>
        <v>400</v>
      </c>
      <c r="R691" s="86">
        <v>400</v>
      </c>
      <c r="S691" s="87">
        <f t="shared" si="304"/>
        <v>2289.6</v>
      </c>
      <c r="T691" s="87">
        <f t="shared" si="305"/>
        <v>11448</v>
      </c>
      <c r="AA691" s="22">
        <f t="shared" ref="AA691:AA699" si="312">N691*O691</f>
        <v>2414.4</v>
      </c>
      <c r="AB691" s="22">
        <f t="shared" ref="AB691:AB700" si="313">M691*O691</f>
        <v>2289.6</v>
      </c>
      <c r="AC691" s="22">
        <f t="shared" ref="AC691:AC699" si="314">IF(AA691&lt;AB691,AA691,AB691)</f>
        <v>2289.6</v>
      </c>
      <c r="AE691" s="22">
        <f t="shared" ref="AE691:AE699" si="315">Q691*N691</f>
        <v>12072</v>
      </c>
      <c r="AF691" s="22">
        <f t="shared" ref="AF691:AF700" si="316">M691*Q691</f>
        <v>11448</v>
      </c>
      <c r="AG691" s="22">
        <f t="shared" ref="AG691:AG699" si="317">IF(AE691&lt;AF691,AE691,AF691)</f>
        <v>11448</v>
      </c>
    </row>
    <row r="692" spans="1:201" ht="40.15" customHeight="1" x14ac:dyDescent="0.2">
      <c r="A692" s="15" t="s">
        <v>1160</v>
      </c>
      <c r="B692" s="9">
        <v>683</v>
      </c>
      <c r="C692" s="9"/>
      <c r="D692" s="49" t="s">
        <v>487</v>
      </c>
      <c r="E692" s="79" t="s">
        <v>1188</v>
      </c>
      <c r="F692" s="49" t="s">
        <v>631</v>
      </c>
      <c r="G692" s="49" t="s">
        <v>1467</v>
      </c>
      <c r="H692" s="49" t="s">
        <v>940</v>
      </c>
      <c r="I692" s="89">
        <v>1</v>
      </c>
      <c r="J692" s="88">
        <v>18.61</v>
      </c>
      <c r="K692" s="82">
        <f t="shared" si="292"/>
        <v>18.61</v>
      </c>
      <c r="L692" s="82">
        <f t="shared" si="293"/>
        <v>18.61</v>
      </c>
      <c r="M692" s="83">
        <f t="shared" si="291"/>
        <v>18.61</v>
      </c>
      <c r="N692" s="84">
        <v>25.15</v>
      </c>
      <c r="O692" s="85">
        <f t="shared" si="302"/>
        <v>1</v>
      </c>
      <c r="P692" s="86">
        <v>1</v>
      </c>
      <c r="Q692" s="85">
        <f t="shared" si="303"/>
        <v>200</v>
      </c>
      <c r="R692" s="86">
        <v>200</v>
      </c>
      <c r="S692" s="87">
        <f t="shared" si="304"/>
        <v>18.61</v>
      </c>
      <c r="T692" s="87">
        <f t="shared" si="305"/>
        <v>3722</v>
      </c>
      <c r="AA692" s="22">
        <f t="shared" si="312"/>
        <v>25.15</v>
      </c>
      <c r="AB692" s="22">
        <f t="shared" si="313"/>
        <v>18.61</v>
      </c>
      <c r="AC692" s="22">
        <f t="shared" si="314"/>
        <v>18.61</v>
      </c>
      <c r="AE692" s="22">
        <f t="shared" si="315"/>
        <v>5030</v>
      </c>
      <c r="AF692" s="22">
        <f t="shared" si="316"/>
        <v>3722</v>
      </c>
      <c r="AG692" s="22">
        <f t="shared" si="317"/>
        <v>3722</v>
      </c>
    </row>
    <row r="693" spans="1:201" ht="40.15" customHeight="1" x14ac:dyDescent="0.2">
      <c r="A693" s="15" t="s">
        <v>1160</v>
      </c>
      <c r="B693" s="9">
        <v>684</v>
      </c>
      <c r="C693" s="9"/>
      <c r="D693" s="49" t="s">
        <v>487</v>
      </c>
      <c r="E693" s="79" t="s">
        <v>1967</v>
      </c>
      <c r="F693" s="49" t="s">
        <v>1968</v>
      </c>
      <c r="G693" s="49" t="s">
        <v>1969</v>
      </c>
      <c r="H693" s="49" t="s">
        <v>540</v>
      </c>
      <c r="I693" s="89">
        <v>30</v>
      </c>
      <c r="J693" s="88">
        <v>42.98</v>
      </c>
      <c r="K693" s="82">
        <f t="shared" si="292"/>
        <v>42.9</v>
      </c>
      <c r="L693" s="82">
        <f t="shared" si="293"/>
        <v>1.43</v>
      </c>
      <c r="M693" s="83">
        <f t="shared" si="291"/>
        <v>1.4326666666666665</v>
      </c>
      <c r="N693" s="84">
        <v>1.8740000000000001</v>
      </c>
      <c r="O693" s="85">
        <f t="shared" si="302"/>
        <v>30</v>
      </c>
      <c r="P693" s="86">
        <v>1</v>
      </c>
      <c r="Q693" s="85">
        <f t="shared" si="303"/>
        <v>3000</v>
      </c>
      <c r="R693" s="86">
        <v>100</v>
      </c>
      <c r="S693" s="87">
        <f t="shared" si="304"/>
        <v>42.9</v>
      </c>
      <c r="T693" s="87">
        <f t="shared" si="305"/>
        <v>4290</v>
      </c>
      <c r="AA693" s="22">
        <f t="shared" si="312"/>
        <v>56.220000000000006</v>
      </c>
      <c r="AB693" s="22">
        <f t="shared" si="313"/>
        <v>42.98</v>
      </c>
      <c r="AC693" s="22">
        <f t="shared" si="314"/>
        <v>42.98</v>
      </c>
      <c r="AE693" s="22">
        <f t="shared" si="315"/>
        <v>5622</v>
      </c>
      <c r="AF693" s="22">
        <f t="shared" si="316"/>
        <v>4298</v>
      </c>
      <c r="AG693" s="22">
        <f t="shared" si="317"/>
        <v>4298</v>
      </c>
    </row>
    <row r="694" spans="1:201" ht="40.15" customHeight="1" x14ac:dyDescent="0.2">
      <c r="A694" s="15" t="s">
        <v>1160</v>
      </c>
      <c r="B694" s="9">
        <v>685</v>
      </c>
      <c r="C694" s="9"/>
      <c r="D694" s="49" t="s">
        <v>41</v>
      </c>
      <c r="E694" s="79" t="s">
        <v>42</v>
      </c>
      <c r="F694" s="49" t="s">
        <v>549</v>
      </c>
      <c r="G694" s="49" t="s">
        <v>539</v>
      </c>
      <c r="H694" s="49" t="s">
        <v>540</v>
      </c>
      <c r="I694" s="101">
        <v>60</v>
      </c>
      <c r="J694" s="88">
        <v>29.32</v>
      </c>
      <c r="K694" s="82">
        <f t="shared" si="292"/>
        <v>28.799999999999997</v>
      </c>
      <c r="L694" s="82">
        <f t="shared" si="293"/>
        <v>0.48</v>
      </c>
      <c r="M694" s="83">
        <f t="shared" si="291"/>
        <v>0.48866666666666669</v>
      </c>
      <c r="N694" s="84">
        <v>0.13214899999999999</v>
      </c>
      <c r="O694" s="85">
        <f t="shared" si="302"/>
        <v>24000</v>
      </c>
      <c r="P694" s="86">
        <v>400</v>
      </c>
      <c r="Q694" s="85">
        <f t="shared" si="303"/>
        <v>240000</v>
      </c>
      <c r="R694" s="86">
        <v>4000</v>
      </c>
      <c r="S694" s="87">
        <f t="shared" si="304"/>
        <v>11519.999999999998</v>
      </c>
      <c r="T694" s="87">
        <f t="shared" si="305"/>
        <v>115199.99999999999</v>
      </c>
      <c r="AA694" s="22">
        <f t="shared" si="312"/>
        <v>3171.5759999999996</v>
      </c>
      <c r="AB694" s="22">
        <f t="shared" si="313"/>
        <v>11728</v>
      </c>
      <c r="AC694" s="22">
        <f t="shared" si="314"/>
        <v>3171.5759999999996</v>
      </c>
      <c r="AE694" s="22">
        <f t="shared" si="315"/>
        <v>31715.759999999998</v>
      </c>
      <c r="AF694" s="22">
        <f t="shared" si="316"/>
        <v>117280</v>
      </c>
      <c r="AG694" s="22">
        <f t="shared" si="317"/>
        <v>31715.759999999998</v>
      </c>
    </row>
    <row r="695" spans="1:201" ht="40.15" customHeight="1" x14ac:dyDescent="0.2">
      <c r="A695" s="15" t="s">
        <v>1160</v>
      </c>
      <c r="B695" s="9">
        <v>686</v>
      </c>
      <c r="C695" s="9"/>
      <c r="D695" s="49" t="s">
        <v>41</v>
      </c>
      <c r="E695" s="79" t="s">
        <v>43</v>
      </c>
      <c r="F695" s="49" t="s">
        <v>549</v>
      </c>
      <c r="G695" s="49" t="s">
        <v>557</v>
      </c>
      <c r="H695" s="38" t="s">
        <v>540</v>
      </c>
      <c r="I695" s="89">
        <v>60</v>
      </c>
      <c r="J695" s="88">
        <v>47.89</v>
      </c>
      <c r="K695" s="82">
        <f t="shared" si="292"/>
        <v>47.400000000000006</v>
      </c>
      <c r="L695" s="82">
        <f t="shared" si="293"/>
        <v>0.79</v>
      </c>
      <c r="M695" s="83">
        <f t="shared" si="291"/>
        <v>0.79816666666666669</v>
      </c>
      <c r="N695" s="84">
        <v>0.26429900000000001</v>
      </c>
      <c r="O695" s="85">
        <f t="shared" si="302"/>
        <v>24000</v>
      </c>
      <c r="P695" s="86">
        <v>400</v>
      </c>
      <c r="Q695" s="85">
        <f t="shared" si="303"/>
        <v>180000</v>
      </c>
      <c r="R695" s="86">
        <v>3000</v>
      </c>
      <c r="S695" s="87">
        <f t="shared" si="304"/>
        <v>18960.000000000004</v>
      </c>
      <c r="T695" s="87">
        <f t="shared" si="305"/>
        <v>142200.00000000003</v>
      </c>
      <c r="AA695" s="22">
        <f t="shared" si="312"/>
        <v>6343.1760000000004</v>
      </c>
      <c r="AB695" s="22">
        <f t="shared" si="313"/>
        <v>19156</v>
      </c>
      <c r="AC695" s="22">
        <f t="shared" si="314"/>
        <v>6343.1760000000004</v>
      </c>
      <c r="AE695" s="22">
        <f t="shared" si="315"/>
        <v>47573.82</v>
      </c>
      <c r="AF695" s="22">
        <f t="shared" si="316"/>
        <v>143670</v>
      </c>
      <c r="AG695" s="22">
        <f t="shared" si="317"/>
        <v>47573.82</v>
      </c>
    </row>
    <row r="696" spans="1:201" ht="40.15" customHeight="1" x14ac:dyDescent="0.2">
      <c r="A696" s="15" t="s">
        <v>1160</v>
      </c>
      <c r="B696" s="9">
        <v>687</v>
      </c>
      <c r="C696" s="9"/>
      <c r="D696" s="49" t="s">
        <v>41</v>
      </c>
      <c r="E696" s="79" t="s">
        <v>2224</v>
      </c>
      <c r="F696" s="49" t="s">
        <v>549</v>
      </c>
      <c r="G696" s="49" t="s">
        <v>839</v>
      </c>
      <c r="H696" s="38" t="s">
        <v>540</v>
      </c>
      <c r="I696" s="89">
        <v>30</v>
      </c>
      <c r="J696" s="88">
        <v>9.5299999999999994</v>
      </c>
      <c r="K696" s="82">
        <f t="shared" si="292"/>
        <v>9.3000000000000007</v>
      </c>
      <c r="L696" s="82">
        <f t="shared" si="293"/>
        <v>0.31</v>
      </c>
      <c r="M696" s="83">
        <f t="shared" si="291"/>
        <v>0.31766666666666665</v>
      </c>
      <c r="N696" s="84">
        <v>0.13214899999999999</v>
      </c>
      <c r="O696" s="85">
        <f t="shared" si="302"/>
        <v>30</v>
      </c>
      <c r="P696" s="86">
        <v>1</v>
      </c>
      <c r="Q696" s="85">
        <f t="shared" si="303"/>
        <v>120000</v>
      </c>
      <c r="R696" s="86">
        <v>4000</v>
      </c>
      <c r="S696" s="87">
        <f t="shared" si="304"/>
        <v>9.3000000000000007</v>
      </c>
      <c r="T696" s="87">
        <f t="shared" si="305"/>
        <v>37200</v>
      </c>
      <c r="AA696" s="22">
        <f t="shared" si="312"/>
        <v>3.9644699999999995</v>
      </c>
      <c r="AB696" s="22">
        <f t="shared" si="313"/>
        <v>9.5299999999999994</v>
      </c>
      <c r="AC696" s="22">
        <f t="shared" si="314"/>
        <v>3.9644699999999995</v>
      </c>
      <c r="AE696" s="22">
        <f t="shared" si="315"/>
        <v>15857.88</v>
      </c>
      <c r="AF696" s="22">
        <f t="shared" si="316"/>
        <v>38120</v>
      </c>
      <c r="AG696" s="22">
        <f t="shared" si="317"/>
        <v>15857.88</v>
      </c>
    </row>
    <row r="697" spans="1:201" ht="40.15" customHeight="1" x14ac:dyDescent="0.2">
      <c r="A697" s="15" t="s">
        <v>1160</v>
      </c>
      <c r="B697" s="9">
        <v>688</v>
      </c>
      <c r="C697" s="9"/>
      <c r="D697" s="49" t="s">
        <v>41</v>
      </c>
      <c r="E697" s="79" t="s">
        <v>2226</v>
      </c>
      <c r="F697" s="49" t="s">
        <v>549</v>
      </c>
      <c r="G697" s="49" t="s">
        <v>316</v>
      </c>
      <c r="H697" s="38" t="s">
        <v>540</v>
      </c>
      <c r="I697" s="89">
        <v>50</v>
      </c>
      <c r="J697" s="88">
        <v>15.96</v>
      </c>
      <c r="K697" s="82">
        <f t="shared" si="292"/>
        <v>15.5</v>
      </c>
      <c r="L697" s="82">
        <f t="shared" si="293"/>
        <v>0.31</v>
      </c>
      <c r="M697" s="83">
        <f t="shared" si="291"/>
        <v>0.31920000000000004</v>
      </c>
      <c r="N697" s="84"/>
      <c r="O697" s="85">
        <f t="shared" si="302"/>
        <v>50</v>
      </c>
      <c r="P697" s="86">
        <v>1</v>
      </c>
      <c r="Q697" s="85">
        <f t="shared" si="303"/>
        <v>200000</v>
      </c>
      <c r="R697" s="86">
        <v>4000</v>
      </c>
      <c r="S697" s="87">
        <f t="shared" si="304"/>
        <v>15.5</v>
      </c>
      <c r="T697" s="87">
        <f t="shared" si="305"/>
        <v>62000</v>
      </c>
      <c r="AA697" s="22"/>
      <c r="AB697" s="22"/>
      <c r="AC697" s="22"/>
      <c r="AE697" s="22"/>
      <c r="AF697" s="22"/>
      <c r="AG697" s="22"/>
    </row>
    <row r="698" spans="1:201" ht="40.15" customHeight="1" x14ac:dyDescent="0.2">
      <c r="A698" s="15" t="s">
        <v>1160</v>
      </c>
      <c r="B698" s="9">
        <v>689</v>
      </c>
      <c r="C698" s="9"/>
      <c r="D698" s="49" t="s">
        <v>41</v>
      </c>
      <c r="E698" s="79" t="s">
        <v>2225</v>
      </c>
      <c r="F698" s="49" t="s">
        <v>549</v>
      </c>
      <c r="G698" s="49" t="s">
        <v>897</v>
      </c>
      <c r="H698" s="38" t="s">
        <v>540</v>
      </c>
      <c r="I698" s="89">
        <v>50</v>
      </c>
      <c r="J698" s="88">
        <v>26.22</v>
      </c>
      <c r="K698" s="82">
        <f t="shared" si="292"/>
        <v>26</v>
      </c>
      <c r="L698" s="82">
        <f t="shared" si="293"/>
        <v>0.52</v>
      </c>
      <c r="M698" s="83">
        <f t="shared" si="291"/>
        <v>0.52439999999999998</v>
      </c>
      <c r="N698" s="84">
        <v>0.26429900000000001</v>
      </c>
      <c r="O698" s="85">
        <f t="shared" ref="O698:O727" si="318">P698*I698</f>
        <v>50</v>
      </c>
      <c r="P698" s="86">
        <v>1</v>
      </c>
      <c r="Q698" s="85">
        <f t="shared" ref="Q698:Q727" si="319">R698*I698</f>
        <v>150000</v>
      </c>
      <c r="R698" s="86">
        <v>3000</v>
      </c>
      <c r="S698" s="87">
        <f t="shared" ref="S698:S727" si="320">P698*K698</f>
        <v>26</v>
      </c>
      <c r="T698" s="87">
        <f t="shared" ref="T698:T727" si="321">R698*K698</f>
        <v>78000</v>
      </c>
      <c r="AA698" s="22">
        <f t="shared" si="312"/>
        <v>13.21495</v>
      </c>
      <c r="AB698" s="22">
        <f t="shared" si="313"/>
        <v>26.22</v>
      </c>
      <c r="AC698" s="22">
        <f t="shared" si="314"/>
        <v>13.21495</v>
      </c>
      <c r="AE698" s="22">
        <f t="shared" si="315"/>
        <v>39644.85</v>
      </c>
      <c r="AF698" s="22">
        <f t="shared" si="316"/>
        <v>78660</v>
      </c>
      <c r="AG698" s="22">
        <f t="shared" si="317"/>
        <v>39644.85</v>
      </c>
    </row>
    <row r="699" spans="1:201" ht="40.15" customHeight="1" x14ac:dyDescent="0.2">
      <c r="A699" s="15" t="s">
        <v>1160</v>
      </c>
      <c r="B699" s="9">
        <v>690</v>
      </c>
      <c r="C699" s="9"/>
      <c r="D699" s="49" t="s">
        <v>493</v>
      </c>
      <c r="E699" s="79" t="s">
        <v>494</v>
      </c>
      <c r="F699" s="49" t="s">
        <v>536</v>
      </c>
      <c r="G699" s="49" t="s">
        <v>1468</v>
      </c>
      <c r="H699" s="49" t="s">
        <v>537</v>
      </c>
      <c r="I699" s="89">
        <v>1</v>
      </c>
      <c r="J699" s="88">
        <v>19.04</v>
      </c>
      <c r="K699" s="82">
        <f t="shared" si="292"/>
        <v>19.04</v>
      </c>
      <c r="L699" s="82">
        <f t="shared" si="293"/>
        <v>19.04</v>
      </c>
      <c r="M699" s="83">
        <f t="shared" si="291"/>
        <v>19.04</v>
      </c>
      <c r="N699" s="84">
        <v>10.098000000000001</v>
      </c>
      <c r="O699" s="85">
        <f t="shared" si="318"/>
        <v>60</v>
      </c>
      <c r="P699" s="86">
        <v>60</v>
      </c>
      <c r="Q699" s="85">
        <f t="shared" si="319"/>
        <v>400</v>
      </c>
      <c r="R699" s="86">
        <v>400</v>
      </c>
      <c r="S699" s="87">
        <f t="shared" si="320"/>
        <v>1142.3999999999999</v>
      </c>
      <c r="T699" s="87">
        <f t="shared" si="321"/>
        <v>7616</v>
      </c>
      <c r="AA699" s="22">
        <f t="shared" si="312"/>
        <v>605.88</v>
      </c>
      <c r="AB699" s="22">
        <f t="shared" si="313"/>
        <v>1142.3999999999999</v>
      </c>
      <c r="AC699" s="22">
        <f t="shared" si="314"/>
        <v>605.88</v>
      </c>
      <c r="AE699" s="22">
        <f t="shared" si="315"/>
        <v>4039.2000000000003</v>
      </c>
      <c r="AF699" s="22">
        <f t="shared" si="316"/>
        <v>7616</v>
      </c>
      <c r="AG699" s="22">
        <f t="shared" si="317"/>
        <v>4039.2000000000003</v>
      </c>
    </row>
    <row r="700" spans="1:201" ht="40.15" customHeight="1" x14ac:dyDescent="0.2">
      <c r="A700" s="15" t="s">
        <v>1160</v>
      </c>
      <c r="B700" s="9">
        <v>691</v>
      </c>
      <c r="C700" s="9"/>
      <c r="D700" s="49" t="s">
        <v>493</v>
      </c>
      <c r="E700" s="79" t="s">
        <v>2029</v>
      </c>
      <c r="F700" s="49" t="s">
        <v>549</v>
      </c>
      <c r="G700" s="49" t="s">
        <v>323</v>
      </c>
      <c r="H700" s="49" t="s">
        <v>540</v>
      </c>
      <c r="I700" s="89">
        <v>20</v>
      </c>
      <c r="J700" s="88">
        <v>8.3000000000000007</v>
      </c>
      <c r="K700" s="82">
        <f t="shared" si="292"/>
        <v>8.1999999999999993</v>
      </c>
      <c r="L700" s="82">
        <f t="shared" si="293"/>
        <v>0.41</v>
      </c>
      <c r="M700" s="83">
        <f t="shared" si="291"/>
        <v>0.41500000000000004</v>
      </c>
      <c r="N700" s="84"/>
      <c r="O700" s="85">
        <f t="shared" si="318"/>
        <v>1000</v>
      </c>
      <c r="P700" s="86">
        <v>50</v>
      </c>
      <c r="Q700" s="85">
        <f t="shared" si="319"/>
        <v>32000</v>
      </c>
      <c r="R700" s="86">
        <v>1600</v>
      </c>
      <c r="S700" s="87">
        <f t="shared" si="320"/>
        <v>409.99999999999994</v>
      </c>
      <c r="T700" s="87">
        <f t="shared" si="321"/>
        <v>13119.999999999998</v>
      </c>
      <c r="AA700" s="22"/>
      <c r="AB700" s="22">
        <f t="shared" si="313"/>
        <v>415.00000000000006</v>
      </c>
      <c r="AC700" s="22"/>
      <c r="AE700" s="22"/>
      <c r="AF700" s="22">
        <f t="shared" si="316"/>
        <v>13280.000000000002</v>
      </c>
      <c r="AG700" s="22"/>
    </row>
    <row r="701" spans="1:201" ht="40.15" customHeight="1" x14ac:dyDescent="0.2">
      <c r="A701" s="15" t="s">
        <v>1160</v>
      </c>
      <c r="B701" s="9">
        <v>692</v>
      </c>
      <c r="C701" s="9"/>
      <c r="D701" s="49" t="s">
        <v>493</v>
      </c>
      <c r="E701" s="79" t="s">
        <v>494</v>
      </c>
      <c r="F701" s="49" t="s">
        <v>549</v>
      </c>
      <c r="G701" s="49" t="s">
        <v>556</v>
      </c>
      <c r="H701" s="38" t="s">
        <v>540</v>
      </c>
      <c r="I701" s="89">
        <v>30</v>
      </c>
      <c r="J701" s="88">
        <v>19.16</v>
      </c>
      <c r="K701" s="82">
        <f t="shared" si="292"/>
        <v>18.899999999999999</v>
      </c>
      <c r="L701" s="82">
        <f t="shared" si="293"/>
        <v>0.63</v>
      </c>
      <c r="M701" s="83">
        <f t="shared" si="291"/>
        <v>0.63866666666666672</v>
      </c>
      <c r="N701" s="84">
        <v>0.43166599999999999</v>
      </c>
      <c r="O701" s="85">
        <f t="shared" si="318"/>
        <v>12000</v>
      </c>
      <c r="P701" s="86">
        <v>400</v>
      </c>
      <c r="Q701" s="85">
        <f t="shared" si="319"/>
        <v>60000</v>
      </c>
      <c r="R701" s="86">
        <v>2000</v>
      </c>
      <c r="S701" s="87">
        <f t="shared" si="320"/>
        <v>7559.9999999999991</v>
      </c>
      <c r="T701" s="87">
        <f t="shared" si="321"/>
        <v>37800</v>
      </c>
      <c r="AA701" s="22">
        <f t="shared" ref="AA701:AA709" si="322">N701*O701</f>
        <v>5179.9920000000002</v>
      </c>
      <c r="AB701" s="22">
        <f t="shared" ref="AB701:AB709" si="323">M701*O701</f>
        <v>7664.0000000000009</v>
      </c>
      <c r="AC701" s="22">
        <f t="shared" ref="AC701:AC709" si="324">IF(AA701&lt;AB701,AA701,AB701)</f>
        <v>5179.9920000000002</v>
      </c>
      <c r="AE701" s="22">
        <f t="shared" ref="AE701:AE709" si="325">Q701*N701</f>
        <v>25899.96</v>
      </c>
      <c r="AF701" s="22">
        <f t="shared" ref="AF701:AF709" si="326">M701*Q701</f>
        <v>38320</v>
      </c>
      <c r="AG701" s="22">
        <f t="shared" ref="AG701:AG709" si="327">IF(AE701&lt;AF701,AE701,AF701)</f>
        <v>25899.96</v>
      </c>
    </row>
    <row r="702" spans="1:201" ht="40.15" customHeight="1" x14ac:dyDescent="0.2">
      <c r="A702" s="15" t="s">
        <v>1160</v>
      </c>
      <c r="B702" s="9">
        <v>693</v>
      </c>
      <c r="C702" s="9"/>
      <c r="D702" s="49" t="s">
        <v>395</v>
      </c>
      <c r="E702" s="79" t="s">
        <v>1469</v>
      </c>
      <c r="F702" s="49" t="s">
        <v>549</v>
      </c>
      <c r="G702" s="49" t="s">
        <v>597</v>
      </c>
      <c r="H702" s="49" t="s">
        <v>540</v>
      </c>
      <c r="I702" s="53">
        <v>7</v>
      </c>
      <c r="J702" s="88">
        <v>16.989999999999998</v>
      </c>
      <c r="K702" s="82">
        <f t="shared" si="292"/>
        <v>16.939999999999998</v>
      </c>
      <c r="L702" s="82">
        <f t="shared" si="293"/>
        <v>2.42</v>
      </c>
      <c r="M702" s="83">
        <f t="shared" si="291"/>
        <v>2.427142857142857</v>
      </c>
      <c r="N702" s="84">
        <v>1.64</v>
      </c>
      <c r="O702" s="85">
        <f t="shared" si="318"/>
        <v>7</v>
      </c>
      <c r="P702" s="86">
        <v>1</v>
      </c>
      <c r="Q702" s="85">
        <f t="shared" si="319"/>
        <v>5600</v>
      </c>
      <c r="R702" s="86">
        <v>800</v>
      </c>
      <c r="S702" s="87">
        <f t="shared" si="320"/>
        <v>16.939999999999998</v>
      </c>
      <c r="T702" s="87">
        <f t="shared" si="321"/>
        <v>13551.999999999998</v>
      </c>
      <c r="AA702" s="22">
        <f t="shared" si="322"/>
        <v>11.479999999999999</v>
      </c>
      <c r="AB702" s="22">
        <f t="shared" si="323"/>
        <v>16.989999999999998</v>
      </c>
      <c r="AC702" s="22">
        <f t="shared" si="324"/>
        <v>11.479999999999999</v>
      </c>
      <c r="AE702" s="22">
        <f t="shared" si="325"/>
        <v>9184</v>
      </c>
      <c r="AF702" s="22">
        <f t="shared" si="326"/>
        <v>13592</v>
      </c>
      <c r="AG702" s="22">
        <f t="shared" si="327"/>
        <v>9184</v>
      </c>
    </row>
    <row r="703" spans="1:201" ht="40.15" customHeight="1" x14ac:dyDescent="0.2">
      <c r="A703" s="15" t="s">
        <v>1160</v>
      </c>
      <c r="B703" s="9">
        <v>694</v>
      </c>
      <c r="C703" s="9"/>
      <c r="D703" s="49" t="s">
        <v>395</v>
      </c>
      <c r="E703" s="79" t="s">
        <v>1470</v>
      </c>
      <c r="F703" s="49" t="s">
        <v>549</v>
      </c>
      <c r="G703" s="49" t="s">
        <v>597</v>
      </c>
      <c r="H703" s="49" t="s">
        <v>540</v>
      </c>
      <c r="I703" s="53">
        <v>7</v>
      </c>
      <c r="J703" s="88">
        <v>35.28</v>
      </c>
      <c r="K703" s="82">
        <f t="shared" si="292"/>
        <v>35.28</v>
      </c>
      <c r="L703" s="82">
        <f t="shared" si="293"/>
        <v>5.04</v>
      </c>
      <c r="M703" s="83">
        <f t="shared" si="291"/>
        <v>5.04</v>
      </c>
      <c r="N703" s="84">
        <v>2.4336000000000002</v>
      </c>
      <c r="O703" s="85">
        <f t="shared" si="318"/>
        <v>700</v>
      </c>
      <c r="P703" s="86">
        <v>100</v>
      </c>
      <c r="Q703" s="85">
        <f t="shared" si="319"/>
        <v>21000</v>
      </c>
      <c r="R703" s="86">
        <v>3000</v>
      </c>
      <c r="S703" s="87">
        <f t="shared" si="320"/>
        <v>3528</v>
      </c>
      <c r="T703" s="87">
        <f t="shared" si="321"/>
        <v>105840</v>
      </c>
      <c r="AA703" s="22">
        <f t="shared" si="322"/>
        <v>1703.5200000000002</v>
      </c>
      <c r="AB703" s="22">
        <f t="shared" si="323"/>
        <v>3528</v>
      </c>
      <c r="AC703" s="22">
        <f t="shared" si="324"/>
        <v>1703.5200000000002</v>
      </c>
      <c r="AE703" s="22">
        <f t="shared" si="325"/>
        <v>51105.600000000006</v>
      </c>
      <c r="AF703" s="22">
        <f t="shared" si="326"/>
        <v>105840</v>
      </c>
      <c r="AG703" s="22">
        <f t="shared" si="327"/>
        <v>51105.600000000006</v>
      </c>
    </row>
    <row r="704" spans="1:201" ht="40.15" customHeight="1" x14ac:dyDescent="0.2">
      <c r="A704" s="15" t="s">
        <v>1161</v>
      </c>
      <c r="B704" s="9">
        <v>695</v>
      </c>
      <c r="C704" s="9"/>
      <c r="D704" s="49" t="s">
        <v>395</v>
      </c>
      <c r="E704" s="79" t="s">
        <v>2044</v>
      </c>
      <c r="F704" s="49" t="s">
        <v>631</v>
      </c>
      <c r="G704" s="49" t="s">
        <v>1972</v>
      </c>
      <c r="H704" s="49" t="s">
        <v>940</v>
      </c>
      <c r="I704" s="53">
        <v>1</v>
      </c>
      <c r="J704" s="88">
        <v>23.14</v>
      </c>
      <c r="K704" s="82">
        <f t="shared" si="292"/>
        <v>23.14</v>
      </c>
      <c r="L704" s="82">
        <f t="shared" si="293"/>
        <v>23.14</v>
      </c>
      <c r="M704" s="83">
        <f t="shared" si="291"/>
        <v>23.14</v>
      </c>
      <c r="N704" s="84">
        <v>0</v>
      </c>
      <c r="O704" s="85">
        <f t="shared" si="318"/>
        <v>1</v>
      </c>
      <c r="P704" s="86">
        <v>1</v>
      </c>
      <c r="Q704" s="85">
        <f t="shared" si="319"/>
        <v>100</v>
      </c>
      <c r="R704" s="86">
        <v>100</v>
      </c>
      <c r="S704" s="87">
        <f t="shared" si="320"/>
        <v>23.14</v>
      </c>
      <c r="T704" s="87">
        <f t="shared" si="321"/>
        <v>2314</v>
      </c>
      <c r="AA704" s="22">
        <f t="shared" si="322"/>
        <v>0</v>
      </c>
      <c r="AB704" s="22">
        <f t="shared" si="323"/>
        <v>23.14</v>
      </c>
      <c r="AC704" s="22">
        <f t="shared" si="324"/>
        <v>0</v>
      </c>
      <c r="AE704" s="22">
        <f t="shared" si="325"/>
        <v>0</v>
      </c>
      <c r="AF704" s="22">
        <f t="shared" si="326"/>
        <v>2314</v>
      </c>
      <c r="AG704" s="22">
        <f t="shared" si="327"/>
        <v>0</v>
      </c>
    </row>
    <row r="705" spans="1:201" ht="40.15" customHeight="1" x14ac:dyDescent="0.2">
      <c r="A705" s="15" t="s">
        <v>1161</v>
      </c>
      <c r="B705" s="9">
        <v>696</v>
      </c>
      <c r="C705" s="9"/>
      <c r="D705" s="49" t="s">
        <v>979</v>
      </c>
      <c r="E705" s="79" t="s">
        <v>980</v>
      </c>
      <c r="F705" s="49" t="s">
        <v>538</v>
      </c>
      <c r="G705" s="49" t="s">
        <v>786</v>
      </c>
      <c r="H705" s="49" t="s">
        <v>540</v>
      </c>
      <c r="I705" s="53">
        <v>100</v>
      </c>
      <c r="J705" s="88">
        <v>6.35</v>
      </c>
      <c r="K705" s="82">
        <f t="shared" si="292"/>
        <v>6</v>
      </c>
      <c r="L705" s="82">
        <f t="shared" si="293"/>
        <v>0.06</v>
      </c>
      <c r="M705" s="83">
        <f t="shared" ref="M705:M761" si="328">J705/I705</f>
        <v>6.3500000000000001E-2</v>
      </c>
      <c r="N705" s="84">
        <v>0</v>
      </c>
      <c r="O705" s="85">
        <f t="shared" si="318"/>
        <v>10000</v>
      </c>
      <c r="P705" s="86">
        <v>100</v>
      </c>
      <c r="Q705" s="85">
        <f t="shared" si="319"/>
        <v>200000</v>
      </c>
      <c r="R705" s="86">
        <v>2000</v>
      </c>
      <c r="S705" s="87">
        <f t="shared" si="320"/>
        <v>600</v>
      </c>
      <c r="T705" s="87">
        <f t="shared" si="321"/>
        <v>12000</v>
      </c>
      <c r="AA705" s="22">
        <f t="shared" si="322"/>
        <v>0</v>
      </c>
      <c r="AB705" s="22">
        <f t="shared" si="323"/>
        <v>635</v>
      </c>
      <c r="AC705" s="22">
        <f t="shared" si="324"/>
        <v>0</v>
      </c>
      <c r="AE705" s="22">
        <f t="shared" si="325"/>
        <v>0</v>
      </c>
      <c r="AF705" s="22">
        <f t="shared" si="326"/>
        <v>12700</v>
      </c>
      <c r="AG705" s="22">
        <f t="shared" si="327"/>
        <v>0</v>
      </c>
    </row>
    <row r="706" spans="1:201" ht="40.15" customHeight="1" x14ac:dyDescent="0.2">
      <c r="A706" s="15" t="s">
        <v>1161</v>
      </c>
      <c r="B706" s="9">
        <v>697</v>
      </c>
      <c r="C706" s="9"/>
      <c r="D706" s="49" t="s">
        <v>979</v>
      </c>
      <c r="E706" s="79" t="s">
        <v>980</v>
      </c>
      <c r="F706" s="49" t="s">
        <v>538</v>
      </c>
      <c r="G706" s="49" t="s">
        <v>981</v>
      </c>
      <c r="H706" s="38" t="s">
        <v>540</v>
      </c>
      <c r="I706" s="89">
        <v>100</v>
      </c>
      <c r="J706" s="88">
        <v>6.35</v>
      </c>
      <c r="K706" s="82">
        <f t="shared" ref="K706:K762" si="329">L706*I706</f>
        <v>6</v>
      </c>
      <c r="L706" s="82">
        <f t="shared" si="293"/>
        <v>0.06</v>
      </c>
      <c r="M706" s="83">
        <f t="shared" si="328"/>
        <v>6.3500000000000001E-2</v>
      </c>
      <c r="N706" s="84">
        <v>0</v>
      </c>
      <c r="O706" s="85">
        <f t="shared" si="318"/>
        <v>30000</v>
      </c>
      <c r="P706" s="86">
        <v>300</v>
      </c>
      <c r="Q706" s="85">
        <f t="shared" si="319"/>
        <v>300000</v>
      </c>
      <c r="R706" s="86">
        <v>3000</v>
      </c>
      <c r="S706" s="87">
        <f t="shared" si="320"/>
        <v>1800</v>
      </c>
      <c r="T706" s="87">
        <f t="shared" si="321"/>
        <v>18000</v>
      </c>
      <c r="AA706" s="22">
        <f t="shared" si="322"/>
        <v>0</v>
      </c>
      <c r="AB706" s="22">
        <f t="shared" si="323"/>
        <v>1905</v>
      </c>
      <c r="AC706" s="22">
        <f t="shared" si="324"/>
        <v>0</v>
      </c>
      <c r="AE706" s="22">
        <f t="shared" si="325"/>
        <v>0</v>
      </c>
      <c r="AF706" s="22">
        <f t="shared" si="326"/>
        <v>19050</v>
      </c>
      <c r="AG706" s="22">
        <f t="shared" si="327"/>
        <v>0</v>
      </c>
    </row>
    <row r="707" spans="1:201" ht="40.15" customHeight="1" x14ac:dyDescent="0.2">
      <c r="A707" s="15" t="s">
        <v>1161</v>
      </c>
      <c r="B707" s="9">
        <v>698</v>
      </c>
      <c r="C707" s="9"/>
      <c r="D707" s="49" t="s">
        <v>979</v>
      </c>
      <c r="E707" s="79" t="s">
        <v>980</v>
      </c>
      <c r="F707" s="49" t="s">
        <v>538</v>
      </c>
      <c r="G707" s="49" t="s">
        <v>982</v>
      </c>
      <c r="H707" s="49" t="s">
        <v>540</v>
      </c>
      <c r="I707" s="89">
        <v>100</v>
      </c>
      <c r="J707" s="88">
        <v>8.98</v>
      </c>
      <c r="K707" s="82">
        <f t="shared" si="329"/>
        <v>8</v>
      </c>
      <c r="L707" s="82">
        <f t="shared" ref="L707:L763" si="330">ROUNDDOWN(M707,2)</f>
        <v>0.08</v>
      </c>
      <c r="M707" s="83">
        <f t="shared" si="328"/>
        <v>8.9800000000000005E-2</v>
      </c>
      <c r="N707" s="84">
        <v>0</v>
      </c>
      <c r="O707" s="85">
        <f t="shared" si="318"/>
        <v>30000</v>
      </c>
      <c r="P707" s="86">
        <v>300</v>
      </c>
      <c r="Q707" s="85">
        <f t="shared" si="319"/>
        <v>400000</v>
      </c>
      <c r="R707" s="86">
        <v>4000</v>
      </c>
      <c r="S707" s="87">
        <f t="shared" si="320"/>
        <v>2400</v>
      </c>
      <c r="T707" s="87">
        <f t="shared" si="321"/>
        <v>32000</v>
      </c>
      <c r="AA707" s="22">
        <f t="shared" si="322"/>
        <v>0</v>
      </c>
      <c r="AB707" s="22">
        <f t="shared" si="323"/>
        <v>2694</v>
      </c>
      <c r="AC707" s="22">
        <f t="shared" si="324"/>
        <v>0</v>
      </c>
      <c r="AE707" s="22">
        <f t="shared" si="325"/>
        <v>0</v>
      </c>
      <c r="AF707" s="22">
        <f t="shared" si="326"/>
        <v>35920</v>
      </c>
      <c r="AG707" s="22">
        <f t="shared" si="327"/>
        <v>0</v>
      </c>
    </row>
    <row r="708" spans="1:201" ht="40.15" customHeight="1" x14ac:dyDescent="0.2">
      <c r="A708" s="15" t="s">
        <v>1161</v>
      </c>
      <c r="B708" s="9">
        <v>699</v>
      </c>
      <c r="C708" s="9"/>
      <c r="D708" s="49" t="s">
        <v>1960</v>
      </c>
      <c r="E708" s="79" t="s">
        <v>1961</v>
      </c>
      <c r="F708" s="49" t="s">
        <v>1962</v>
      </c>
      <c r="G708" s="49" t="s">
        <v>1966</v>
      </c>
      <c r="H708" s="38" t="s">
        <v>540</v>
      </c>
      <c r="I708" s="53">
        <v>5</v>
      </c>
      <c r="J708" s="88">
        <v>8.83</v>
      </c>
      <c r="K708" s="82">
        <f t="shared" si="329"/>
        <v>8.8000000000000007</v>
      </c>
      <c r="L708" s="82">
        <f t="shared" si="330"/>
        <v>1.76</v>
      </c>
      <c r="M708" s="83">
        <f t="shared" si="328"/>
        <v>1.766</v>
      </c>
      <c r="N708" s="84">
        <v>0</v>
      </c>
      <c r="O708" s="85">
        <f t="shared" si="318"/>
        <v>25</v>
      </c>
      <c r="P708" s="86">
        <v>5</v>
      </c>
      <c r="Q708" s="85">
        <f t="shared" si="319"/>
        <v>4000</v>
      </c>
      <c r="R708" s="86">
        <v>800</v>
      </c>
      <c r="S708" s="87">
        <f t="shared" si="320"/>
        <v>44</v>
      </c>
      <c r="T708" s="87">
        <f t="shared" si="321"/>
        <v>7040.0000000000009</v>
      </c>
      <c r="AA708" s="22">
        <f t="shared" si="322"/>
        <v>0</v>
      </c>
      <c r="AB708" s="22">
        <f t="shared" si="323"/>
        <v>44.15</v>
      </c>
      <c r="AC708" s="22">
        <f t="shared" si="324"/>
        <v>0</v>
      </c>
      <c r="AE708" s="22">
        <f t="shared" si="325"/>
        <v>0</v>
      </c>
      <c r="AF708" s="22">
        <f t="shared" si="326"/>
        <v>7064</v>
      </c>
      <c r="AG708" s="22">
        <f t="shared" si="327"/>
        <v>0</v>
      </c>
    </row>
    <row r="709" spans="1:201" ht="40.15" customHeight="1" x14ac:dyDescent="0.2">
      <c r="A709" s="15" t="s">
        <v>1161</v>
      </c>
      <c r="B709" s="9">
        <v>700</v>
      </c>
      <c r="C709" s="9"/>
      <c r="D709" s="49" t="s">
        <v>1960</v>
      </c>
      <c r="E709" s="79" t="s">
        <v>1976</v>
      </c>
      <c r="F709" s="49" t="s">
        <v>1962</v>
      </c>
      <c r="G709" s="49" t="s">
        <v>1977</v>
      </c>
      <c r="H709" s="38" t="s">
        <v>540</v>
      </c>
      <c r="I709" s="53">
        <v>5</v>
      </c>
      <c r="J709" s="88">
        <v>4.16</v>
      </c>
      <c r="K709" s="82">
        <f t="shared" si="329"/>
        <v>4.1499999999999995</v>
      </c>
      <c r="L709" s="82">
        <f t="shared" si="330"/>
        <v>0.83</v>
      </c>
      <c r="M709" s="83">
        <f t="shared" si="328"/>
        <v>0.83200000000000007</v>
      </c>
      <c r="N709" s="84">
        <v>0</v>
      </c>
      <c r="O709" s="85">
        <f t="shared" si="318"/>
        <v>25</v>
      </c>
      <c r="P709" s="86">
        <v>5</v>
      </c>
      <c r="Q709" s="85">
        <f t="shared" si="319"/>
        <v>4000</v>
      </c>
      <c r="R709" s="86">
        <v>800</v>
      </c>
      <c r="S709" s="87">
        <f t="shared" si="320"/>
        <v>20.749999999999996</v>
      </c>
      <c r="T709" s="87">
        <f t="shared" si="321"/>
        <v>3319.9999999999995</v>
      </c>
      <c r="AA709" s="22">
        <f t="shared" si="322"/>
        <v>0</v>
      </c>
      <c r="AB709" s="22">
        <f t="shared" si="323"/>
        <v>20.8</v>
      </c>
      <c r="AC709" s="22">
        <f t="shared" si="324"/>
        <v>0</v>
      </c>
      <c r="AE709" s="22">
        <f t="shared" si="325"/>
        <v>0</v>
      </c>
      <c r="AF709" s="22">
        <f t="shared" si="326"/>
        <v>3328.0000000000005</v>
      </c>
      <c r="AG709" s="22">
        <f t="shared" si="327"/>
        <v>0</v>
      </c>
    </row>
    <row r="710" spans="1:201" ht="40.15" customHeight="1" x14ac:dyDescent="0.2">
      <c r="A710" s="15" t="s">
        <v>1161</v>
      </c>
      <c r="B710" s="9">
        <v>701</v>
      </c>
      <c r="C710" s="9"/>
      <c r="D710" s="49" t="s">
        <v>1091</v>
      </c>
      <c r="E710" s="79" t="s">
        <v>0</v>
      </c>
      <c r="F710" s="49" t="s">
        <v>626</v>
      </c>
      <c r="G710" s="49" t="s">
        <v>868</v>
      </c>
      <c r="H710" s="49" t="s">
        <v>540</v>
      </c>
      <c r="I710" s="89">
        <v>6</v>
      </c>
      <c r="J710" s="88">
        <v>10</v>
      </c>
      <c r="K710" s="82">
        <f t="shared" si="329"/>
        <v>9.9599999999999991</v>
      </c>
      <c r="L710" s="82">
        <f t="shared" si="330"/>
        <v>1.66</v>
      </c>
      <c r="M710" s="83">
        <f t="shared" si="328"/>
        <v>1.6666666666666667</v>
      </c>
      <c r="N710" s="84">
        <v>0</v>
      </c>
      <c r="O710" s="85">
        <f t="shared" si="318"/>
        <v>1800</v>
      </c>
      <c r="P710" s="86">
        <v>300</v>
      </c>
      <c r="Q710" s="85">
        <f t="shared" si="319"/>
        <v>48000</v>
      </c>
      <c r="R710" s="86">
        <v>8000</v>
      </c>
      <c r="S710" s="87">
        <f t="shared" si="320"/>
        <v>2987.9999999999995</v>
      </c>
      <c r="T710" s="87">
        <f t="shared" si="321"/>
        <v>79679.999999999985</v>
      </c>
      <c r="AA710" s="22">
        <f t="shared" ref="AA710:AA722" si="331">N710*O710</f>
        <v>0</v>
      </c>
      <c r="AB710" s="22">
        <f t="shared" ref="AB710:AB723" si="332">M710*O710</f>
        <v>3000</v>
      </c>
      <c r="AC710" s="22">
        <f t="shared" ref="AC710:AC722" si="333">IF(AA710&lt;AB710,AA710,AB710)</f>
        <v>0</v>
      </c>
      <c r="AE710" s="22">
        <f t="shared" ref="AE710:AE722" si="334">Q710*N710</f>
        <v>0</v>
      </c>
      <c r="AF710" s="22">
        <f t="shared" ref="AF710:AF723" si="335">M710*Q710</f>
        <v>80000</v>
      </c>
      <c r="AG710" s="22">
        <f t="shared" ref="AG710:AG722" si="336">IF(AE710&lt;AF710,AE710,AF710)</f>
        <v>0</v>
      </c>
    </row>
    <row r="711" spans="1:201" ht="40.15" customHeight="1" x14ac:dyDescent="0.2">
      <c r="A711" s="15" t="s">
        <v>1161</v>
      </c>
      <c r="B711" s="9">
        <v>702</v>
      </c>
      <c r="C711" s="9"/>
      <c r="D711" s="49" t="s">
        <v>1091</v>
      </c>
      <c r="E711" s="79" t="s">
        <v>56</v>
      </c>
      <c r="F711" s="49" t="s">
        <v>626</v>
      </c>
      <c r="G711" s="49" t="s">
        <v>614</v>
      </c>
      <c r="H711" s="38" t="s">
        <v>540</v>
      </c>
      <c r="I711" s="89">
        <v>10</v>
      </c>
      <c r="J711" s="88">
        <v>6</v>
      </c>
      <c r="K711" s="82">
        <f t="shared" si="329"/>
        <v>6</v>
      </c>
      <c r="L711" s="82">
        <f t="shared" si="330"/>
        <v>0.6</v>
      </c>
      <c r="M711" s="83">
        <f t="shared" si="328"/>
        <v>0.6</v>
      </c>
      <c r="N711" s="84">
        <v>0</v>
      </c>
      <c r="O711" s="85">
        <f t="shared" si="318"/>
        <v>1000</v>
      </c>
      <c r="P711" s="86">
        <v>100</v>
      </c>
      <c r="Q711" s="85">
        <f t="shared" si="319"/>
        <v>50000</v>
      </c>
      <c r="R711" s="86">
        <v>5000</v>
      </c>
      <c r="S711" s="87">
        <f t="shared" si="320"/>
        <v>600</v>
      </c>
      <c r="T711" s="87">
        <f t="shared" si="321"/>
        <v>30000</v>
      </c>
      <c r="AA711" s="22">
        <f t="shared" si="331"/>
        <v>0</v>
      </c>
      <c r="AB711" s="22">
        <f t="shared" si="332"/>
        <v>600</v>
      </c>
      <c r="AC711" s="22">
        <f t="shared" si="333"/>
        <v>0</v>
      </c>
      <c r="AE711" s="22">
        <f t="shared" si="334"/>
        <v>0</v>
      </c>
      <c r="AF711" s="22">
        <f t="shared" si="335"/>
        <v>30000</v>
      </c>
      <c r="AG711" s="22">
        <f t="shared" si="336"/>
        <v>0</v>
      </c>
    </row>
    <row r="712" spans="1:201" ht="40.15" customHeight="1" x14ac:dyDescent="0.2">
      <c r="A712" s="16" t="s">
        <v>1161</v>
      </c>
      <c r="B712" s="9">
        <v>703</v>
      </c>
      <c r="C712" s="9"/>
      <c r="D712" s="49" t="s">
        <v>811</v>
      </c>
      <c r="E712" s="79" t="s">
        <v>812</v>
      </c>
      <c r="F712" s="49" t="s">
        <v>538</v>
      </c>
      <c r="G712" s="49" t="s">
        <v>539</v>
      </c>
      <c r="H712" s="49" t="s">
        <v>540</v>
      </c>
      <c r="I712" s="101">
        <v>10</v>
      </c>
      <c r="J712" s="96">
        <v>17</v>
      </c>
      <c r="K712" s="82">
        <f t="shared" si="329"/>
        <v>17</v>
      </c>
      <c r="L712" s="82">
        <f t="shared" si="330"/>
        <v>1.7</v>
      </c>
      <c r="M712" s="83">
        <f t="shared" si="328"/>
        <v>1.7</v>
      </c>
      <c r="N712" s="84">
        <v>0</v>
      </c>
      <c r="O712" s="85">
        <f t="shared" si="318"/>
        <v>500</v>
      </c>
      <c r="P712" s="86">
        <v>50</v>
      </c>
      <c r="Q712" s="85">
        <f t="shared" si="319"/>
        <v>140000</v>
      </c>
      <c r="R712" s="86">
        <v>14000</v>
      </c>
      <c r="S712" s="87">
        <f t="shared" si="320"/>
        <v>850</v>
      </c>
      <c r="T712" s="87">
        <f t="shared" si="321"/>
        <v>238000</v>
      </c>
      <c r="U712" s="6"/>
      <c r="V712" s="6"/>
      <c r="W712" s="6"/>
      <c r="X712" s="6"/>
      <c r="Y712" s="6"/>
      <c r="Z712" s="6"/>
      <c r="AA712" s="22">
        <f t="shared" si="331"/>
        <v>0</v>
      </c>
      <c r="AB712" s="22">
        <f t="shared" si="332"/>
        <v>850</v>
      </c>
      <c r="AC712" s="22">
        <f t="shared" si="333"/>
        <v>0</v>
      </c>
      <c r="AD712" s="6"/>
      <c r="AE712" s="22">
        <f t="shared" si="334"/>
        <v>0</v>
      </c>
      <c r="AF712" s="22">
        <f t="shared" si="335"/>
        <v>238000</v>
      </c>
      <c r="AG712" s="22">
        <f t="shared" si="336"/>
        <v>0</v>
      </c>
      <c r="AH712" s="6"/>
      <c r="AI712" s="6"/>
      <c r="AJ712" s="6"/>
      <c r="AK712" s="6"/>
      <c r="AL712" s="6"/>
      <c r="AM712" s="6"/>
      <c r="AN712" s="29"/>
      <c r="AO712" s="29"/>
      <c r="AP712" s="29"/>
      <c r="AQ712" s="29"/>
      <c r="AR712" s="29"/>
      <c r="AS712" s="29"/>
      <c r="AT712" s="29"/>
      <c r="AU712" s="29"/>
      <c r="AV712" s="29"/>
      <c r="AW712" s="29"/>
      <c r="AX712" s="29"/>
      <c r="AY712" s="29"/>
      <c r="AZ712" s="29"/>
      <c r="BA712" s="29"/>
      <c r="BB712" s="29"/>
      <c r="BC712" s="29"/>
      <c r="BD712" s="29"/>
      <c r="BE712" s="29"/>
      <c r="BF712" s="29"/>
      <c r="BG712" s="29"/>
      <c r="BH712" s="29"/>
      <c r="BI712" s="29"/>
      <c r="BJ712" s="6"/>
      <c r="BK712" s="6"/>
      <c r="BL712" s="6"/>
      <c r="BM712" s="6"/>
      <c r="BN712" s="6"/>
      <c r="BO712" s="6"/>
      <c r="BP712" s="6"/>
      <c r="BQ712" s="6"/>
      <c r="BR712" s="6"/>
      <c r="BS712" s="6"/>
      <c r="BT712" s="6"/>
      <c r="BU712" s="6"/>
      <c r="BV712" s="6"/>
      <c r="BW712" s="6"/>
      <c r="BX712" s="6"/>
      <c r="BY712" s="6"/>
      <c r="BZ712" s="6"/>
      <c r="CA712" s="6"/>
      <c r="CB712" s="6"/>
      <c r="CC712" s="6"/>
      <c r="CD712" s="6"/>
      <c r="CE712" s="6"/>
      <c r="CF712" s="6"/>
      <c r="CG712" s="6"/>
      <c r="CH712" s="6"/>
      <c r="CI712" s="6"/>
      <c r="CJ712" s="6"/>
      <c r="CK712" s="6"/>
      <c r="CL712" s="6"/>
      <c r="CM712" s="6"/>
      <c r="CN712" s="6"/>
      <c r="CO712" s="6"/>
      <c r="CP712" s="6"/>
      <c r="CQ712" s="6"/>
      <c r="CR712" s="6"/>
      <c r="CS712" s="6"/>
      <c r="CT712" s="6"/>
      <c r="CU712" s="6"/>
      <c r="CV712" s="6"/>
      <c r="CW712" s="6"/>
      <c r="CX712" s="6"/>
      <c r="CY712" s="6"/>
      <c r="CZ712" s="6"/>
      <c r="DA712" s="6"/>
      <c r="DB712" s="6"/>
      <c r="DC712" s="6"/>
      <c r="DD712" s="6"/>
      <c r="DE712" s="6"/>
      <c r="DF712" s="6"/>
      <c r="DG712" s="6"/>
      <c r="DH712" s="6"/>
      <c r="DI712" s="6"/>
      <c r="DJ712" s="6"/>
      <c r="DK712" s="6"/>
      <c r="DL712" s="6"/>
      <c r="DM712" s="6"/>
      <c r="DN712" s="6"/>
      <c r="DO712" s="6"/>
      <c r="DP712" s="6"/>
      <c r="DQ712" s="6"/>
      <c r="DR712" s="6"/>
      <c r="DS712" s="6"/>
      <c r="DT712" s="6"/>
      <c r="DU712" s="6"/>
      <c r="DV712" s="6"/>
      <c r="DW712" s="6"/>
      <c r="DX712" s="6"/>
      <c r="DY712" s="6"/>
      <c r="DZ712" s="6"/>
      <c r="EA712" s="6"/>
      <c r="EB712" s="6"/>
      <c r="EC712" s="6"/>
      <c r="ED712" s="6"/>
      <c r="EE712" s="6"/>
      <c r="EF712" s="6"/>
      <c r="EG712" s="6"/>
      <c r="EH712" s="6"/>
      <c r="EI712" s="6"/>
      <c r="EJ712" s="6"/>
      <c r="EK712" s="6"/>
      <c r="EL712" s="6"/>
      <c r="EM712" s="6"/>
      <c r="EN712" s="6"/>
      <c r="EO712" s="6"/>
      <c r="EP712" s="6"/>
      <c r="EQ712" s="6"/>
      <c r="ER712" s="6"/>
      <c r="ES712" s="6"/>
      <c r="ET712" s="6"/>
      <c r="EU712" s="6"/>
      <c r="EV712" s="6"/>
      <c r="EW712" s="6"/>
      <c r="EX712" s="6"/>
      <c r="EY712" s="6"/>
      <c r="EZ712" s="6"/>
      <c r="FA712" s="6"/>
      <c r="FB712" s="6"/>
      <c r="FC712" s="6"/>
      <c r="FD712" s="6"/>
      <c r="FE712" s="6"/>
      <c r="FF712" s="6"/>
      <c r="FG712" s="6"/>
      <c r="FH712" s="6"/>
      <c r="FI712" s="6"/>
      <c r="FJ712" s="6"/>
      <c r="FK712" s="6"/>
      <c r="FL712" s="6"/>
      <c r="FM712" s="6"/>
      <c r="FN712" s="6"/>
      <c r="FO712" s="6"/>
      <c r="FP712" s="6"/>
      <c r="FQ712" s="6"/>
      <c r="FR712" s="6"/>
      <c r="FS712" s="6"/>
      <c r="FT712" s="6"/>
      <c r="FU712" s="6"/>
      <c r="FV712" s="6"/>
      <c r="FW712" s="6"/>
      <c r="FX712" s="6"/>
      <c r="FY712" s="6"/>
      <c r="FZ712" s="6"/>
      <c r="GA712" s="6"/>
      <c r="GB712" s="6"/>
      <c r="GC712" s="6"/>
      <c r="GD712" s="6"/>
      <c r="GE712" s="6"/>
      <c r="GF712" s="6"/>
      <c r="GG712" s="6"/>
      <c r="GH712" s="6"/>
      <c r="GI712" s="6"/>
      <c r="GJ712" s="6"/>
      <c r="GK712" s="6"/>
      <c r="GL712" s="6"/>
      <c r="GM712" s="6"/>
      <c r="GN712" s="6"/>
      <c r="GO712" s="6"/>
      <c r="GP712" s="6"/>
      <c r="GQ712" s="6"/>
      <c r="GR712" s="6"/>
      <c r="GS712" s="6"/>
    </row>
    <row r="713" spans="1:201" s="6" customFormat="1" ht="40.15" customHeight="1" x14ac:dyDescent="0.2">
      <c r="A713" s="16" t="s">
        <v>1160</v>
      </c>
      <c r="B713" s="9">
        <v>704</v>
      </c>
      <c r="C713" s="9"/>
      <c r="D713" s="49" t="s">
        <v>811</v>
      </c>
      <c r="E713" s="79" t="s">
        <v>812</v>
      </c>
      <c r="F713" s="49" t="s">
        <v>568</v>
      </c>
      <c r="G713" s="49" t="s">
        <v>1607</v>
      </c>
      <c r="H713" s="49" t="s">
        <v>537</v>
      </c>
      <c r="I713" s="89">
        <v>1</v>
      </c>
      <c r="J713" s="82">
        <v>12.1</v>
      </c>
      <c r="K713" s="82">
        <f t="shared" si="329"/>
        <v>12.1</v>
      </c>
      <c r="L713" s="82">
        <f t="shared" si="330"/>
        <v>12.1</v>
      </c>
      <c r="M713" s="83">
        <f t="shared" si="328"/>
        <v>12.1</v>
      </c>
      <c r="N713" s="84">
        <v>12.756</v>
      </c>
      <c r="O713" s="85">
        <f t="shared" si="318"/>
        <v>100</v>
      </c>
      <c r="P713" s="86">
        <v>100</v>
      </c>
      <c r="Q713" s="85">
        <f t="shared" si="319"/>
        <v>600</v>
      </c>
      <c r="R713" s="86">
        <v>600</v>
      </c>
      <c r="S713" s="87">
        <f t="shared" si="320"/>
        <v>1210</v>
      </c>
      <c r="T713" s="87">
        <f t="shared" si="321"/>
        <v>7260</v>
      </c>
      <c r="AA713" s="22">
        <f t="shared" si="331"/>
        <v>1275.5999999999999</v>
      </c>
      <c r="AB713" s="22">
        <f t="shared" si="332"/>
        <v>1210</v>
      </c>
      <c r="AC713" s="22">
        <f t="shared" si="333"/>
        <v>1210</v>
      </c>
      <c r="AE713" s="22">
        <f t="shared" si="334"/>
        <v>7653.6</v>
      </c>
      <c r="AF713" s="22">
        <f t="shared" si="335"/>
        <v>7260</v>
      </c>
      <c r="AG713" s="22">
        <f t="shared" si="336"/>
        <v>7260</v>
      </c>
      <c r="AN713" s="29"/>
      <c r="AO713" s="29"/>
      <c r="AP713" s="29"/>
      <c r="AQ713" s="29"/>
      <c r="AR713" s="29"/>
      <c r="AS713" s="29"/>
      <c r="AT713" s="29"/>
      <c r="AU713" s="29"/>
      <c r="AV713" s="29"/>
      <c r="AW713" s="29"/>
      <c r="AX713" s="29"/>
      <c r="AY713" s="29"/>
      <c r="AZ713" s="29"/>
      <c r="BA713" s="29"/>
      <c r="BB713" s="29"/>
      <c r="BC713" s="29"/>
      <c r="BD713" s="29"/>
      <c r="BE713" s="29"/>
      <c r="BF713" s="29"/>
      <c r="BG713" s="29"/>
      <c r="BH713" s="29"/>
      <c r="BI713" s="29"/>
    </row>
    <row r="714" spans="1:201" s="6" customFormat="1" ht="40.15" customHeight="1" x14ac:dyDescent="0.2">
      <c r="A714" s="15" t="s">
        <v>1161</v>
      </c>
      <c r="B714" s="9">
        <v>705</v>
      </c>
      <c r="C714" s="9"/>
      <c r="D714" s="49" t="s">
        <v>811</v>
      </c>
      <c r="E714" s="79" t="s">
        <v>1015</v>
      </c>
      <c r="F714" s="49" t="s">
        <v>538</v>
      </c>
      <c r="G714" s="49" t="s">
        <v>643</v>
      </c>
      <c r="H714" s="49" t="s">
        <v>540</v>
      </c>
      <c r="I714" s="89">
        <v>10</v>
      </c>
      <c r="J714" s="88">
        <v>13</v>
      </c>
      <c r="K714" s="82">
        <f t="shared" si="329"/>
        <v>13</v>
      </c>
      <c r="L714" s="82">
        <f t="shared" si="330"/>
        <v>1.3</v>
      </c>
      <c r="M714" s="83">
        <f t="shared" si="328"/>
        <v>1.3</v>
      </c>
      <c r="N714" s="84">
        <v>0</v>
      </c>
      <c r="O714" s="85">
        <f t="shared" si="318"/>
        <v>10</v>
      </c>
      <c r="P714" s="86">
        <v>1</v>
      </c>
      <c r="Q714" s="85">
        <f t="shared" si="319"/>
        <v>60000</v>
      </c>
      <c r="R714" s="86">
        <v>6000</v>
      </c>
      <c r="S714" s="87">
        <f t="shared" si="320"/>
        <v>13</v>
      </c>
      <c r="T714" s="87">
        <f t="shared" si="321"/>
        <v>78000</v>
      </c>
      <c r="U714" s="1"/>
      <c r="V714" s="1"/>
      <c r="W714" s="1"/>
      <c r="X714" s="1"/>
      <c r="Y714" s="1"/>
      <c r="Z714" s="1"/>
      <c r="AA714" s="22">
        <f t="shared" si="331"/>
        <v>0</v>
      </c>
      <c r="AB714" s="22">
        <f t="shared" si="332"/>
        <v>13</v>
      </c>
      <c r="AC714" s="22">
        <f t="shared" si="333"/>
        <v>0</v>
      </c>
      <c r="AD714" s="1"/>
      <c r="AE714" s="22">
        <f t="shared" si="334"/>
        <v>0</v>
      </c>
      <c r="AF714" s="22">
        <f t="shared" si="335"/>
        <v>78000</v>
      </c>
      <c r="AG714" s="22">
        <f t="shared" si="336"/>
        <v>0</v>
      </c>
      <c r="AH714" s="1"/>
      <c r="AI714" s="1"/>
      <c r="AJ714" s="1"/>
      <c r="AK714" s="1"/>
      <c r="AL714" s="1"/>
      <c r="AM714" s="1"/>
      <c r="AN714" s="26"/>
      <c r="AO714" s="26"/>
      <c r="AP714" s="26"/>
      <c r="AQ714" s="26"/>
      <c r="AR714" s="26"/>
      <c r="AS714" s="26"/>
      <c r="AT714" s="26"/>
      <c r="AU714" s="26"/>
      <c r="AV714" s="26"/>
      <c r="AW714" s="26"/>
      <c r="AX714" s="26"/>
      <c r="AY714" s="26"/>
      <c r="AZ714" s="26"/>
      <c r="BA714" s="26"/>
      <c r="BB714" s="26"/>
      <c r="BC714" s="26"/>
      <c r="BD714" s="26"/>
      <c r="BE714" s="26"/>
      <c r="BF714" s="26"/>
      <c r="BG714" s="26"/>
      <c r="BH714" s="26"/>
      <c r="BI714" s="26"/>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row>
    <row r="715" spans="1:201" ht="40.15" customHeight="1" x14ac:dyDescent="0.2">
      <c r="A715" s="15" t="s">
        <v>1161</v>
      </c>
      <c r="B715" s="9">
        <v>706</v>
      </c>
      <c r="C715" s="9"/>
      <c r="D715" s="49" t="s">
        <v>811</v>
      </c>
      <c r="E715" s="79" t="s">
        <v>57</v>
      </c>
      <c r="F715" s="49" t="s">
        <v>538</v>
      </c>
      <c r="G715" s="49" t="s">
        <v>539</v>
      </c>
      <c r="H715" s="49" t="s">
        <v>540</v>
      </c>
      <c r="I715" s="89">
        <v>10</v>
      </c>
      <c r="J715" s="88">
        <v>5</v>
      </c>
      <c r="K715" s="82">
        <f t="shared" si="329"/>
        <v>5</v>
      </c>
      <c r="L715" s="82">
        <f t="shared" si="330"/>
        <v>0.5</v>
      </c>
      <c r="M715" s="83">
        <f t="shared" si="328"/>
        <v>0.5</v>
      </c>
      <c r="N715" s="84">
        <v>0</v>
      </c>
      <c r="O715" s="85">
        <f t="shared" si="318"/>
        <v>10</v>
      </c>
      <c r="P715" s="86">
        <v>1</v>
      </c>
      <c r="Q715" s="85">
        <f t="shared" si="319"/>
        <v>2000</v>
      </c>
      <c r="R715" s="86">
        <v>200</v>
      </c>
      <c r="S715" s="87">
        <f t="shared" si="320"/>
        <v>5</v>
      </c>
      <c r="T715" s="87">
        <f t="shared" si="321"/>
        <v>1000</v>
      </c>
      <c r="AA715" s="22">
        <f t="shared" si="331"/>
        <v>0</v>
      </c>
      <c r="AB715" s="22">
        <f t="shared" si="332"/>
        <v>5</v>
      </c>
      <c r="AC715" s="22">
        <f t="shared" si="333"/>
        <v>0</v>
      </c>
      <c r="AE715" s="22">
        <f t="shared" si="334"/>
        <v>0</v>
      </c>
      <c r="AF715" s="22">
        <f t="shared" si="335"/>
        <v>1000</v>
      </c>
      <c r="AG715" s="22">
        <f t="shared" si="336"/>
        <v>0</v>
      </c>
    </row>
    <row r="716" spans="1:201" ht="40.15" customHeight="1" x14ac:dyDescent="0.2">
      <c r="A716" s="15" t="s">
        <v>1161</v>
      </c>
      <c r="B716" s="9">
        <v>707</v>
      </c>
      <c r="C716" s="9"/>
      <c r="D716" s="49" t="s">
        <v>811</v>
      </c>
      <c r="E716" s="79" t="s">
        <v>371</v>
      </c>
      <c r="F716" s="49" t="s">
        <v>538</v>
      </c>
      <c r="G716" s="49" t="s">
        <v>589</v>
      </c>
      <c r="H716" s="49" t="s">
        <v>540</v>
      </c>
      <c r="I716" s="89">
        <v>10</v>
      </c>
      <c r="J716" s="88">
        <v>7</v>
      </c>
      <c r="K716" s="82">
        <f t="shared" si="329"/>
        <v>7</v>
      </c>
      <c r="L716" s="82">
        <f t="shared" si="330"/>
        <v>0.7</v>
      </c>
      <c r="M716" s="83">
        <f t="shared" si="328"/>
        <v>0.7</v>
      </c>
      <c r="N716" s="84">
        <v>0</v>
      </c>
      <c r="O716" s="85">
        <f t="shared" si="318"/>
        <v>500</v>
      </c>
      <c r="P716" s="86">
        <v>50</v>
      </c>
      <c r="Q716" s="85">
        <f t="shared" si="319"/>
        <v>60000</v>
      </c>
      <c r="R716" s="86">
        <v>6000</v>
      </c>
      <c r="S716" s="87">
        <f t="shared" si="320"/>
        <v>350</v>
      </c>
      <c r="T716" s="87">
        <f t="shared" si="321"/>
        <v>42000</v>
      </c>
      <c r="AA716" s="22">
        <f t="shared" si="331"/>
        <v>0</v>
      </c>
      <c r="AB716" s="22">
        <f t="shared" si="332"/>
        <v>350</v>
      </c>
      <c r="AC716" s="22">
        <f t="shared" si="333"/>
        <v>0</v>
      </c>
      <c r="AE716" s="22">
        <f t="shared" si="334"/>
        <v>0</v>
      </c>
      <c r="AF716" s="22">
        <f t="shared" si="335"/>
        <v>42000</v>
      </c>
      <c r="AG716" s="22">
        <f t="shared" si="336"/>
        <v>0</v>
      </c>
    </row>
    <row r="717" spans="1:201" ht="40.15" customHeight="1" x14ac:dyDescent="0.2">
      <c r="A717" s="16" t="s">
        <v>1160</v>
      </c>
      <c r="B717" s="9">
        <v>708</v>
      </c>
      <c r="C717" s="9"/>
      <c r="D717" s="49" t="s">
        <v>645</v>
      </c>
      <c r="E717" s="79" t="s">
        <v>1471</v>
      </c>
      <c r="F717" s="53" t="s">
        <v>538</v>
      </c>
      <c r="G717" s="53" t="s">
        <v>646</v>
      </c>
      <c r="H717" s="38" t="s">
        <v>540</v>
      </c>
      <c r="I717" s="53">
        <v>50</v>
      </c>
      <c r="J717" s="94">
        <v>5.14</v>
      </c>
      <c r="K717" s="82">
        <f t="shared" si="329"/>
        <v>5</v>
      </c>
      <c r="L717" s="82">
        <f t="shared" si="330"/>
        <v>0.1</v>
      </c>
      <c r="M717" s="83">
        <f t="shared" si="328"/>
        <v>0.10279999999999999</v>
      </c>
      <c r="N717" s="84">
        <v>9.4950000000000007E-2</v>
      </c>
      <c r="O717" s="85">
        <f t="shared" si="318"/>
        <v>50</v>
      </c>
      <c r="P717" s="86">
        <v>1</v>
      </c>
      <c r="Q717" s="85">
        <f t="shared" si="319"/>
        <v>12000</v>
      </c>
      <c r="R717" s="86">
        <v>240</v>
      </c>
      <c r="S717" s="87">
        <f t="shared" si="320"/>
        <v>5</v>
      </c>
      <c r="T717" s="87">
        <f t="shared" si="321"/>
        <v>1200</v>
      </c>
      <c r="U717" s="6"/>
      <c r="V717" s="6"/>
      <c r="W717" s="6"/>
      <c r="X717" s="6"/>
      <c r="Y717" s="6"/>
      <c r="Z717" s="6"/>
      <c r="AA717" s="22">
        <f t="shared" si="331"/>
        <v>4.7475000000000005</v>
      </c>
      <c r="AB717" s="22">
        <f t="shared" si="332"/>
        <v>5.14</v>
      </c>
      <c r="AC717" s="22">
        <f t="shared" si="333"/>
        <v>4.7475000000000005</v>
      </c>
      <c r="AD717" s="6"/>
      <c r="AE717" s="22">
        <f t="shared" si="334"/>
        <v>1139.4000000000001</v>
      </c>
      <c r="AF717" s="22">
        <f t="shared" si="335"/>
        <v>1233.5999999999999</v>
      </c>
      <c r="AG717" s="22">
        <f t="shared" si="336"/>
        <v>1139.4000000000001</v>
      </c>
      <c r="AH717" s="6"/>
      <c r="AI717" s="6"/>
      <c r="AJ717" s="6"/>
      <c r="AK717" s="6"/>
      <c r="AL717" s="6"/>
      <c r="AM717" s="6"/>
      <c r="AN717" s="29"/>
      <c r="AO717" s="29"/>
      <c r="AP717" s="29"/>
      <c r="AQ717" s="29"/>
      <c r="AR717" s="29"/>
      <c r="AS717" s="29"/>
      <c r="AT717" s="29"/>
      <c r="AU717" s="29"/>
      <c r="AV717" s="29"/>
      <c r="AW717" s="29"/>
      <c r="AX717" s="29"/>
      <c r="AY717" s="29"/>
      <c r="AZ717" s="29"/>
      <c r="BA717" s="29"/>
      <c r="BB717" s="29"/>
      <c r="BC717" s="29"/>
      <c r="BD717" s="29"/>
      <c r="BE717" s="29"/>
      <c r="BF717" s="29"/>
      <c r="BG717" s="29"/>
      <c r="BH717" s="29"/>
      <c r="BI717" s="29"/>
      <c r="BJ717" s="6"/>
      <c r="BK717" s="6"/>
      <c r="BL717" s="6"/>
      <c r="BM717" s="6"/>
      <c r="BN717" s="6"/>
      <c r="BO717" s="6"/>
      <c r="BP717" s="6"/>
      <c r="BQ717" s="6"/>
      <c r="BR717" s="6"/>
      <c r="BS717" s="6"/>
      <c r="BT717" s="6"/>
      <c r="BU717" s="6"/>
      <c r="BV717" s="6"/>
      <c r="BW717" s="6"/>
      <c r="BX717" s="6"/>
      <c r="BY717" s="6"/>
      <c r="BZ717" s="6"/>
      <c r="CA717" s="6"/>
      <c r="CB717" s="6"/>
      <c r="CC717" s="6"/>
      <c r="CD717" s="6"/>
      <c r="CE717" s="6"/>
      <c r="CF717" s="6"/>
      <c r="CG717" s="6"/>
      <c r="CH717" s="6"/>
      <c r="CI717" s="6"/>
      <c r="CJ717" s="6"/>
      <c r="CK717" s="6"/>
      <c r="CL717" s="6"/>
      <c r="CM717" s="6"/>
      <c r="CN717" s="6"/>
      <c r="CO717" s="6"/>
      <c r="CP717" s="6"/>
      <c r="CQ717" s="6"/>
      <c r="CR717" s="6"/>
      <c r="CS717" s="6"/>
      <c r="CT717" s="6"/>
      <c r="CU717" s="6"/>
      <c r="CV717" s="6"/>
      <c r="CW717" s="6"/>
      <c r="CX717" s="6"/>
      <c r="CY717" s="6"/>
      <c r="CZ717" s="6"/>
      <c r="DA717" s="6"/>
      <c r="DB717" s="6"/>
      <c r="DC717" s="6"/>
      <c r="DD717" s="6"/>
      <c r="DE717" s="6"/>
      <c r="DF717" s="6"/>
      <c r="DG717" s="6"/>
      <c r="DH717" s="6"/>
      <c r="DI717" s="6"/>
      <c r="DJ717" s="6"/>
      <c r="DK717" s="6"/>
      <c r="DL717" s="6"/>
      <c r="DM717" s="6"/>
      <c r="DN717" s="6"/>
      <c r="DO717" s="6"/>
      <c r="DP717" s="6"/>
      <c r="DQ717" s="6"/>
      <c r="DR717" s="6"/>
      <c r="DS717" s="6"/>
      <c r="DT717" s="6"/>
      <c r="DU717" s="6"/>
      <c r="DV717" s="6"/>
      <c r="DW717" s="6"/>
      <c r="DX717" s="6"/>
      <c r="DY717" s="6"/>
      <c r="DZ717" s="6"/>
      <c r="EA717" s="6"/>
      <c r="EB717" s="6"/>
      <c r="EC717" s="6"/>
      <c r="ED717" s="6"/>
      <c r="EE717" s="6"/>
      <c r="EF717" s="6"/>
      <c r="EG717" s="6"/>
      <c r="EH717" s="6"/>
      <c r="EI717" s="6"/>
      <c r="EJ717" s="6"/>
      <c r="EK717" s="6"/>
      <c r="EL717" s="6"/>
      <c r="EM717" s="6"/>
      <c r="EN717" s="6"/>
      <c r="EO717" s="6"/>
      <c r="EP717" s="6"/>
      <c r="EQ717" s="6"/>
      <c r="ER717" s="6"/>
      <c r="ES717" s="6"/>
      <c r="ET717" s="6"/>
      <c r="EU717" s="6"/>
      <c r="EV717" s="6"/>
      <c r="EW717" s="6"/>
      <c r="EX717" s="6"/>
      <c r="EY717" s="6"/>
      <c r="EZ717" s="6"/>
      <c r="FA717" s="6"/>
      <c r="FB717" s="6"/>
      <c r="FC717" s="6"/>
      <c r="FD717" s="6"/>
      <c r="FE717" s="6"/>
      <c r="FF717" s="6"/>
      <c r="FG717" s="6"/>
      <c r="FH717" s="6"/>
      <c r="FI717" s="6"/>
      <c r="FJ717" s="6"/>
      <c r="FK717" s="6"/>
      <c r="FL717" s="6"/>
      <c r="FM717" s="6"/>
      <c r="FN717" s="6"/>
      <c r="FO717" s="6"/>
      <c r="FP717" s="6"/>
      <c r="FQ717" s="6"/>
      <c r="FR717" s="6"/>
      <c r="FS717" s="6"/>
      <c r="FT717" s="6"/>
      <c r="FU717" s="6"/>
      <c r="FV717" s="6"/>
      <c r="FW717" s="6"/>
      <c r="FX717" s="6"/>
      <c r="FY717" s="6"/>
      <c r="FZ717" s="6"/>
      <c r="GA717" s="6"/>
      <c r="GB717" s="6"/>
      <c r="GC717" s="6"/>
      <c r="GD717" s="6"/>
      <c r="GE717" s="6"/>
      <c r="GF717" s="6"/>
      <c r="GG717" s="6"/>
      <c r="GH717" s="6"/>
      <c r="GI717" s="6"/>
      <c r="GJ717" s="6"/>
      <c r="GK717" s="6"/>
      <c r="GL717" s="6"/>
      <c r="GM717" s="6"/>
      <c r="GN717" s="6"/>
      <c r="GO717" s="6"/>
      <c r="GP717" s="6"/>
      <c r="GQ717" s="6"/>
      <c r="GR717" s="6"/>
      <c r="GS717" s="6"/>
    </row>
    <row r="718" spans="1:201" s="6" customFormat="1" ht="40.15" customHeight="1" x14ac:dyDescent="0.2">
      <c r="A718" s="15" t="s">
        <v>1160</v>
      </c>
      <c r="B718" s="9">
        <v>709</v>
      </c>
      <c r="C718" s="9"/>
      <c r="D718" s="49" t="s">
        <v>492</v>
      </c>
      <c r="E718" s="79" t="s">
        <v>1472</v>
      </c>
      <c r="F718" s="49" t="s">
        <v>549</v>
      </c>
      <c r="G718" s="53" t="s">
        <v>184</v>
      </c>
      <c r="H718" s="38" t="s">
        <v>540</v>
      </c>
      <c r="I718" s="53">
        <v>10</v>
      </c>
      <c r="J718" s="88">
        <v>7.19</v>
      </c>
      <c r="K718" s="82">
        <f t="shared" si="329"/>
        <v>7.1</v>
      </c>
      <c r="L718" s="82">
        <f t="shared" si="330"/>
        <v>0.71</v>
      </c>
      <c r="M718" s="83">
        <f t="shared" si="328"/>
        <v>0.71900000000000008</v>
      </c>
      <c r="N718" s="84">
        <v>0.215999</v>
      </c>
      <c r="O718" s="85">
        <f t="shared" si="318"/>
        <v>4000</v>
      </c>
      <c r="P718" s="86">
        <v>400</v>
      </c>
      <c r="Q718" s="85">
        <f t="shared" si="319"/>
        <v>80000</v>
      </c>
      <c r="R718" s="86">
        <v>8000</v>
      </c>
      <c r="S718" s="87">
        <f t="shared" si="320"/>
        <v>2840</v>
      </c>
      <c r="T718" s="87">
        <f t="shared" si="321"/>
        <v>56800</v>
      </c>
      <c r="U718" s="1"/>
      <c r="V718" s="1"/>
      <c r="W718" s="1"/>
      <c r="X718" s="1"/>
      <c r="Y718" s="1"/>
      <c r="Z718" s="1"/>
      <c r="AA718" s="22">
        <f t="shared" si="331"/>
        <v>863.99599999999998</v>
      </c>
      <c r="AB718" s="22">
        <f t="shared" si="332"/>
        <v>2876.0000000000005</v>
      </c>
      <c r="AC718" s="22">
        <f t="shared" si="333"/>
        <v>863.99599999999998</v>
      </c>
      <c r="AD718" s="1"/>
      <c r="AE718" s="22">
        <f t="shared" si="334"/>
        <v>17279.919999999998</v>
      </c>
      <c r="AF718" s="22">
        <f t="shared" si="335"/>
        <v>57520.000000000007</v>
      </c>
      <c r="AG718" s="22">
        <f t="shared" si="336"/>
        <v>17279.919999999998</v>
      </c>
      <c r="AH718" s="1"/>
      <c r="AI718" s="1"/>
      <c r="AJ718" s="1"/>
      <c r="AK718" s="1"/>
      <c r="AL718" s="1"/>
      <c r="AM718" s="1"/>
      <c r="AN718" s="26"/>
      <c r="AO718" s="26"/>
      <c r="AP718" s="26"/>
      <c r="AQ718" s="26"/>
      <c r="AR718" s="26"/>
      <c r="AS718" s="26"/>
      <c r="AT718" s="26"/>
      <c r="AU718" s="26"/>
      <c r="AV718" s="26"/>
      <c r="AW718" s="26"/>
      <c r="AX718" s="26"/>
      <c r="AY718" s="26"/>
      <c r="AZ718" s="26"/>
      <c r="BA718" s="26"/>
      <c r="BB718" s="26"/>
      <c r="BC718" s="26"/>
      <c r="BD718" s="26"/>
      <c r="BE718" s="26"/>
      <c r="BF718" s="26"/>
      <c r="BG718" s="26"/>
      <c r="BH718" s="26"/>
      <c r="BI718" s="26"/>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row>
    <row r="719" spans="1:201" ht="40.15" customHeight="1" x14ac:dyDescent="0.2">
      <c r="A719" s="15" t="s">
        <v>1161</v>
      </c>
      <c r="B719" s="9">
        <v>710</v>
      </c>
      <c r="C719" s="9"/>
      <c r="D719" s="49" t="s">
        <v>71</v>
      </c>
      <c r="E719" s="79" t="s">
        <v>72</v>
      </c>
      <c r="F719" s="49" t="s">
        <v>596</v>
      </c>
      <c r="G719" s="49" t="s">
        <v>597</v>
      </c>
      <c r="H719" s="49" t="s">
        <v>540</v>
      </c>
      <c r="I719" s="89">
        <v>50</v>
      </c>
      <c r="J719" s="88">
        <v>32</v>
      </c>
      <c r="K719" s="82">
        <f t="shared" si="329"/>
        <v>32</v>
      </c>
      <c r="L719" s="82">
        <f t="shared" si="330"/>
        <v>0.64</v>
      </c>
      <c r="M719" s="83">
        <f t="shared" si="328"/>
        <v>0.64</v>
      </c>
      <c r="N719" s="84">
        <v>0</v>
      </c>
      <c r="O719" s="85">
        <f t="shared" si="318"/>
        <v>5000</v>
      </c>
      <c r="P719" s="86">
        <v>100</v>
      </c>
      <c r="Q719" s="85">
        <f t="shared" si="319"/>
        <v>500000</v>
      </c>
      <c r="R719" s="86">
        <v>10000</v>
      </c>
      <c r="S719" s="87">
        <f t="shared" si="320"/>
        <v>3200</v>
      </c>
      <c r="T719" s="87">
        <f t="shared" si="321"/>
        <v>320000</v>
      </c>
      <c r="AA719" s="22">
        <f t="shared" si="331"/>
        <v>0</v>
      </c>
      <c r="AB719" s="22">
        <f t="shared" si="332"/>
        <v>3200</v>
      </c>
      <c r="AC719" s="22">
        <f t="shared" si="333"/>
        <v>0</v>
      </c>
      <c r="AE719" s="22">
        <f t="shared" si="334"/>
        <v>0</v>
      </c>
      <c r="AF719" s="22">
        <f t="shared" si="335"/>
        <v>320000</v>
      </c>
      <c r="AG719" s="22">
        <f t="shared" si="336"/>
        <v>0</v>
      </c>
    </row>
    <row r="720" spans="1:201" ht="40.15" customHeight="1" x14ac:dyDescent="0.2">
      <c r="A720" s="15" t="s">
        <v>1161</v>
      </c>
      <c r="B720" s="9">
        <v>711</v>
      </c>
      <c r="C720" s="9"/>
      <c r="D720" s="38" t="s">
        <v>627</v>
      </c>
      <c r="E720" s="98" t="s">
        <v>628</v>
      </c>
      <c r="F720" s="38" t="s">
        <v>538</v>
      </c>
      <c r="G720" s="38" t="s">
        <v>348</v>
      </c>
      <c r="H720" s="38" t="s">
        <v>540</v>
      </c>
      <c r="I720" s="99">
        <v>6</v>
      </c>
      <c r="J720" s="88">
        <v>3.2</v>
      </c>
      <c r="K720" s="82">
        <f t="shared" si="329"/>
        <v>3.18</v>
      </c>
      <c r="L720" s="82">
        <f t="shared" si="330"/>
        <v>0.53</v>
      </c>
      <c r="M720" s="83">
        <f t="shared" si="328"/>
        <v>0.53333333333333333</v>
      </c>
      <c r="N720" s="84">
        <v>0</v>
      </c>
      <c r="O720" s="85">
        <f t="shared" si="318"/>
        <v>6</v>
      </c>
      <c r="P720" s="86">
        <v>1</v>
      </c>
      <c r="Q720" s="85">
        <f t="shared" si="319"/>
        <v>1200</v>
      </c>
      <c r="R720" s="86">
        <v>200</v>
      </c>
      <c r="S720" s="87">
        <f t="shared" si="320"/>
        <v>3.18</v>
      </c>
      <c r="T720" s="87">
        <f t="shared" si="321"/>
        <v>636</v>
      </c>
      <c r="AA720" s="22">
        <f t="shared" si="331"/>
        <v>0</v>
      </c>
      <c r="AB720" s="22">
        <f t="shared" si="332"/>
        <v>3.2</v>
      </c>
      <c r="AC720" s="22">
        <f t="shared" si="333"/>
        <v>0</v>
      </c>
      <c r="AE720" s="22">
        <f t="shared" si="334"/>
        <v>0</v>
      </c>
      <c r="AF720" s="22">
        <f t="shared" si="335"/>
        <v>640</v>
      </c>
      <c r="AG720" s="22">
        <f t="shared" si="336"/>
        <v>0</v>
      </c>
    </row>
    <row r="721" spans="1:201" s="6" customFormat="1" ht="40.15" customHeight="1" x14ac:dyDescent="0.2">
      <c r="A721" s="16" t="s">
        <v>1160</v>
      </c>
      <c r="B721" s="9">
        <v>712</v>
      </c>
      <c r="C721" s="9"/>
      <c r="D721" s="49" t="s">
        <v>833</v>
      </c>
      <c r="E721" s="79" t="s">
        <v>834</v>
      </c>
      <c r="F721" s="49" t="s">
        <v>563</v>
      </c>
      <c r="G721" s="49" t="s">
        <v>602</v>
      </c>
      <c r="H721" s="49" t="s">
        <v>540</v>
      </c>
      <c r="I721" s="101">
        <v>20</v>
      </c>
      <c r="J721" s="96">
        <v>6.6</v>
      </c>
      <c r="K721" s="82">
        <f t="shared" si="329"/>
        <v>6.6000000000000005</v>
      </c>
      <c r="L721" s="82">
        <f t="shared" si="330"/>
        <v>0.33</v>
      </c>
      <c r="M721" s="83">
        <f t="shared" si="328"/>
        <v>0.32999999999999996</v>
      </c>
      <c r="N721" s="84">
        <v>7.7866000000000005E-2</v>
      </c>
      <c r="O721" s="85">
        <f t="shared" si="318"/>
        <v>1000</v>
      </c>
      <c r="P721" s="86">
        <v>50</v>
      </c>
      <c r="Q721" s="85">
        <f t="shared" si="319"/>
        <v>40000</v>
      </c>
      <c r="R721" s="86">
        <v>2000</v>
      </c>
      <c r="S721" s="87">
        <f t="shared" si="320"/>
        <v>330</v>
      </c>
      <c r="T721" s="87">
        <f t="shared" si="321"/>
        <v>13200.000000000002</v>
      </c>
      <c r="AA721" s="22">
        <f t="shared" si="331"/>
        <v>77.866</v>
      </c>
      <c r="AB721" s="22">
        <f t="shared" si="332"/>
        <v>329.99999999999994</v>
      </c>
      <c r="AC721" s="22">
        <f t="shared" si="333"/>
        <v>77.866</v>
      </c>
      <c r="AE721" s="22">
        <f t="shared" si="334"/>
        <v>3114.6400000000003</v>
      </c>
      <c r="AF721" s="22">
        <f t="shared" si="335"/>
        <v>13199.999999999998</v>
      </c>
      <c r="AG721" s="22">
        <f t="shared" si="336"/>
        <v>3114.6400000000003</v>
      </c>
      <c r="AN721" s="29"/>
      <c r="AO721" s="29"/>
      <c r="AP721" s="29"/>
      <c r="AQ721" s="29"/>
      <c r="AR721" s="29"/>
      <c r="AS721" s="29"/>
      <c r="AT721" s="29"/>
      <c r="AU721" s="29"/>
      <c r="AV721" s="29"/>
      <c r="AW721" s="29"/>
      <c r="AX721" s="29"/>
      <c r="AY721" s="29"/>
      <c r="AZ721" s="29"/>
      <c r="BA721" s="29"/>
      <c r="BB721" s="29"/>
      <c r="BC721" s="29"/>
      <c r="BD721" s="29"/>
      <c r="BE721" s="29"/>
      <c r="BF721" s="29"/>
      <c r="BG721" s="29"/>
      <c r="BH721" s="29"/>
      <c r="BI721" s="29"/>
    </row>
    <row r="722" spans="1:201" s="6" customFormat="1" ht="40.15" customHeight="1" x14ac:dyDescent="0.2">
      <c r="A722" s="16" t="s">
        <v>1160</v>
      </c>
      <c r="B722" s="9">
        <v>713</v>
      </c>
      <c r="C722" s="9"/>
      <c r="D722" s="49" t="s">
        <v>833</v>
      </c>
      <c r="E722" s="79" t="s">
        <v>929</v>
      </c>
      <c r="F722" s="49" t="s">
        <v>867</v>
      </c>
      <c r="G722" s="49" t="s">
        <v>564</v>
      </c>
      <c r="H722" s="49" t="s">
        <v>540</v>
      </c>
      <c r="I722" s="89">
        <v>30</v>
      </c>
      <c r="J722" s="82">
        <v>15.98</v>
      </c>
      <c r="K722" s="82">
        <f t="shared" si="329"/>
        <v>15.9</v>
      </c>
      <c r="L722" s="82">
        <f t="shared" si="330"/>
        <v>0.53</v>
      </c>
      <c r="M722" s="83">
        <f t="shared" si="328"/>
        <v>0.53266666666666673</v>
      </c>
      <c r="N722" s="84">
        <v>0.15573300000000001</v>
      </c>
      <c r="O722" s="85">
        <f t="shared" si="318"/>
        <v>3000</v>
      </c>
      <c r="P722" s="86">
        <v>100</v>
      </c>
      <c r="Q722" s="85">
        <f t="shared" si="319"/>
        <v>36000</v>
      </c>
      <c r="R722" s="86">
        <v>1200</v>
      </c>
      <c r="S722" s="87">
        <f t="shared" si="320"/>
        <v>1590</v>
      </c>
      <c r="T722" s="87">
        <f t="shared" si="321"/>
        <v>19080</v>
      </c>
      <c r="AA722" s="22">
        <f t="shared" si="331"/>
        <v>467.19900000000001</v>
      </c>
      <c r="AB722" s="22">
        <f t="shared" si="332"/>
        <v>1598.0000000000002</v>
      </c>
      <c r="AC722" s="22">
        <f t="shared" si="333"/>
        <v>467.19900000000001</v>
      </c>
      <c r="AE722" s="22">
        <f t="shared" si="334"/>
        <v>5606.3879999999999</v>
      </c>
      <c r="AF722" s="22">
        <f t="shared" si="335"/>
        <v>19176.000000000004</v>
      </c>
      <c r="AG722" s="22">
        <f t="shared" si="336"/>
        <v>5606.3879999999999</v>
      </c>
      <c r="AN722" s="29"/>
      <c r="AO722" s="29"/>
      <c r="AP722" s="29"/>
      <c r="AQ722" s="29"/>
      <c r="AR722" s="29"/>
      <c r="AS722" s="29"/>
      <c r="AT722" s="29"/>
      <c r="AU722" s="29"/>
      <c r="AV722" s="29"/>
      <c r="AW722" s="29"/>
      <c r="AX722" s="29"/>
      <c r="AY722" s="29"/>
      <c r="AZ722" s="29"/>
      <c r="BA722" s="29"/>
      <c r="BB722" s="29"/>
      <c r="BC722" s="29"/>
      <c r="BD722" s="29"/>
      <c r="BE722" s="29"/>
      <c r="BF722" s="29"/>
      <c r="BG722" s="29"/>
      <c r="BH722" s="29"/>
      <c r="BI722" s="29"/>
    </row>
    <row r="723" spans="1:201" ht="40.15" customHeight="1" x14ac:dyDescent="0.2">
      <c r="A723" s="15" t="s">
        <v>1160</v>
      </c>
      <c r="B723" s="9">
        <v>714</v>
      </c>
      <c r="C723" s="9"/>
      <c r="D723" s="38" t="s">
        <v>2114</v>
      </c>
      <c r="E723" s="98" t="s">
        <v>2096</v>
      </c>
      <c r="F723" s="38" t="s">
        <v>538</v>
      </c>
      <c r="G723" s="38" t="s">
        <v>316</v>
      </c>
      <c r="H723" s="38" t="s">
        <v>2083</v>
      </c>
      <c r="I723" s="99">
        <v>20</v>
      </c>
      <c r="J723" s="88">
        <v>1.88</v>
      </c>
      <c r="K723" s="82">
        <f t="shared" si="329"/>
        <v>1.7999999999999998</v>
      </c>
      <c r="L723" s="82">
        <f t="shared" si="330"/>
        <v>0.09</v>
      </c>
      <c r="M723" s="83">
        <f t="shared" si="328"/>
        <v>9.4E-2</v>
      </c>
      <c r="N723" s="84"/>
      <c r="O723" s="85">
        <f t="shared" si="318"/>
        <v>200</v>
      </c>
      <c r="P723" s="86">
        <v>10</v>
      </c>
      <c r="Q723" s="85">
        <f t="shared" si="319"/>
        <v>4000</v>
      </c>
      <c r="R723" s="86">
        <v>200</v>
      </c>
      <c r="S723" s="87">
        <f t="shared" si="320"/>
        <v>18</v>
      </c>
      <c r="T723" s="87">
        <f t="shared" si="321"/>
        <v>359.99999999999994</v>
      </c>
      <c r="AA723" s="22"/>
      <c r="AB723" s="22">
        <f t="shared" si="332"/>
        <v>18.8</v>
      </c>
      <c r="AC723" s="22"/>
      <c r="AE723" s="22"/>
      <c r="AF723" s="22">
        <f t="shared" si="335"/>
        <v>376</v>
      </c>
      <c r="AG723" s="22"/>
    </row>
    <row r="724" spans="1:201" s="6" customFormat="1" ht="40.15" customHeight="1" x14ac:dyDescent="0.2">
      <c r="A724" s="15" t="s">
        <v>1160</v>
      </c>
      <c r="B724" s="9">
        <v>715</v>
      </c>
      <c r="C724" s="9"/>
      <c r="D724" s="49" t="s">
        <v>84</v>
      </c>
      <c r="E724" s="79" t="s">
        <v>106</v>
      </c>
      <c r="F724" s="49" t="s">
        <v>541</v>
      </c>
      <c r="G724" s="49" t="s">
        <v>1021</v>
      </c>
      <c r="H724" s="49" t="s">
        <v>540</v>
      </c>
      <c r="I724" s="101">
        <v>20</v>
      </c>
      <c r="J724" s="88">
        <v>8.1999999999999993</v>
      </c>
      <c r="K724" s="82">
        <f t="shared" si="329"/>
        <v>8.1999999999999993</v>
      </c>
      <c r="L724" s="82">
        <f t="shared" si="330"/>
        <v>0.41</v>
      </c>
      <c r="M724" s="83">
        <f t="shared" si="328"/>
        <v>0.41</v>
      </c>
      <c r="N724" s="84">
        <v>0.29160000000000003</v>
      </c>
      <c r="O724" s="85">
        <f t="shared" si="318"/>
        <v>4000</v>
      </c>
      <c r="P724" s="86">
        <v>200</v>
      </c>
      <c r="Q724" s="85">
        <f t="shared" si="319"/>
        <v>80000</v>
      </c>
      <c r="R724" s="86">
        <v>4000</v>
      </c>
      <c r="S724" s="87">
        <f t="shared" si="320"/>
        <v>1639.9999999999998</v>
      </c>
      <c r="T724" s="87">
        <f t="shared" si="321"/>
        <v>32800</v>
      </c>
      <c r="U724" s="1"/>
      <c r="V724" s="1"/>
      <c r="W724" s="1"/>
      <c r="X724" s="1"/>
      <c r="Y724" s="1"/>
      <c r="Z724" s="1"/>
      <c r="AA724" s="22">
        <f>N724*O724</f>
        <v>1166.4000000000001</v>
      </c>
      <c r="AB724" s="22">
        <f>M724*O724</f>
        <v>1640</v>
      </c>
      <c r="AC724" s="22">
        <f>IF(AA724&lt;AB724,AA724,AB724)</f>
        <v>1166.4000000000001</v>
      </c>
      <c r="AD724" s="1"/>
      <c r="AE724" s="22">
        <f>Q724*N724</f>
        <v>23328.000000000004</v>
      </c>
      <c r="AF724" s="22">
        <f>M724*Q724</f>
        <v>32800</v>
      </c>
      <c r="AG724" s="22">
        <f>IF(AE724&lt;AF724,AE724,AF724)</f>
        <v>23328.000000000004</v>
      </c>
      <c r="AH724" s="1"/>
      <c r="AI724" s="1"/>
      <c r="AJ724" s="1"/>
      <c r="AK724" s="1"/>
      <c r="AL724" s="1"/>
      <c r="AM724" s="1"/>
      <c r="AN724" s="26"/>
      <c r="AO724" s="26"/>
      <c r="AP724" s="26"/>
      <c r="AQ724" s="26"/>
      <c r="AR724" s="26"/>
      <c r="AS724" s="26"/>
      <c r="AT724" s="26"/>
      <c r="AU724" s="26"/>
      <c r="AV724" s="26"/>
      <c r="AW724" s="26"/>
      <c r="AX724" s="26"/>
      <c r="AY724" s="26"/>
      <c r="AZ724" s="26"/>
      <c r="BA724" s="26"/>
      <c r="BB724" s="26"/>
      <c r="BC724" s="26"/>
      <c r="BD724" s="26"/>
      <c r="BE724" s="26"/>
      <c r="BF724" s="26"/>
      <c r="BG724" s="26"/>
      <c r="BH724" s="26"/>
      <c r="BI724" s="26"/>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row>
    <row r="725" spans="1:201" ht="40.15" customHeight="1" x14ac:dyDescent="0.2">
      <c r="A725" s="15" t="s">
        <v>1160</v>
      </c>
      <c r="B725" s="9">
        <v>716</v>
      </c>
      <c r="C725" s="9"/>
      <c r="D725" s="49" t="s">
        <v>84</v>
      </c>
      <c r="E725" s="79" t="s">
        <v>1473</v>
      </c>
      <c r="F725" s="49" t="s">
        <v>933</v>
      </c>
      <c r="G725" s="49" t="s">
        <v>1021</v>
      </c>
      <c r="H725" s="49" t="s">
        <v>540</v>
      </c>
      <c r="I725" s="89">
        <v>6</v>
      </c>
      <c r="J725" s="88">
        <v>7.27</v>
      </c>
      <c r="K725" s="82">
        <f t="shared" si="329"/>
        <v>7.26</v>
      </c>
      <c r="L725" s="82">
        <f t="shared" si="330"/>
        <v>1.21</v>
      </c>
      <c r="M725" s="83">
        <f t="shared" si="328"/>
        <v>1.2116666666666667</v>
      </c>
      <c r="N725" s="84">
        <v>0.68332400000000004</v>
      </c>
      <c r="O725" s="85">
        <f t="shared" si="318"/>
        <v>300</v>
      </c>
      <c r="P725" s="86">
        <v>50</v>
      </c>
      <c r="Q725" s="85">
        <f t="shared" si="319"/>
        <v>4800</v>
      </c>
      <c r="R725" s="86">
        <v>800</v>
      </c>
      <c r="S725" s="87">
        <f t="shared" si="320"/>
        <v>363</v>
      </c>
      <c r="T725" s="87">
        <f t="shared" si="321"/>
        <v>5808</v>
      </c>
      <c r="AA725" s="22">
        <f>N725*O725</f>
        <v>204.99720000000002</v>
      </c>
      <c r="AB725" s="22">
        <f>M725*O725</f>
        <v>363.5</v>
      </c>
      <c r="AC725" s="22">
        <f>IF(AA725&lt;AB725,AA725,AB725)</f>
        <v>204.99720000000002</v>
      </c>
      <c r="AE725" s="22">
        <f>Q725*N725</f>
        <v>3279.9552000000003</v>
      </c>
      <c r="AF725" s="22">
        <f>M725*Q725</f>
        <v>5816</v>
      </c>
      <c r="AG725" s="22">
        <f>IF(AE725&lt;AF725,AE725,AF725)</f>
        <v>3279.9552000000003</v>
      </c>
    </row>
    <row r="726" spans="1:201" ht="40.15" customHeight="1" x14ac:dyDescent="0.2">
      <c r="A726" s="15" t="s">
        <v>1160</v>
      </c>
      <c r="B726" s="9">
        <v>717</v>
      </c>
      <c r="C726" s="9"/>
      <c r="D726" s="49" t="s">
        <v>84</v>
      </c>
      <c r="E726" s="79" t="s">
        <v>1474</v>
      </c>
      <c r="F726" s="49" t="s">
        <v>1223</v>
      </c>
      <c r="G726" s="49" t="s">
        <v>107</v>
      </c>
      <c r="H726" s="49" t="s">
        <v>540</v>
      </c>
      <c r="I726" s="89">
        <v>5</v>
      </c>
      <c r="J726" s="88">
        <v>11.19</v>
      </c>
      <c r="K726" s="82">
        <f t="shared" si="329"/>
        <v>11.15</v>
      </c>
      <c r="L726" s="82">
        <f t="shared" si="330"/>
        <v>2.23</v>
      </c>
      <c r="M726" s="83">
        <f t="shared" si="328"/>
        <v>2.238</v>
      </c>
      <c r="N726" s="84">
        <v>1.76895</v>
      </c>
      <c r="O726" s="85">
        <f t="shared" si="318"/>
        <v>250</v>
      </c>
      <c r="P726" s="86">
        <v>50</v>
      </c>
      <c r="Q726" s="85">
        <f t="shared" si="319"/>
        <v>4000</v>
      </c>
      <c r="R726" s="86">
        <v>800</v>
      </c>
      <c r="S726" s="87">
        <f t="shared" si="320"/>
        <v>557.5</v>
      </c>
      <c r="T726" s="87">
        <f t="shared" si="321"/>
        <v>8920</v>
      </c>
      <c r="AA726" s="22">
        <f>N726*O726</f>
        <v>442.23750000000001</v>
      </c>
      <c r="AB726" s="22">
        <f>M726*O726</f>
        <v>559.5</v>
      </c>
      <c r="AC726" s="22">
        <f>IF(AA726&lt;AB726,AA726,AB726)</f>
        <v>442.23750000000001</v>
      </c>
      <c r="AE726" s="22">
        <f>Q726*N726</f>
        <v>7075.8</v>
      </c>
      <c r="AF726" s="22">
        <f>M726*Q726</f>
        <v>8952</v>
      </c>
      <c r="AG726" s="22">
        <f>IF(AE726&lt;AF726,AE726,AF726)</f>
        <v>7075.8</v>
      </c>
    </row>
    <row r="727" spans="1:201" ht="40.15" customHeight="1" x14ac:dyDescent="0.2">
      <c r="A727" s="15" t="s">
        <v>1160</v>
      </c>
      <c r="B727" s="9">
        <v>718</v>
      </c>
      <c r="C727" s="9"/>
      <c r="D727" s="49" t="s">
        <v>84</v>
      </c>
      <c r="E727" s="79" t="s">
        <v>2043</v>
      </c>
      <c r="F727" s="49" t="s">
        <v>1223</v>
      </c>
      <c r="G727" s="49" t="s">
        <v>107</v>
      </c>
      <c r="H727" s="49" t="s">
        <v>540</v>
      </c>
      <c r="I727" s="89">
        <v>5</v>
      </c>
      <c r="J727" s="88">
        <v>7.27</v>
      </c>
      <c r="K727" s="82">
        <f t="shared" si="329"/>
        <v>7.25</v>
      </c>
      <c r="L727" s="82">
        <f t="shared" si="330"/>
        <v>1.45</v>
      </c>
      <c r="M727" s="83">
        <f t="shared" si="328"/>
        <v>1.454</v>
      </c>
      <c r="N727" s="84"/>
      <c r="O727" s="85">
        <f t="shared" si="318"/>
        <v>250</v>
      </c>
      <c r="P727" s="86">
        <v>50</v>
      </c>
      <c r="Q727" s="85">
        <f t="shared" si="319"/>
        <v>3000</v>
      </c>
      <c r="R727" s="86">
        <v>600</v>
      </c>
      <c r="S727" s="87">
        <f t="shared" si="320"/>
        <v>362.5</v>
      </c>
      <c r="T727" s="87">
        <f t="shared" si="321"/>
        <v>4350</v>
      </c>
      <c r="AA727" s="22"/>
      <c r="AB727" s="22">
        <f>M727*O727</f>
        <v>363.5</v>
      </c>
      <c r="AC727" s="22"/>
      <c r="AE727" s="22"/>
      <c r="AF727" s="22">
        <f>M727*Q727</f>
        <v>4362</v>
      </c>
      <c r="AG727" s="22"/>
    </row>
    <row r="728" spans="1:201" ht="40.15" customHeight="1" x14ac:dyDescent="0.2">
      <c r="A728" s="15" t="s">
        <v>1160</v>
      </c>
      <c r="B728" s="9">
        <v>719</v>
      </c>
      <c r="C728" s="9" t="s">
        <v>1878</v>
      </c>
      <c r="D728" s="49" t="s">
        <v>281</v>
      </c>
      <c r="E728" s="79" t="s">
        <v>1879</v>
      </c>
      <c r="F728" s="49" t="s">
        <v>282</v>
      </c>
      <c r="G728" s="49" t="s">
        <v>145</v>
      </c>
      <c r="H728" s="49" t="s">
        <v>540</v>
      </c>
      <c r="I728" s="89">
        <v>30</v>
      </c>
      <c r="J728" s="88">
        <v>144.66</v>
      </c>
      <c r="K728" s="82">
        <f t="shared" si="329"/>
        <v>144.60000000000002</v>
      </c>
      <c r="L728" s="82">
        <f t="shared" si="330"/>
        <v>4.82</v>
      </c>
      <c r="M728" s="83">
        <f t="shared" si="328"/>
        <v>4.8220000000000001</v>
      </c>
      <c r="N728" s="84">
        <v>5.2979989999999999</v>
      </c>
      <c r="O728" s="85">
        <f t="shared" ref="O728:O754" si="337">P728*I728</f>
        <v>300</v>
      </c>
      <c r="P728" s="86">
        <v>10</v>
      </c>
      <c r="Q728" s="85">
        <f t="shared" ref="Q728:Q754" si="338">R728*I728</f>
        <v>9000</v>
      </c>
      <c r="R728" s="86">
        <v>300</v>
      </c>
      <c r="S728" s="87">
        <f t="shared" ref="S728:S754" si="339">P728*K728</f>
        <v>1446.0000000000002</v>
      </c>
      <c r="T728" s="87">
        <f t="shared" ref="T728:T754" si="340">R728*K728</f>
        <v>43380.000000000007</v>
      </c>
      <c r="AA728" s="22">
        <f t="shared" ref="AA728:AA735" si="341">N728*O728</f>
        <v>1589.3996999999999</v>
      </c>
      <c r="AB728" s="22">
        <f t="shared" ref="AB728:AB734" si="342">M728*O728</f>
        <v>1446.6</v>
      </c>
      <c r="AC728" s="22">
        <f t="shared" ref="AC728:AC734" si="343">IF(AA728&lt;AB728,AA728,AB728)</f>
        <v>1446.6</v>
      </c>
      <c r="AE728" s="22">
        <f t="shared" ref="AE728:AE735" si="344">Q728*N728</f>
        <v>47681.991000000002</v>
      </c>
      <c r="AF728" s="22">
        <f t="shared" ref="AF728:AF734" si="345">M728*Q728</f>
        <v>43398</v>
      </c>
      <c r="AG728" s="22">
        <f t="shared" ref="AG728:AG734" si="346">IF(AE728&lt;AF728,AE728,AF728)</f>
        <v>43398</v>
      </c>
    </row>
    <row r="729" spans="1:201" ht="40.15" customHeight="1" x14ac:dyDescent="0.2">
      <c r="A729" s="15" t="s">
        <v>1160</v>
      </c>
      <c r="B729" s="9">
        <v>720</v>
      </c>
      <c r="C729" s="9"/>
      <c r="D729" s="49" t="s">
        <v>281</v>
      </c>
      <c r="E729" s="79" t="s">
        <v>1475</v>
      </c>
      <c r="F729" s="49" t="s">
        <v>283</v>
      </c>
      <c r="G729" s="49" t="s">
        <v>597</v>
      </c>
      <c r="H729" s="49" t="s">
        <v>540</v>
      </c>
      <c r="I729" s="89">
        <v>50</v>
      </c>
      <c r="J729" s="88">
        <v>46.68</v>
      </c>
      <c r="K729" s="82">
        <f t="shared" si="329"/>
        <v>46.5</v>
      </c>
      <c r="L729" s="82">
        <f t="shared" si="330"/>
        <v>0.93</v>
      </c>
      <c r="M729" s="83">
        <f t="shared" si="328"/>
        <v>0.93359999999999999</v>
      </c>
      <c r="N729" s="84">
        <v>0.74289899999999998</v>
      </c>
      <c r="O729" s="85">
        <f t="shared" si="337"/>
        <v>50</v>
      </c>
      <c r="P729" s="86">
        <v>1</v>
      </c>
      <c r="Q729" s="85">
        <f t="shared" si="338"/>
        <v>50000</v>
      </c>
      <c r="R729" s="86">
        <v>1000</v>
      </c>
      <c r="S729" s="87">
        <f t="shared" si="339"/>
        <v>46.5</v>
      </c>
      <c r="T729" s="87">
        <f t="shared" si="340"/>
        <v>46500</v>
      </c>
      <c r="AA729" s="22">
        <f t="shared" si="341"/>
        <v>37.144950000000001</v>
      </c>
      <c r="AB729" s="22">
        <f t="shared" si="342"/>
        <v>46.68</v>
      </c>
      <c r="AC729" s="22">
        <f t="shared" si="343"/>
        <v>37.144950000000001</v>
      </c>
      <c r="AE729" s="22">
        <f t="shared" si="344"/>
        <v>37144.949999999997</v>
      </c>
      <c r="AF729" s="22">
        <f t="shared" si="345"/>
        <v>46680</v>
      </c>
      <c r="AG729" s="22">
        <f t="shared" si="346"/>
        <v>37144.949999999997</v>
      </c>
    </row>
    <row r="730" spans="1:201" ht="40.15" customHeight="1" x14ac:dyDescent="0.2">
      <c r="A730" s="15" t="s">
        <v>1160</v>
      </c>
      <c r="B730" s="9">
        <v>721</v>
      </c>
      <c r="C730" s="9"/>
      <c r="D730" s="49" t="s">
        <v>281</v>
      </c>
      <c r="E730" s="79" t="s">
        <v>1476</v>
      </c>
      <c r="F730" s="49" t="s">
        <v>7</v>
      </c>
      <c r="G730" s="49" t="s">
        <v>597</v>
      </c>
      <c r="H730" s="49" t="s">
        <v>540</v>
      </c>
      <c r="I730" s="89">
        <v>100</v>
      </c>
      <c r="J730" s="88">
        <v>113.29</v>
      </c>
      <c r="K730" s="82">
        <f t="shared" si="329"/>
        <v>112.99999999999999</v>
      </c>
      <c r="L730" s="82">
        <f t="shared" si="330"/>
        <v>1.1299999999999999</v>
      </c>
      <c r="M730" s="83">
        <f t="shared" si="328"/>
        <v>1.1329</v>
      </c>
      <c r="N730" s="84">
        <v>0.74289899999999998</v>
      </c>
      <c r="O730" s="85">
        <f t="shared" si="337"/>
        <v>10000</v>
      </c>
      <c r="P730" s="86">
        <v>100</v>
      </c>
      <c r="Q730" s="85">
        <f t="shared" si="338"/>
        <v>120000</v>
      </c>
      <c r="R730" s="86">
        <v>1200</v>
      </c>
      <c r="S730" s="87">
        <f t="shared" si="339"/>
        <v>11299.999999999998</v>
      </c>
      <c r="T730" s="87">
        <f t="shared" si="340"/>
        <v>135599.99999999997</v>
      </c>
      <c r="AA730" s="22">
        <f t="shared" si="341"/>
        <v>7428.99</v>
      </c>
      <c r="AB730" s="22">
        <f t="shared" si="342"/>
        <v>11329</v>
      </c>
      <c r="AC730" s="22">
        <f t="shared" si="343"/>
        <v>7428.99</v>
      </c>
      <c r="AE730" s="22">
        <f t="shared" si="344"/>
        <v>89147.87999999999</v>
      </c>
      <c r="AF730" s="22">
        <f t="shared" si="345"/>
        <v>135948</v>
      </c>
      <c r="AG730" s="22">
        <f t="shared" si="346"/>
        <v>89147.87999999999</v>
      </c>
    </row>
    <row r="731" spans="1:201" ht="40.15" customHeight="1" x14ac:dyDescent="0.2">
      <c r="A731" s="15" t="s">
        <v>1160</v>
      </c>
      <c r="B731" s="9">
        <v>722</v>
      </c>
      <c r="C731" s="9"/>
      <c r="D731" s="49" t="s">
        <v>281</v>
      </c>
      <c r="E731" s="79" t="s">
        <v>1705</v>
      </c>
      <c r="F731" s="49" t="s">
        <v>1706</v>
      </c>
      <c r="G731" s="49" t="s">
        <v>1707</v>
      </c>
      <c r="H731" s="49" t="s">
        <v>540</v>
      </c>
      <c r="I731" s="89">
        <v>7</v>
      </c>
      <c r="J731" s="88">
        <v>119.7</v>
      </c>
      <c r="K731" s="82">
        <f t="shared" si="329"/>
        <v>119.70000000000002</v>
      </c>
      <c r="L731" s="82">
        <f t="shared" si="330"/>
        <v>17.100000000000001</v>
      </c>
      <c r="M731" s="83">
        <f t="shared" si="328"/>
        <v>17.100000000000001</v>
      </c>
      <c r="N731" s="84">
        <v>18.788142000000001</v>
      </c>
      <c r="O731" s="85">
        <f t="shared" si="337"/>
        <v>7</v>
      </c>
      <c r="P731" s="86">
        <v>1</v>
      </c>
      <c r="Q731" s="85">
        <f t="shared" si="338"/>
        <v>1400</v>
      </c>
      <c r="R731" s="86">
        <v>200</v>
      </c>
      <c r="S731" s="87">
        <f t="shared" si="339"/>
        <v>119.70000000000002</v>
      </c>
      <c r="T731" s="87">
        <f t="shared" si="340"/>
        <v>23940.000000000004</v>
      </c>
      <c r="AA731" s="22">
        <f t="shared" si="341"/>
        <v>131.51699400000001</v>
      </c>
      <c r="AB731" s="22">
        <f t="shared" si="342"/>
        <v>119.70000000000002</v>
      </c>
      <c r="AC731" s="22">
        <f t="shared" si="343"/>
        <v>119.70000000000002</v>
      </c>
      <c r="AE731" s="22">
        <f t="shared" si="344"/>
        <v>26303.398799999999</v>
      </c>
      <c r="AF731" s="22">
        <f t="shared" si="345"/>
        <v>23940.000000000004</v>
      </c>
      <c r="AG731" s="22">
        <f t="shared" si="346"/>
        <v>23940.000000000004</v>
      </c>
    </row>
    <row r="732" spans="1:201" ht="40.15" customHeight="1" x14ac:dyDescent="0.2">
      <c r="A732" s="15" t="s">
        <v>1160</v>
      </c>
      <c r="B732" s="9">
        <v>723</v>
      </c>
      <c r="C732" s="9"/>
      <c r="D732" s="49" t="s">
        <v>160</v>
      </c>
      <c r="E732" s="79" t="s">
        <v>1477</v>
      </c>
      <c r="F732" s="49" t="s">
        <v>933</v>
      </c>
      <c r="G732" s="49" t="s">
        <v>843</v>
      </c>
      <c r="H732" s="49" t="s">
        <v>540</v>
      </c>
      <c r="I732" s="89">
        <v>12</v>
      </c>
      <c r="J732" s="88">
        <v>11.13</v>
      </c>
      <c r="K732" s="82">
        <f t="shared" si="329"/>
        <v>11.040000000000001</v>
      </c>
      <c r="L732" s="82">
        <f t="shared" si="330"/>
        <v>0.92</v>
      </c>
      <c r="M732" s="83">
        <f t="shared" si="328"/>
        <v>0.9275000000000001</v>
      </c>
      <c r="N732" s="84">
        <v>1.253333</v>
      </c>
      <c r="O732" s="85">
        <f t="shared" si="337"/>
        <v>120</v>
      </c>
      <c r="P732" s="86">
        <v>10</v>
      </c>
      <c r="Q732" s="85">
        <f t="shared" si="338"/>
        <v>7200</v>
      </c>
      <c r="R732" s="86">
        <v>600</v>
      </c>
      <c r="S732" s="87">
        <f t="shared" si="339"/>
        <v>110.4</v>
      </c>
      <c r="T732" s="87">
        <f t="shared" si="340"/>
        <v>6624.0000000000009</v>
      </c>
      <c r="AA732" s="22">
        <f t="shared" si="341"/>
        <v>150.39995999999999</v>
      </c>
      <c r="AB732" s="22">
        <f t="shared" si="342"/>
        <v>111.30000000000001</v>
      </c>
      <c r="AC732" s="22">
        <f t="shared" si="343"/>
        <v>111.30000000000001</v>
      </c>
      <c r="AE732" s="22">
        <f t="shared" si="344"/>
        <v>9023.9976000000006</v>
      </c>
      <c r="AF732" s="22">
        <f t="shared" si="345"/>
        <v>6678.0000000000009</v>
      </c>
      <c r="AG732" s="22">
        <f t="shared" si="346"/>
        <v>6678.0000000000009</v>
      </c>
    </row>
    <row r="733" spans="1:201" ht="40.15" customHeight="1" x14ac:dyDescent="0.2">
      <c r="A733" s="16" t="s">
        <v>1161</v>
      </c>
      <c r="B733" s="9">
        <v>724</v>
      </c>
      <c r="C733" s="9"/>
      <c r="D733" s="49" t="s">
        <v>593</v>
      </c>
      <c r="E733" s="79" t="s">
        <v>594</v>
      </c>
      <c r="F733" s="49" t="s">
        <v>1223</v>
      </c>
      <c r="G733" s="49" t="s">
        <v>595</v>
      </c>
      <c r="H733" s="49" t="s">
        <v>540</v>
      </c>
      <c r="I733" s="89">
        <v>5</v>
      </c>
      <c r="J733" s="82">
        <v>4.54</v>
      </c>
      <c r="K733" s="82">
        <f t="shared" si="329"/>
        <v>4.5</v>
      </c>
      <c r="L733" s="82">
        <f t="shared" si="330"/>
        <v>0.9</v>
      </c>
      <c r="M733" s="83">
        <f t="shared" si="328"/>
        <v>0.90800000000000003</v>
      </c>
      <c r="N733" s="84">
        <v>0</v>
      </c>
      <c r="O733" s="85">
        <f t="shared" si="337"/>
        <v>2000</v>
      </c>
      <c r="P733" s="86">
        <v>400</v>
      </c>
      <c r="Q733" s="85">
        <f t="shared" si="338"/>
        <v>30000</v>
      </c>
      <c r="R733" s="86">
        <v>6000</v>
      </c>
      <c r="S733" s="87">
        <f t="shared" si="339"/>
        <v>1800</v>
      </c>
      <c r="T733" s="87">
        <f t="shared" si="340"/>
        <v>27000</v>
      </c>
      <c r="U733" s="6"/>
      <c r="V733" s="6"/>
      <c r="W733" s="6"/>
      <c r="X733" s="6"/>
      <c r="Y733" s="6"/>
      <c r="Z733" s="6"/>
      <c r="AA733" s="22">
        <f t="shared" si="341"/>
        <v>0</v>
      </c>
      <c r="AB733" s="22">
        <f t="shared" si="342"/>
        <v>1816</v>
      </c>
      <c r="AC733" s="22">
        <f t="shared" si="343"/>
        <v>0</v>
      </c>
      <c r="AD733" s="6"/>
      <c r="AE733" s="22">
        <f t="shared" si="344"/>
        <v>0</v>
      </c>
      <c r="AF733" s="22">
        <f t="shared" si="345"/>
        <v>27240</v>
      </c>
      <c r="AG733" s="22">
        <f t="shared" si="346"/>
        <v>0</v>
      </c>
      <c r="AH733" s="6"/>
      <c r="AI733" s="6"/>
      <c r="AJ733" s="6"/>
      <c r="AK733" s="6"/>
      <c r="AL733" s="6"/>
      <c r="AM733" s="6"/>
      <c r="AN733" s="29"/>
      <c r="AO733" s="29"/>
      <c r="AP733" s="29"/>
      <c r="AQ733" s="29"/>
      <c r="AR733" s="29"/>
      <c r="AS733" s="29"/>
      <c r="AT733" s="29"/>
      <c r="AU733" s="29"/>
      <c r="AV733" s="29"/>
      <c r="AW733" s="29"/>
      <c r="AX733" s="29"/>
      <c r="AY733" s="29"/>
      <c r="AZ733" s="29"/>
      <c r="BA733" s="29"/>
      <c r="BB733" s="29"/>
      <c r="BC733" s="29"/>
      <c r="BD733" s="29"/>
      <c r="BE733" s="29"/>
      <c r="BF733" s="29"/>
      <c r="BG733" s="29"/>
      <c r="BH733" s="29"/>
      <c r="BI733" s="29"/>
      <c r="BJ733" s="6"/>
      <c r="BK733" s="6"/>
      <c r="BL733" s="6"/>
      <c r="BM733" s="6"/>
      <c r="BN733" s="6"/>
      <c r="BO733" s="6"/>
      <c r="BP733" s="6"/>
      <c r="BQ733" s="6"/>
      <c r="BR733" s="6"/>
      <c r="BS733" s="6"/>
      <c r="BT733" s="6"/>
      <c r="BU733" s="6"/>
      <c r="BV733" s="6"/>
      <c r="BW733" s="6"/>
      <c r="BX733" s="6"/>
      <c r="BY733" s="6"/>
      <c r="BZ733" s="6"/>
      <c r="CA733" s="6"/>
      <c r="CB733" s="6"/>
      <c r="CC733" s="6"/>
      <c r="CD733" s="6"/>
      <c r="CE733" s="6"/>
      <c r="CF733" s="6"/>
      <c r="CG733" s="6"/>
      <c r="CH733" s="6"/>
      <c r="CI733" s="6"/>
      <c r="CJ733" s="6"/>
      <c r="CK733" s="6"/>
      <c r="CL733" s="6"/>
      <c r="CM733" s="6"/>
      <c r="CN733" s="6"/>
      <c r="CO733" s="6"/>
      <c r="CP733" s="6"/>
      <c r="CQ733" s="6"/>
      <c r="CR733" s="6"/>
      <c r="CS733" s="6"/>
      <c r="CT733" s="6"/>
      <c r="CU733" s="6"/>
      <c r="CV733" s="6"/>
      <c r="CW733" s="6"/>
      <c r="CX733" s="6"/>
      <c r="CY733" s="6"/>
      <c r="CZ733" s="6"/>
      <c r="DA733" s="6"/>
      <c r="DB733" s="6"/>
      <c r="DC733" s="6"/>
      <c r="DD733" s="6"/>
      <c r="DE733" s="6"/>
      <c r="DF733" s="6"/>
      <c r="DG733" s="6"/>
      <c r="DH733" s="6"/>
      <c r="DI733" s="6"/>
      <c r="DJ733" s="6"/>
      <c r="DK733" s="6"/>
      <c r="DL733" s="6"/>
      <c r="DM733" s="6"/>
      <c r="DN733" s="6"/>
      <c r="DO733" s="6"/>
      <c r="DP733" s="6"/>
      <c r="DQ733" s="6"/>
      <c r="DR733" s="6"/>
      <c r="DS733" s="6"/>
      <c r="DT733" s="6"/>
      <c r="DU733" s="6"/>
      <c r="DV733" s="6"/>
      <c r="DW733" s="6"/>
      <c r="DX733" s="6"/>
      <c r="DY733" s="6"/>
      <c r="DZ733" s="6"/>
      <c r="EA733" s="6"/>
      <c r="EB733" s="6"/>
      <c r="EC733" s="6"/>
      <c r="ED733" s="6"/>
      <c r="EE733" s="6"/>
      <c r="EF733" s="6"/>
      <c r="EG733" s="6"/>
      <c r="EH733" s="6"/>
      <c r="EI733" s="6"/>
      <c r="EJ733" s="6"/>
      <c r="EK733" s="6"/>
      <c r="EL733" s="6"/>
      <c r="EM733" s="6"/>
      <c r="EN733" s="6"/>
      <c r="EO733" s="6"/>
      <c r="EP733" s="6"/>
      <c r="EQ733" s="6"/>
      <c r="ER733" s="6"/>
      <c r="ES733" s="6"/>
      <c r="ET733" s="6"/>
      <c r="EU733" s="6"/>
      <c r="EV733" s="6"/>
      <c r="EW733" s="6"/>
      <c r="EX733" s="6"/>
      <c r="EY733" s="6"/>
      <c r="EZ733" s="6"/>
      <c r="FA733" s="6"/>
      <c r="FB733" s="6"/>
      <c r="FC733" s="6"/>
      <c r="FD733" s="6"/>
      <c r="FE733" s="6"/>
      <c r="FF733" s="6"/>
      <c r="FG733" s="6"/>
      <c r="FH733" s="6"/>
      <c r="FI733" s="6"/>
      <c r="FJ733" s="6"/>
      <c r="FK733" s="6"/>
      <c r="FL733" s="6"/>
      <c r="FM733" s="6"/>
      <c r="FN733" s="6"/>
      <c r="FO733" s="6"/>
      <c r="FP733" s="6"/>
      <c r="FQ733" s="6"/>
      <c r="FR733" s="6"/>
      <c r="FS733" s="6"/>
      <c r="FT733" s="6"/>
      <c r="FU733" s="6"/>
      <c r="FV733" s="6"/>
      <c r="FW733" s="6"/>
      <c r="FX733" s="6"/>
      <c r="FY733" s="6"/>
      <c r="FZ733" s="6"/>
      <c r="GA733" s="6"/>
      <c r="GB733" s="6"/>
      <c r="GC733" s="6"/>
      <c r="GD733" s="6"/>
      <c r="GE733" s="6"/>
      <c r="GF733" s="6"/>
      <c r="GG733" s="6"/>
      <c r="GH733" s="6"/>
      <c r="GI733" s="6"/>
      <c r="GJ733" s="6"/>
      <c r="GK733" s="6"/>
      <c r="GL733" s="6"/>
      <c r="GM733" s="6"/>
      <c r="GN733" s="6"/>
      <c r="GO733" s="6"/>
      <c r="GP733" s="6"/>
      <c r="GQ733" s="6"/>
      <c r="GR733" s="6"/>
      <c r="GS733" s="6"/>
    </row>
    <row r="734" spans="1:201" ht="40.15" customHeight="1" x14ac:dyDescent="0.2">
      <c r="A734" s="16" t="s">
        <v>1161</v>
      </c>
      <c r="B734" s="9">
        <v>725</v>
      </c>
      <c r="C734" s="9"/>
      <c r="D734" s="49" t="s">
        <v>593</v>
      </c>
      <c r="E734" s="79" t="s">
        <v>1661</v>
      </c>
      <c r="F734" s="49" t="s">
        <v>596</v>
      </c>
      <c r="G734" s="49" t="s">
        <v>597</v>
      </c>
      <c r="H734" s="49" t="s">
        <v>540</v>
      </c>
      <c r="I734" s="89">
        <v>20</v>
      </c>
      <c r="J734" s="82">
        <v>6.34</v>
      </c>
      <c r="K734" s="82">
        <f t="shared" si="329"/>
        <v>6.2</v>
      </c>
      <c r="L734" s="82">
        <f t="shared" si="330"/>
        <v>0.31</v>
      </c>
      <c r="M734" s="83">
        <f t="shared" si="328"/>
        <v>0.317</v>
      </c>
      <c r="N734" s="84">
        <v>0</v>
      </c>
      <c r="O734" s="85">
        <f t="shared" si="337"/>
        <v>12000</v>
      </c>
      <c r="P734" s="86">
        <v>600</v>
      </c>
      <c r="Q734" s="85">
        <f t="shared" si="338"/>
        <v>200000</v>
      </c>
      <c r="R734" s="86">
        <v>10000</v>
      </c>
      <c r="S734" s="87">
        <f t="shared" si="339"/>
        <v>3720</v>
      </c>
      <c r="T734" s="87">
        <f t="shared" si="340"/>
        <v>62000</v>
      </c>
      <c r="U734" s="6"/>
      <c r="V734" s="6"/>
      <c r="W734" s="6"/>
      <c r="X734" s="6"/>
      <c r="Y734" s="6"/>
      <c r="Z734" s="6"/>
      <c r="AA734" s="22">
        <f t="shared" si="341"/>
        <v>0</v>
      </c>
      <c r="AB734" s="22">
        <f t="shared" si="342"/>
        <v>3804</v>
      </c>
      <c r="AC734" s="22">
        <f t="shared" si="343"/>
        <v>0</v>
      </c>
      <c r="AD734" s="6"/>
      <c r="AE734" s="22">
        <f t="shared" si="344"/>
        <v>0</v>
      </c>
      <c r="AF734" s="22">
        <f t="shared" si="345"/>
        <v>63400</v>
      </c>
      <c r="AG734" s="22">
        <f t="shared" si="346"/>
        <v>0</v>
      </c>
      <c r="AH734" s="6"/>
      <c r="AI734" s="6"/>
      <c r="AJ734" s="6"/>
      <c r="AK734" s="6"/>
      <c r="AL734" s="6"/>
      <c r="AM734" s="6"/>
      <c r="AN734" s="29"/>
      <c r="AO734" s="29"/>
      <c r="AP734" s="29"/>
      <c r="AQ734" s="29"/>
      <c r="AR734" s="29"/>
      <c r="AS734" s="29"/>
      <c r="AT734" s="29"/>
      <c r="AU734" s="29"/>
      <c r="AV734" s="29"/>
      <c r="AW734" s="29"/>
      <c r="AX734" s="29"/>
      <c r="AY734" s="29"/>
      <c r="AZ734" s="29"/>
      <c r="BA734" s="29"/>
      <c r="BB734" s="29"/>
      <c r="BC734" s="29"/>
      <c r="BD734" s="29"/>
      <c r="BE734" s="29"/>
      <c r="BF734" s="29"/>
      <c r="BG734" s="29"/>
      <c r="BH734" s="29"/>
      <c r="BI734" s="29"/>
      <c r="BJ734" s="6"/>
      <c r="BK734" s="6"/>
      <c r="BL734" s="6"/>
      <c r="BM734" s="6"/>
      <c r="BN734" s="6"/>
      <c r="BO734" s="6"/>
      <c r="BP734" s="6"/>
      <c r="BQ734" s="6"/>
      <c r="BR734" s="6"/>
      <c r="BS734" s="6"/>
      <c r="BT734" s="6"/>
      <c r="BU734" s="6"/>
      <c r="BV734" s="6"/>
      <c r="BW734" s="6"/>
      <c r="BX734" s="6"/>
      <c r="BY734" s="6"/>
      <c r="BZ734" s="6"/>
      <c r="CA734" s="6"/>
      <c r="CB734" s="6"/>
      <c r="CC734" s="6"/>
      <c r="CD734" s="6"/>
      <c r="CE734" s="6"/>
      <c r="CF734" s="6"/>
      <c r="CG734" s="6"/>
      <c r="CH734" s="6"/>
      <c r="CI734" s="6"/>
      <c r="CJ734" s="6"/>
      <c r="CK734" s="6"/>
      <c r="CL734" s="6"/>
      <c r="CM734" s="6"/>
      <c r="CN734" s="6"/>
      <c r="CO734" s="6"/>
      <c r="CP734" s="6"/>
      <c r="CQ734" s="6"/>
      <c r="CR734" s="6"/>
      <c r="CS734" s="6"/>
      <c r="CT734" s="6"/>
      <c r="CU734" s="6"/>
      <c r="CV734" s="6"/>
      <c r="CW734" s="6"/>
      <c r="CX734" s="6"/>
      <c r="CY734" s="6"/>
      <c r="CZ734" s="6"/>
      <c r="DA734" s="6"/>
      <c r="DB734" s="6"/>
      <c r="DC734" s="6"/>
      <c r="DD734" s="6"/>
      <c r="DE734" s="6"/>
      <c r="DF734" s="6"/>
      <c r="DG734" s="6"/>
      <c r="DH734" s="6"/>
      <c r="DI734" s="6"/>
      <c r="DJ734" s="6"/>
      <c r="DK734" s="6"/>
      <c r="DL734" s="6"/>
      <c r="DM734" s="6"/>
      <c r="DN734" s="6"/>
      <c r="DO734" s="6"/>
      <c r="DP734" s="6"/>
      <c r="DQ734" s="6"/>
      <c r="DR734" s="6"/>
      <c r="DS734" s="6"/>
      <c r="DT734" s="6"/>
      <c r="DU734" s="6"/>
      <c r="DV734" s="6"/>
      <c r="DW734" s="6"/>
      <c r="DX734" s="6"/>
      <c r="DY734" s="6"/>
      <c r="DZ734" s="6"/>
      <c r="EA734" s="6"/>
      <c r="EB734" s="6"/>
      <c r="EC734" s="6"/>
      <c r="ED734" s="6"/>
      <c r="EE734" s="6"/>
      <c r="EF734" s="6"/>
      <c r="EG734" s="6"/>
      <c r="EH734" s="6"/>
      <c r="EI734" s="6"/>
      <c r="EJ734" s="6"/>
      <c r="EK734" s="6"/>
      <c r="EL734" s="6"/>
      <c r="EM734" s="6"/>
      <c r="EN734" s="6"/>
      <c r="EO734" s="6"/>
      <c r="EP734" s="6"/>
      <c r="EQ734" s="6"/>
      <c r="ER734" s="6"/>
      <c r="ES734" s="6"/>
      <c r="ET734" s="6"/>
      <c r="EU734" s="6"/>
      <c r="EV734" s="6"/>
      <c r="EW734" s="6"/>
      <c r="EX734" s="6"/>
      <c r="EY734" s="6"/>
      <c r="EZ734" s="6"/>
      <c r="FA734" s="6"/>
      <c r="FB734" s="6"/>
      <c r="FC734" s="6"/>
      <c r="FD734" s="6"/>
      <c r="FE734" s="6"/>
      <c r="FF734" s="6"/>
      <c r="FG734" s="6"/>
      <c r="FH734" s="6"/>
      <c r="FI734" s="6"/>
      <c r="FJ734" s="6"/>
      <c r="FK734" s="6"/>
      <c r="FL734" s="6"/>
      <c r="FM734" s="6"/>
      <c r="FN734" s="6"/>
      <c r="FO734" s="6"/>
      <c r="FP734" s="6"/>
      <c r="FQ734" s="6"/>
      <c r="FR734" s="6"/>
      <c r="FS734" s="6"/>
      <c r="FT734" s="6"/>
      <c r="FU734" s="6"/>
      <c r="FV734" s="6"/>
      <c r="FW734" s="6"/>
      <c r="FX734" s="6"/>
      <c r="FY734" s="6"/>
      <c r="FZ734" s="6"/>
      <c r="GA734" s="6"/>
      <c r="GB734" s="6"/>
      <c r="GC734" s="6"/>
      <c r="GD734" s="6"/>
      <c r="GE734" s="6"/>
      <c r="GF734" s="6"/>
      <c r="GG734" s="6"/>
      <c r="GH734" s="6"/>
      <c r="GI734" s="6"/>
      <c r="GJ734" s="6"/>
      <c r="GK734" s="6"/>
      <c r="GL734" s="6"/>
      <c r="GM734" s="6"/>
      <c r="GN734" s="6"/>
      <c r="GO734" s="6"/>
      <c r="GP734" s="6"/>
      <c r="GQ734" s="6"/>
      <c r="GR734" s="6"/>
      <c r="GS734" s="6"/>
    </row>
    <row r="735" spans="1:201" ht="40.15" customHeight="1" x14ac:dyDescent="0.2">
      <c r="A735" s="15" t="s">
        <v>1161</v>
      </c>
      <c r="B735" s="9">
        <v>726</v>
      </c>
      <c r="C735" s="9"/>
      <c r="D735" s="49" t="s">
        <v>2079</v>
      </c>
      <c r="E735" s="79" t="s">
        <v>2052</v>
      </c>
      <c r="F735" s="49" t="s">
        <v>2042</v>
      </c>
      <c r="G735" s="49" t="s">
        <v>1710</v>
      </c>
      <c r="H735" s="49" t="s">
        <v>540</v>
      </c>
      <c r="I735" s="89">
        <v>100</v>
      </c>
      <c r="J735" s="88">
        <v>24.99</v>
      </c>
      <c r="K735" s="82">
        <f t="shared" si="329"/>
        <v>24</v>
      </c>
      <c r="L735" s="82">
        <f t="shared" si="330"/>
        <v>0.24</v>
      </c>
      <c r="M735" s="83">
        <f t="shared" si="328"/>
        <v>0.24989999999999998</v>
      </c>
      <c r="N735" s="84">
        <v>0</v>
      </c>
      <c r="O735" s="85">
        <f t="shared" si="337"/>
        <v>100</v>
      </c>
      <c r="P735" s="86">
        <v>1</v>
      </c>
      <c r="Q735" s="85">
        <f t="shared" si="338"/>
        <v>20000</v>
      </c>
      <c r="R735" s="86">
        <v>200</v>
      </c>
      <c r="S735" s="87">
        <f t="shared" si="339"/>
        <v>24</v>
      </c>
      <c r="T735" s="87">
        <f t="shared" si="340"/>
        <v>4800</v>
      </c>
      <c r="AA735" s="22">
        <f t="shared" si="341"/>
        <v>0</v>
      </c>
      <c r="AB735" s="22"/>
      <c r="AC735" s="22"/>
      <c r="AE735" s="22">
        <f t="shared" si="344"/>
        <v>0</v>
      </c>
      <c r="AF735" s="22"/>
      <c r="AG735" s="22"/>
    </row>
    <row r="736" spans="1:201" s="6" customFormat="1" ht="40.15" customHeight="1" x14ac:dyDescent="0.2">
      <c r="A736" s="15" t="s">
        <v>1160</v>
      </c>
      <c r="B736" s="9">
        <v>727</v>
      </c>
      <c r="C736" s="9"/>
      <c r="D736" s="49" t="s">
        <v>2139</v>
      </c>
      <c r="E736" s="79" t="s">
        <v>2140</v>
      </c>
      <c r="F736" s="49" t="s">
        <v>596</v>
      </c>
      <c r="G736" s="49" t="s">
        <v>325</v>
      </c>
      <c r="H736" s="49" t="s">
        <v>540</v>
      </c>
      <c r="I736" s="89">
        <v>50</v>
      </c>
      <c r="J736" s="88">
        <v>20.51</v>
      </c>
      <c r="K736" s="82">
        <f t="shared" si="329"/>
        <v>20.5</v>
      </c>
      <c r="L736" s="82">
        <f t="shared" si="330"/>
        <v>0.41</v>
      </c>
      <c r="M736" s="83">
        <f t="shared" si="328"/>
        <v>0.41020000000000001</v>
      </c>
      <c r="N736" s="84"/>
      <c r="O736" s="85">
        <f t="shared" si="337"/>
        <v>250</v>
      </c>
      <c r="P736" s="86">
        <v>5</v>
      </c>
      <c r="Q736" s="85">
        <f t="shared" si="338"/>
        <v>10000</v>
      </c>
      <c r="R736" s="86">
        <v>200</v>
      </c>
      <c r="S736" s="87">
        <f t="shared" si="339"/>
        <v>102.5</v>
      </c>
      <c r="T736" s="87">
        <f t="shared" si="340"/>
        <v>4100</v>
      </c>
      <c r="U736" s="1"/>
      <c r="V736" s="1"/>
      <c r="W736" s="1"/>
      <c r="X736" s="1"/>
      <c r="Y736" s="1"/>
      <c r="Z736" s="1"/>
      <c r="AA736" s="22"/>
      <c r="AB736" s="22"/>
      <c r="AC736" s="22"/>
      <c r="AD736" s="1"/>
      <c r="AE736" s="22"/>
      <c r="AF736" s="22"/>
      <c r="AG736" s="22"/>
      <c r="AH736" s="1"/>
      <c r="AI736" s="1"/>
      <c r="AJ736" s="1"/>
      <c r="AK736" s="1"/>
      <c r="AL736" s="1"/>
      <c r="AM736" s="1"/>
      <c r="AN736" s="26"/>
      <c r="AO736" s="26"/>
      <c r="AP736" s="26"/>
      <c r="AQ736" s="26"/>
      <c r="AR736" s="26"/>
      <c r="AS736" s="26"/>
      <c r="AT736" s="26"/>
      <c r="AU736" s="26"/>
      <c r="AV736" s="26"/>
      <c r="AW736" s="26"/>
      <c r="AX736" s="26"/>
      <c r="AY736" s="26"/>
      <c r="AZ736" s="26"/>
      <c r="BA736" s="26"/>
      <c r="BB736" s="26"/>
      <c r="BC736" s="26"/>
      <c r="BD736" s="26"/>
      <c r="BE736" s="26"/>
      <c r="BF736" s="26"/>
      <c r="BG736" s="26"/>
      <c r="BH736" s="26"/>
      <c r="BI736" s="26"/>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row>
    <row r="737" spans="1:201" s="6" customFormat="1" ht="40.15" customHeight="1" x14ac:dyDescent="0.2">
      <c r="A737" s="16" t="s">
        <v>1160</v>
      </c>
      <c r="B737" s="9">
        <v>728</v>
      </c>
      <c r="C737" s="9"/>
      <c r="D737" s="49" t="s">
        <v>570</v>
      </c>
      <c r="E737" s="79" t="s">
        <v>571</v>
      </c>
      <c r="F737" s="49" t="s">
        <v>554</v>
      </c>
      <c r="G737" s="49" t="s">
        <v>1478</v>
      </c>
      <c r="H737" s="49" t="s">
        <v>555</v>
      </c>
      <c r="I737" s="89">
        <v>1</v>
      </c>
      <c r="J737" s="82">
        <v>18.55</v>
      </c>
      <c r="K737" s="82">
        <f t="shared" si="329"/>
        <v>18.55</v>
      </c>
      <c r="L737" s="82">
        <f t="shared" si="330"/>
        <v>18.55</v>
      </c>
      <c r="M737" s="83">
        <f t="shared" si="328"/>
        <v>18.55</v>
      </c>
      <c r="N737" s="84">
        <v>10.5975</v>
      </c>
      <c r="O737" s="85">
        <f t="shared" si="337"/>
        <v>20</v>
      </c>
      <c r="P737" s="86">
        <v>20</v>
      </c>
      <c r="Q737" s="85">
        <f t="shared" si="338"/>
        <v>1200</v>
      </c>
      <c r="R737" s="86">
        <v>1200</v>
      </c>
      <c r="S737" s="87">
        <f t="shared" si="339"/>
        <v>371</v>
      </c>
      <c r="T737" s="87">
        <f t="shared" si="340"/>
        <v>22260</v>
      </c>
      <c r="AA737" s="22">
        <f>N737*O737</f>
        <v>211.95</v>
      </c>
      <c r="AB737" s="22">
        <f>M737*O737</f>
        <v>371</v>
      </c>
      <c r="AC737" s="22">
        <f>IF(AA737&lt;AB737,AA737,AB737)</f>
        <v>211.95</v>
      </c>
      <c r="AE737" s="22">
        <f>Q737*N737</f>
        <v>12717</v>
      </c>
      <c r="AF737" s="22">
        <f>M737*Q737</f>
        <v>22260</v>
      </c>
      <c r="AG737" s="22">
        <f>IF(AE737&lt;AF737,AE737,AF737)</f>
        <v>12717</v>
      </c>
      <c r="AN737" s="29"/>
      <c r="AO737" s="29"/>
      <c r="AP737" s="29"/>
      <c r="AQ737" s="29"/>
      <c r="AR737" s="29"/>
      <c r="AS737" s="29"/>
      <c r="AT737" s="29"/>
      <c r="AU737" s="29"/>
      <c r="AV737" s="29"/>
      <c r="AW737" s="29"/>
      <c r="AX737" s="29"/>
      <c r="AY737" s="29"/>
      <c r="AZ737" s="29"/>
      <c r="BA737" s="29"/>
      <c r="BB737" s="29"/>
      <c r="BC737" s="29"/>
      <c r="BD737" s="29"/>
      <c r="BE737" s="29"/>
      <c r="BF737" s="29"/>
      <c r="BG737" s="29"/>
      <c r="BH737" s="29"/>
      <c r="BI737" s="29"/>
    </row>
    <row r="738" spans="1:201" s="6" customFormat="1" ht="40.15" customHeight="1" x14ac:dyDescent="0.2">
      <c r="A738" s="16" t="s">
        <v>1160</v>
      </c>
      <c r="B738" s="9">
        <v>729</v>
      </c>
      <c r="C738" s="9"/>
      <c r="D738" s="49" t="s">
        <v>570</v>
      </c>
      <c r="E738" s="79" t="s">
        <v>572</v>
      </c>
      <c r="F738" s="49" t="s">
        <v>573</v>
      </c>
      <c r="G738" s="49" t="s">
        <v>1479</v>
      </c>
      <c r="H738" s="49" t="s">
        <v>555</v>
      </c>
      <c r="I738" s="89">
        <v>1</v>
      </c>
      <c r="J738" s="82">
        <v>25.64</v>
      </c>
      <c r="K738" s="82">
        <f t="shared" si="329"/>
        <v>25.64</v>
      </c>
      <c r="L738" s="82">
        <f t="shared" si="330"/>
        <v>25.64</v>
      </c>
      <c r="M738" s="83">
        <f t="shared" si="328"/>
        <v>25.64</v>
      </c>
      <c r="N738" s="84">
        <v>16.77</v>
      </c>
      <c r="O738" s="85">
        <f t="shared" si="337"/>
        <v>100</v>
      </c>
      <c r="P738" s="86">
        <v>100</v>
      </c>
      <c r="Q738" s="85">
        <f t="shared" si="338"/>
        <v>2000</v>
      </c>
      <c r="R738" s="86">
        <v>2000</v>
      </c>
      <c r="S738" s="87">
        <f t="shared" si="339"/>
        <v>2564</v>
      </c>
      <c r="T738" s="87">
        <f t="shared" si="340"/>
        <v>51280</v>
      </c>
      <c r="AA738" s="22">
        <f>N738*O738</f>
        <v>1677</v>
      </c>
      <c r="AB738" s="22">
        <f>M738*O738</f>
        <v>2564</v>
      </c>
      <c r="AC738" s="22">
        <f>IF(AA738&lt;AB738,AA738,AB738)</f>
        <v>1677</v>
      </c>
      <c r="AE738" s="22">
        <f>Q738*N738</f>
        <v>33540</v>
      </c>
      <c r="AF738" s="22">
        <f>M738*Q738</f>
        <v>51280</v>
      </c>
      <c r="AG738" s="22">
        <f>IF(AE738&lt;AF738,AE738,AF738)</f>
        <v>33540</v>
      </c>
      <c r="AN738" s="29"/>
      <c r="AO738" s="29"/>
      <c r="AP738" s="29"/>
      <c r="AQ738" s="29"/>
      <c r="AR738" s="29"/>
      <c r="AS738" s="29"/>
      <c r="AT738" s="29"/>
      <c r="AU738" s="29"/>
      <c r="AV738" s="29"/>
      <c r="AW738" s="29"/>
      <c r="AX738" s="29"/>
      <c r="AY738" s="29"/>
      <c r="AZ738" s="29"/>
      <c r="BA738" s="29"/>
      <c r="BB738" s="29"/>
      <c r="BC738" s="29"/>
      <c r="BD738" s="29"/>
      <c r="BE738" s="29"/>
      <c r="BF738" s="29"/>
      <c r="BG738" s="29"/>
      <c r="BH738" s="29"/>
      <c r="BI738" s="29"/>
    </row>
    <row r="739" spans="1:201" s="6" customFormat="1" ht="40.15" customHeight="1" x14ac:dyDescent="0.2">
      <c r="A739" s="16" t="s">
        <v>1160</v>
      </c>
      <c r="B739" s="9">
        <v>730</v>
      </c>
      <c r="C739" s="9"/>
      <c r="D739" s="49" t="s">
        <v>570</v>
      </c>
      <c r="E739" s="79" t="s">
        <v>574</v>
      </c>
      <c r="F739" s="49" t="s">
        <v>566</v>
      </c>
      <c r="G739" s="49" t="s">
        <v>1478</v>
      </c>
      <c r="H739" s="49" t="s">
        <v>555</v>
      </c>
      <c r="I739" s="89">
        <v>1</v>
      </c>
      <c r="J739" s="82">
        <v>18.55</v>
      </c>
      <c r="K739" s="82">
        <f t="shared" si="329"/>
        <v>18.55</v>
      </c>
      <c r="L739" s="82">
        <f t="shared" si="330"/>
        <v>18.55</v>
      </c>
      <c r="M739" s="83">
        <f t="shared" si="328"/>
        <v>18.55</v>
      </c>
      <c r="N739" s="84">
        <v>10.5975</v>
      </c>
      <c r="O739" s="85">
        <f t="shared" si="337"/>
        <v>10</v>
      </c>
      <c r="P739" s="86">
        <v>10</v>
      </c>
      <c r="Q739" s="85">
        <f t="shared" si="338"/>
        <v>1000</v>
      </c>
      <c r="R739" s="86">
        <v>1000</v>
      </c>
      <c r="S739" s="87">
        <f t="shared" si="339"/>
        <v>185.5</v>
      </c>
      <c r="T739" s="87">
        <f t="shared" si="340"/>
        <v>18550</v>
      </c>
      <c r="AA739" s="22">
        <f>N739*O739</f>
        <v>105.97499999999999</v>
      </c>
      <c r="AB739" s="22">
        <f>M739*O739</f>
        <v>185.5</v>
      </c>
      <c r="AC739" s="22">
        <f>IF(AA739&lt;AB739,AA739,AB739)</f>
        <v>105.97499999999999</v>
      </c>
      <c r="AE739" s="22">
        <f>Q739*N739</f>
        <v>10597.5</v>
      </c>
      <c r="AF739" s="22">
        <f>M739*Q739</f>
        <v>18550</v>
      </c>
      <c r="AG739" s="22">
        <f>IF(AE739&lt;AF739,AE739,AF739)</f>
        <v>10597.5</v>
      </c>
      <c r="AN739" s="29"/>
      <c r="AO739" s="29"/>
      <c r="AP739" s="29"/>
      <c r="AQ739" s="29"/>
      <c r="AR739" s="29"/>
      <c r="AS739" s="29"/>
      <c r="AT739" s="29"/>
      <c r="AU739" s="29"/>
      <c r="AV739" s="29"/>
      <c r="AW739" s="29"/>
      <c r="AX739" s="29"/>
      <c r="AY739" s="29"/>
      <c r="AZ739" s="29"/>
      <c r="BA739" s="29"/>
      <c r="BB739" s="29"/>
      <c r="BC739" s="29"/>
      <c r="BD739" s="29"/>
      <c r="BE739" s="29"/>
      <c r="BF739" s="29"/>
      <c r="BG739" s="29"/>
      <c r="BH739" s="29"/>
      <c r="BI739" s="29"/>
    </row>
    <row r="740" spans="1:201" s="6" customFormat="1" ht="40.15" customHeight="1" x14ac:dyDescent="0.2">
      <c r="A740" s="15" t="s">
        <v>1161</v>
      </c>
      <c r="B740" s="9">
        <v>731</v>
      </c>
      <c r="C740" s="9"/>
      <c r="D740" s="49" t="s">
        <v>82</v>
      </c>
      <c r="E740" s="79" t="s">
        <v>1480</v>
      </c>
      <c r="F740" s="49" t="s">
        <v>538</v>
      </c>
      <c r="G740" s="49" t="s">
        <v>83</v>
      </c>
      <c r="H740" s="49" t="s">
        <v>540</v>
      </c>
      <c r="I740" s="89">
        <v>20</v>
      </c>
      <c r="J740" s="88">
        <v>18.260000000000002</v>
      </c>
      <c r="K740" s="82">
        <f t="shared" si="329"/>
        <v>18.2</v>
      </c>
      <c r="L740" s="82">
        <f t="shared" si="330"/>
        <v>0.91</v>
      </c>
      <c r="M740" s="83">
        <f t="shared" si="328"/>
        <v>0.91300000000000003</v>
      </c>
      <c r="N740" s="84">
        <v>0</v>
      </c>
      <c r="O740" s="85">
        <f t="shared" si="337"/>
        <v>20</v>
      </c>
      <c r="P740" s="86">
        <v>1</v>
      </c>
      <c r="Q740" s="85">
        <f t="shared" si="338"/>
        <v>4000</v>
      </c>
      <c r="R740" s="86">
        <v>200</v>
      </c>
      <c r="S740" s="87">
        <f t="shared" si="339"/>
        <v>18.2</v>
      </c>
      <c r="T740" s="87">
        <f t="shared" si="340"/>
        <v>3640</v>
      </c>
      <c r="U740" s="1"/>
      <c r="V740" s="1"/>
      <c r="W740" s="1"/>
      <c r="X740" s="1"/>
      <c r="Y740" s="1"/>
      <c r="Z740" s="1"/>
      <c r="AA740" s="22">
        <f t="shared" ref="AA740:AA766" si="347">N740*O740</f>
        <v>0</v>
      </c>
      <c r="AB740" s="22">
        <f t="shared" ref="AB740:AB766" si="348">M740*O740</f>
        <v>18.260000000000002</v>
      </c>
      <c r="AC740" s="22">
        <f t="shared" ref="AC740:AC766" si="349">IF(AA740&lt;AB740,AA740,AB740)</f>
        <v>0</v>
      </c>
      <c r="AD740" s="1"/>
      <c r="AE740" s="22">
        <f t="shared" ref="AE740:AE766" si="350">Q740*N740</f>
        <v>0</v>
      </c>
      <c r="AF740" s="22">
        <f t="shared" ref="AF740:AF766" si="351">M740*Q740</f>
        <v>3652</v>
      </c>
      <c r="AG740" s="22">
        <f t="shared" ref="AG740:AG766" si="352">IF(AE740&lt;AF740,AE740,AF740)</f>
        <v>0</v>
      </c>
      <c r="AH740" s="1"/>
      <c r="AI740" s="1"/>
      <c r="AJ740" s="1"/>
      <c r="AK740" s="1"/>
      <c r="AL740" s="1"/>
      <c r="AM740" s="1"/>
      <c r="AN740" s="26"/>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row>
    <row r="741" spans="1:201" ht="40.15" customHeight="1" x14ac:dyDescent="0.2">
      <c r="A741" s="15" t="s">
        <v>1161</v>
      </c>
      <c r="B741" s="9">
        <v>732</v>
      </c>
      <c r="C741" s="9"/>
      <c r="D741" s="49" t="s">
        <v>82</v>
      </c>
      <c r="E741" s="79" t="s">
        <v>1481</v>
      </c>
      <c r="F741" s="49" t="s">
        <v>538</v>
      </c>
      <c r="G741" s="49" t="s">
        <v>663</v>
      </c>
      <c r="H741" s="49" t="s">
        <v>540</v>
      </c>
      <c r="I741" s="89">
        <v>50</v>
      </c>
      <c r="J741" s="88">
        <v>20.09</v>
      </c>
      <c r="K741" s="82">
        <f t="shared" si="329"/>
        <v>20</v>
      </c>
      <c r="L741" s="82">
        <f t="shared" si="330"/>
        <v>0.4</v>
      </c>
      <c r="M741" s="83">
        <f t="shared" si="328"/>
        <v>0.40179999999999999</v>
      </c>
      <c r="N741" s="84">
        <v>0</v>
      </c>
      <c r="O741" s="85">
        <f t="shared" si="337"/>
        <v>2000</v>
      </c>
      <c r="P741" s="86">
        <v>40</v>
      </c>
      <c r="Q741" s="85">
        <f t="shared" si="338"/>
        <v>30000</v>
      </c>
      <c r="R741" s="86">
        <v>600</v>
      </c>
      <c r="S741" s="87">
        <f t="shared" si="339"/>
        <v>800</v>
      </c>
      <c r="T741" s="87">
        <f t="shared" si="340"/>
        <v>12000</v>
      </c>
      <c r="AA741" s="22">
        <f t="shared" si="347"/>
        <v>0</v>
      </c>
      <c r="AB741" s="22">
        <f t="shared" si="348"/>
        <v>803.6</v>
      </c>
      <c r="AC741" s="22">
        <f t="shared" si="349"/>
        <v>0</v>
      </c>
      <c r="AE741" s="22">
        <f t="shared" si="350"/>
        <v>0</v>
      </c>
      <c r="AF741" s="22">
        <f t="shared" si="351"/>
        <v>12054</v>
      </c>
      <c r="AG741" s="22">
        <f t="shared" si="352"/>
        <v>0</v>
      </c>
    </row>
    <row r="742" spans="1:201" ht="40.15" customHeight="1" x14ac:dyDescent="0.2">
      <c r="A742" s="15" t="s">
        <v>1160</v>
      </c>
      <c r="B742" s="9">
        <v>733</v>
      </c>
      <c r="C742" s="9"/>
      <c r="D742" s="49" t="s">
        <v>85</v>
      </c>
      <c r="E742" s="79" t="s">
        <v>86</v>
      </c>
      <c r="F742" s="49" t="s">
        <v>1223</v>
      </c>
      <c r="G742" s="49" t="s">
        <v>1482</v>
      </c>
      <c r="H742" s="49" t="s">
        <v>540</v>
      </c>
      <c r="I742" s="89">
        <v>5</v>
      </c>
      <c r="J742" s="88">
        <v>10.14</v>
      </c>
      <c r="K742" s="82">
        <f t="shared" si="329"/>
        <v>10.1</v>
      </c>
      <c r="L742" s="82">
        <f t="shared" si="330"/>
        <v>2.02</v>
      </c>
      <c r="M742" s="83">
        <f t="shared" si="328"/>
        <v>2.028</v>
      </c>
      <c r="N742" s="84">
        <v>2.4678</v>
      </c>
      <c r="O742" s="85">
        <f t="shared" si="337"/>
        <v>25</v>
      </c>
      <c r="P742" s="86">
        <v>5</v>
      </c>
      <c r="Q742" s="85">
        <f t="shared" si="338"/>
        <v>1000</v>
      </c>
      <c r="R742" s="86">
        <v>200</v>
      </c>
      <c r="S742" s="87">
        <f t="shared" si="339"/>
        <v>50.5</v>
      </c>
      <c r="T742" s="87">
        <f t="shared" si="340"/>
        <v>2020</v>
      </c>
      <c r="AA742" s="22">
        <f t="shared" si="347"/>
        <v>61.695</v>
      </c>
      <c r="AB742" s="22">
        <f t="shared" si="348"/>
        <v>50.7</v>
      </c>
      <c r="AC742" s="22">
        <f t="shared" si="349"/>
        <v>50.7</v>
      </c>
      <c r="AE742" s="22">
        <f t="shared" si="350"/>
        <v>2467.8000000000002</v>
      </c>
      <c r="AF742" s="22">
        <f t="shared" si="351"/>
        <v>2028</v>
      </c>
      <c r="AG742" s="22">
        <f t="shared" si="352"/>
        <v>2028</v>
      </c>
    </row>
    <row r="743" spans="1:201" ht="40.15" customHeight="1" x14ac:dyDescent="0.2">
      <c r="A743" s="15" t="s">
        <v>1160</v>
      </c>
      <c r="B743" s="9">
        <v>734</v>
      </c>
      <c r="C743" s="9"/>
      <c r="D743" s="49" t="s">
        <v>85</v>
      </c>
      <c r="E743" s="79" t="s">
        <v>1483</v>
      </c>
      <c r="F743" s="49" t="s">
        <v>568</v>
      </c>
      <c r="G743" s="49" t="s">
        <v>1462</v>
      </c>
      <c r="H743" s="49" t="s">
        <v>537</v>
      </c>
      <c r="I743" s="89">
        <v>1</v>
      </c>
      <c r="J743" s="88">
        <v>6.67</v>
      </c>
      <c r="K743" s="82">
        <f t="shared" si="329"/>
        <v>6.67</v>
      </c>
      <c r="L743" s="82">
        <f t="shared" si="330"/>
        <v>6.67</v>
      </c>
      <c r="M743" s="83">
        <f t="shared" si="328"/>
        <v>6.67</v>
      </c>
      <c r="N743" s="84">
        <v>8.109</v>
      </c>
      <c r="O743" s="85">
        <f t="shared" si="337"/>
        <v>5</v>
      </c>
      <c r="P743" s="86">
        <v>5</v>
      </c>
      <c r="Q743" s="85">
        <f t="shared" si="338"/>
        <v>200</v>
      </c>
      <c r="R743" s="86">
        <v>200</v>
      </c>
      <c r="S743" s="87">
        <f t="shared" si="339"/>
        <v>33.35</v>
      </c>
      <c r="T743" s="87">
        <f t="shared" si="340"/>
        <v>1334</v>
      </c>
      <c r="AA743" s="22">
        <f t="shared" si="347"/>
        <v>40.545000000000002</v>
      </c>
      <c r="AB743" s="22">
        <f t="shared" si="348"/>
        <v>33.35</v>
      </c>
      <c r="AC743" s="22">
        <f t="shared" si="349"/>
        <v>33.35</v>
      </c>
      <c r="AE743" s="22">
        <f t="shared" si="350"/>
        <v>1621.8</v>
      </c>
      <c r="AF743" s="22">
        <f t="shared" si="351"/>
        <v>1334</v>
      </c>
      <c r="AG743" s="22">
        <f t="shared" si="352"/>
        <v>1334</v>
      </c>
    </row>
    <row r="744" spans="1:201" ht="40.15" customHeight="1" x14ac:dyDescent="0.2">
      <c r="A744" s="16" t="s">
        <v>1160</v>
      </c>
      <c r="B744" s="9">
        <v>735</v>
      </c>
      <c r="C744" s="9"/>
      <c r="D744" s="49" t="s">
        <v>701</v>
      </c>
      <c r="E744" s="79" t="s">
        <v>723</v>
      </c>
      <c r="F744" s="49" t="s">
        <v>538</v>
      </c>
      <c r="G744" s="49" t="s">
        <v>602</v>
      </c>
      <c r="H744" s="49" t="s">
        <v>540</v>
      </c>
      <c r="I744" s="101">
        <v>30</v>
      </c>
      <c r="J744" s="96">
        <v>1.71</v>
      </c>
      <c r="K744" s="82">
        <f t="shared" si="329"/>
        <v>1.5</v>
      </c>
      <c r="L744" s="82">
        <f t="shared" si="330"/>
        <v>0.05</v>
      </c>
      <c r="M744" s="83">
        <f t="shared" si="328"/>
        <v>5.7000000000000002E-2</v>
      </c>
      <c r="N744" s="84">
        <v>6.93E-2</v>
      </c>
      <c r="O744" s="85">
        <f t="shared" si="337"/>
        <v>12000</v>
      </c>
      <c r="P744" s="86">
        <v>400</v>
      </c>
      <c r="Q744" s="85">
        <f t="shared" si="338"/>
        <v>480000</v>
      </c>
      <c r="R744" s="86">
        <v>16000</v>
      </c>
      <c r="S744" s="87">
        <f t="shared" si="339"/>
        <v>600</v>
      </c>
      <c r="T744" s="87">
        <f t="shared" si="340"/>
        <v>24000</v>
      </c>
      <c r="U744" s="6"/>
      <c r="V744" s="6"/>
      <c r="W744" s="6"/>
      <c r="X744" s="6"/>
      <c r="Y744" s="6"/>
      <c r="Z744" s="6"/>
      <c r="AA744" s="22">
        <f t="shared" si="347"/>
        <v>831.6</v>
      </c>
      <c r="AB744" s="22">
        <f t="shared" si="348"/>
        <v>684</v>
      </c>
      <c r="AC744" s="22">
        <f t="shared" si="349"/>
        <v>684</v>
      </c>
      <c r="AD744" s="6"/>
      <c r="AE744" s="22">
        <f t="shared" si="350"/>
        <v>33264</v>
      </c>
      <c r="AF744" s="22">
        <f t="shared" si="351"/>
        <v>27360</v>
      </c>
      <c r="AG744" s="22">
        <f t="shared" si="352"/>
        <v>27360</v>
      </c>
      <c r="AH744" s="6"/>
      <c r="AI744" s="6"/>
      <c r="AJ744" s="6"/>
      <c r="AK744" s="6"/>
      <c r="AL744" s="6"/>
      <c r="AM744" s="6"/>
      <c r="AN744" s="29"/>
      <c r="AO744" s="29"/>
      <c r="AP744" s="29"/>
      <c r="AQ744" s="29"/>
      <c r="AR744" s="29"/>
      <c r="AS744" s="29"/>
      <c r="AT744" s="29"/>
      <c r="AU744" s="29"/>
      <c r="AV744" s="29"/>
      <c r="AW744" s="29"/>
      <c r="AX744" s="29"/>
      <c r="AY744" s="29"/>
      <c r="AZ744" s="29"/>
      <c r="BA744" s="29"/>
      <c r="BB744" s="29"/>
      <c r="BC744" s="29"/>
      <c r="BD744" s="29"/>
      <c r="BE744" s="29"/>
      <c r="BF744" s="29"/>
      <c r="BG744" s="29"/>
      <c r="BH744" s="29"/>
      <c r="BI744" s="29"/>
      <c r="BJ744" s="6"/>
      <c r="BK744" s="6"/>
      <c r="BL744" s="6"/>
      <c r="BM744" s="6"/>
      <c r="BN744" s="6"/>
      <c r="BO744" s="6"/>
      <c r="BP744" s="6"/>
      <c r="BQ744" s="6"/>
      <c r="BR744" s="6"/>
      <c r="BS744" s="6"/>
      <c r="BT744" s="6"/>
      <c r="BU744" s="6"/>
      <c r="BV744" s="6"/>
      <c r="BW744" s="6"/>
      <c r="BX744" s="6"/>
      <c r="BY744" s="6"/>
      <c r="BZ744" s="6"/>
      <c r="CA744" s="6"/>
      <c r="CB744" s="6"/>
      <c r="CC744" s="6"/>
      <c r="CD744" s="6"/>
      <c r="CE744" s="6"/>
      <c r="CF744" s="6"/>
      <c r="CG744" s="6"/>
      <c r="CH744" s="6"/>
      <c r="CI744" s="6"/>
      <c r="CJ744" s="6"/>
      <c r="CK744" s="6"/>
      <c r="CL744" s="6"/>
      <c r="CM744" s="6"/>
      <c r="CN744" s="6"/>
      <c r="CO744" s="6"/>
      <c r="CP744" s="6"/>
      <c r="CQ744" s="6"/>
      <c r="CR744" s="6"/>
      <c r="CS744" s="6"/>
      <c r="CT744" s="6"/>
      <c r="CU744" s="6"/>
      <c r="CV744" s="6"/>
      <c r="CW744" s="6"/>
      <c r="CX744" s="6"/>
      <c r="CY744" s="6"/>
      <c r="CZ744" s="6"/>
      <c r="DA744" s="6"/>
      <c r="DB744" s="6"/>
      <c r="DC744" s="6"/>
      <c r="DD744" s="6"/>
      <c r="DE744" s="6"/>
      <c r="DF744" s="6"/>
      <c r="DG744" s="6"/>
      <c r="DH744" s="6"/>
      <c r="DI744" s="6"/>
      <c r="DJ744" s="6"/>
      <c r="DK744" s="6"/>
      <c r="DL744" s="6"/>
      <c r="DM744" s="6"/>
      <c r="DN744" s="6"/>
      <c r="DO744" s="6"/>
      <c r="DP744" s="6"/>
      <c r="DQ744" s="6"/>
      <c r="DR744" s="6"/>
      <c r="DS744" s="6"/>
      <c r="DT744" s="6"/>
      <c r="DU744" s="6"/>
      <c r="DV744" s="6"/>
      <c r="DW744" s="6"/>
      <c r="DX744" s="6"/>
      <c r="DY744" s="6"/>
      <c r="DZ744" s="6"/>
      <c r="EA744" s="6"/>
      <c r="EB744" s="6"/>
      <c r="EC744" s="6"/>
      <c r="ED744" s="6"/>
      <c r="EE744" s="6"/>
      <c r="EF744" s="6"/>
      <c r="EG744" s="6"/>
      <c r="EH744" s="6"/>
      <c r="EI744" s="6"/>
      <c r="EJ744" s="6"/>
      <c r="EK744" s="6"/>
      <c r="EL744" s="6"/>
      <c r="EM744" s="6"/>
      <c r="EN744" s="6"/>
      <c r="EO744" s="6"/>
      <c r="EP744" s="6"/>
      <c r="EQ744" s="6"/>
      <c r="ER744" s="6"/>
      <c r="ES744" s="6"/>
      <c r="ET744" s="6"/>
      <c r="EU744" s="6"/>
      <c r="EV744" s="6"/>
      <c r="EW744" s="6"/>
      <c r="EX744" s="6"/>
      <c r="EY744" s="6"/>
      <c r="EZ744" s="6"/>
      <c r="FA744" s="6"/>
      <c r="FB744" s="6"/>
      <c r="FC744" s="6"/>
      <c r="FD744" s="6"/>
      <c r="FE744" s="6"/>
      <c r="FF744" s="6"/>
      <c r="FG744" s="6"/>
      <c r="FH744" s="6"/>
      <c r="FI744" s="6"/>
      <c r="FJ744" s="6"/>
      <c r="FK744" s="6"/>
      <c r="FL744" s="6"/>
      <c r="FM744" s="6"/>
      <c r="FN744" s="6"/>
      <c r="FO744" s="6"/>
      <c r="FP744" s="6"/>
      <c r="FQ744" s="6"/>
      <c r="FR744" s="6"/>
      <c r="FS744" s="6"/>
      <c r="FT744" s="6"/>
      <c r="FU744" s="6"/>
      <c r="FV744" s="6"/>
      <c r="FW744" s="6"/>
      <c r="FX744" s="6"/>
      <c r="FY744" s="6"/>
      <c r="FZ744" s="6"/>
      <c r="GA744" s="6"/>
      <c r="GB744" s="6"/>
      <c r="GC744" s="6"/>
      <c r="GD744" s="6"/>
      <c r="GE744" s="6"/>
      <c r="GF744" s="6"/>
      <c r="GG744" s="6"/>
      <c r="GH744" s="6"/>
      <c r="GI744" s="6"/>
      <c r="GJ744" s="6"/>
      <c r="GK744" s="6"/>
      <c r="GL744" s="6"/>
      <c r="GM744" s="6"/>
      <c r="GN744" s="6"/>
      <c r="GO744" s="6"/>
      <c r="GP744" s="6"/>
      <c r="GQ744" s="6"/>
      <c r="GR744" s="6"/>
      <c r="GS744" s="6"/>
    </row>
    <row r="745" spans="1:201" s="6" customFormat="1" ht="40.15" customHeight="1" x14ac:dyDescent="0.2">
      <c r="A745" s="16" t="s">
        <v>1160</v>
      </c>
      <c r="B745" s="9">
        <v>736</v>
      </c>
      <c r="C745" s="9"/>
      <c r="D745" s="49" t="s">
        <v>701</v>
      </c>
      <c r="E745" s="79" t="s">
        <v>1484</v>
      </c>
      <c r="F745" s="49" t="s">
        <v>541</v>
      </c>
      <c r="G745" s="49" t="s">
        <v>602</v>
      </c>
      <c r="H745" s="49" t="s">
        <v>540</v>
      </c>
      <c r="I745" s="89">
        <v>20</v>
      </c>
      <c r="J745" s="82">
        <v>4.3899999999999997</v>
      </c>
      <c r="K745" s="82">
        <f t="shared" si="329"/>
        <v>4.2</v>
      </c>
      <c r="L745" s="82">
        <f t="shared" si="330"/>
        <v>0.21</v>
      </c>
      <c r="M745" s="83">
        <f t="shared" si="328"/>
        <v>0.21949999999999997</v>
      </c>
      <c r="N745" s="84">
        <v>0.20316000000000001</v>
      </c>
      <c r="O745" s="85">
        <f t="shared" si="337"/>
        <v>2000</v>
      </c>
      <c r="P745" s="86">
        <v>100</v>
      </c>
      <c r="Q745" s="85">
        <f t="shared" si="338"/>
        <v>320000</v>
      </c>
      <c r="R745" s="86">
        <v>16000</v>
      </c>
      <c r="S745" s="87">
        <f t="shared" si="339"/>
        <v>420</v>
      </c>
      <c r="T745" s="87">
        <f t="shared" si="340"/>
        <v>67200</v>
      </c>
      <c r="AA745" s="22">
        <f t="shared" si="347"/>
        <v>406.32</v>
      </c>
      <c r="AB745" s="22">
        <f t="shared" si="348"/>
        <v>438.99999999999994</v>
      </c>
      <c r="AC745" s="22">
        <f t="shared" si="349"/>
        <v>406.32</v>
      </c>
      <c r="AE745" s="22">
        <f t="shared" si="350"/>
        <v>65011.200000000004</v>
      </c>
      <c r="AF745" s="22">
        <f t="shared" si="351"/>
        <v>70239.999999999985</v>
      </c>
      <c r="AG745" s="22">
        <f t="shared" si="352"/>
        <v>65011.200000000004</v>
      </c>
      <c r="AN745" s="29"/>
      <c r="AO745" s="29"/>
      <c r="AP745" s="29"/>
      <c r="AQ745" s="29"/>
      <c r="AR745" s="29"/>
      <c r="AS745" s="29"/>
      <c r="AT745" s="29"/>
      <c r="AU745" s="29"/>
      <c r="AV745" s="29"/>
      <c r="AW745" s="29"/>
      <c r="AX745" s="29"/>
      <c r="AY745" s="29"/>
      <c r="AZ745" s="29"/>
      <c r="BA745" s="29"/>
      <c r="BB745" s="29"/>
      <c r="BC745" s="29"/>
      <c r="BD745" s="29"/>
      <c r="BE745" s="29"/>
      <c r="BF745" s="29"/>
      <c r="BG745" s="29"/>
      <c r="BH745" s="29"/>
      <c r="BI745" s="29"/>
    </row>
    <row r="746" spans="1:201" s="6" customFormat="1" ht="40.15" customHeight="1" x14ac:dyDescent="0.2">
      <c r="A746" s="16" t="s">
        <v>1160</v>
      </c>
      <c r="B746" s="9">
        <v>737</v>
      </c>
      <c r="C746" s="9"/>
      <c r="D746" s="49" t="s">
        <v>701</v>
      </c>
      <c r="E746" s="79" t="s">
        <v>1485</v>
      </c>
      <c r="F746" s="49" t="s">
        <v>538</v>
      </c>
      <c r="G746" s="49" t="s">
        <v>618</v>
      </c>
      <c r="H746" s="49" t="s">
        <v>540</v>
      </c>
      <c r="I746" s="89">
        <v>20</v>
      </c>
      <c r="J746" s="82">
        <v>1.46</v>
      </c>
      <c r="K746" s="82">
        <f t="shared" si="329"/>
        <v>1.4000000000000001</v>
      </c>
      <c r="L746" s="82">
        <f t="shared" si="330"/>
        <v>7.0000000000000007E-2</v>
      </c>
      <c r="M746" s="83">
        <f t="shared" si="328"/>
        <v>7.2999999999999995E-2</v>
      </c>
      <c r="N746" s="84">
        <v>5.0789000000000001E-2</v>
      </c>
      <c r="O746" s="85">
        <f t="shared" si="337"/>
        <v>400</v>
      </c>
      <c r="P746" s="86">
        <v>20</v>
      </c>
      <c r="Q746" s="85">
        <f t="shared" si="338"/>
        <v>40000</v>
      </c>
      <c r="R746" s="86">
        <v>2000</v>
      </c>
      <c r="S746" s="87">
        <f t="shared" si="339"/>
        <v>28.000000000000004</v>
      </c>
      <c r="T746" s="87">
        <f t="shared" si="340"/>
        <v>2800.0000000000005</v>
      </c>
      <c r="AA746" s="22">
        <f t="shared" si="347"/>
        <v>20.3156</v>
      </c>
      <c r="AB746" s="22">
        <f t="shared" si="348"/>
        <v>29.2</v>
      </c>
      <c r="AC746" s="22">
        <f t="shared" si="349"/>
        <v>20.3156</v>
      </c>
      <c r="AE746" s="22">
        <f t="shared" si="350"/>
        <v>2031.56</v>
      </c>
      <c r="AF746" s="22">
        <f t="shared" si="351"/>
        <v>2920</v>
      </c>
      <c r="AG746" s="22">
        <f t="shared" si="352"/>
        <v>2031.56</v>
      </c>
      <c r="AN746" s="29"/>
      <c r="AO746" s="29"/>
      <c r="AP746" s="29"/>
      <c r="AQ746" s="29"/>
      <c r="AR746" s="29"/>
      <c r="AS746" s="29"/>
      <c r="AT746" s="29"/>
      <c r="AU746" s="29"/>
      <c r="AV746" s="29"/>
      <c r="AW746" s="29"/>
      <c r="AX746" s="29"/>
      <c r="AY746" s="29"/>
      <c r="AZ746" s="29"/>
      <c r="BA746" s="29"/>
      <c r="BB746" s="29"/>
      <c r="BC746" s="29"/>
      <c r="BD746" s="29"/>
      <c r="BE746" s="29"/>
      <c r="BF746" s="29"/>
      <c r="BG746" s="29"/>
      <c r="BH746" s="29"/>
      <c r="BI746" s="29"/>
    </row>
    <row r="747" spans="1:201" s="6" customFormat="1" ht="40.15" customHeight="1" x14ac:dyDescent="0.2">
      <c r="A747" s="16" t="s">
        <v>1160</v>
      </c>
      <c r="B747" s="9">
        <v>738</v>
      </c>
      <c r="C747" s="9"/>
      <c r="D747" s="49" t="s">
        <v>701</v>
      </c>
      <c r="E747" s="79" t="s">
        <v>1486</v>
      </c>
      <c r="F747" s="49" t="s">
        <v>541</v>
      </c>
      <c r="G747" s="49" t="s">
        <v>639</v>
      </c>
      <c r="H747" s="49" t="s">
        <v>540</v>
      </c>
      <c r="I747" s="89">
        <v>20</v>
      </c>
      <c r="J747" s="82">
        <v>2.7</v>
      </c>
      <c r="K747" s="82">
        <f t="shared" si="329"/>
        <v>2.6</v>
      </c>
      <c r="L747" s="82">
        <f t="shared" si="330"/>
        <v>0.13</v>
      </c>
      <c r="M747" s="83">
        <f t="shared" si="328"/>
        <v>0.13500000000000001</v>
      </c>
      <c r="N747" s="84">
        <v>0.10158</v>
      </c>
      <c r="O747" s="85">
        <f t="shared" si="337"/>
        <v>2000</v>
      </c>
      <c r="P747" s="86">
        <v>100</v>
      </c>
      <c r="Q747" s="85">
        <f t="shared" si="338"/>
        <v>320000</v>
      </c>
      <c r="R747" s="86">
        <v>16000</v>
      </c>
      <c r="S747" s="87">
        <f t="shared" si="339"/>
        <v>260</v>
      </c>
      <c r="T747" s="87">
        <f t="shared" si="340"/>
        <v>41600</v>
      </c>
      <c r="AA747" s="22">
        <f t="shared" si="347"/>
        <v>203.16</v>
      </c>
      <c r="AB747" s="22">
        <f t="shared" si="348"/>
        <v>270</v>
      </c>
      <c r="AC747" s="22">
        <f t="shared" si="349"/>
        <v>203.16</v>
      </c>
      <c r="AE747" s="22">
        <f t="shared" si="350"/>
        <v>32505.600000000002</v>
      </c>
      <c r="AF747" s="22">
        <f t="shared" si="351"/>
        <v>43200</v>
      </c>
      <c r="AG747" s="22">
        <f t="shared" si="352"/>
        <v>32505.600000000002</v>
      </c>
      <c r="AN747" s="29"/>
      <c r="AO747" s="29"/>
      <c r="AP747" s="29"/>
      <c r="AQ747" s="29"/>
      <c r="AR747" s="29"/>
      <c r="AS747" s="29"/>
      <c r="AT747" s="29"/>
      <c r="AU747" s="29"/>
      <c r="AV747" s="29"/>
      <c r="AW747" s="29"/>
      <c r="AX747" s="29"/>
      <c r="AY747" s="29"/>
      <c r="AZ747" s="29"/>
      <c r="BA747" s="29"/>
      <c r="BB747" s="29"/>
      <c r="BC747" s="29"/>
      <c r="BD747" s="29"/>
      <c r="BE747" s="29"/>
      <c r="BF747" s="29"/>
      <c r="BG747" s="29"/>
      <c r="BH747" s="29"/>
      <c r="BI747" s="29"/>
    </row>
    <row r="748" spans="1:201" s="6" customFormat="1" ht="40.15" customHeight="1" x14ac:dyDescent="0.2">
      <c r="A748" s="15" t="s">
        <v>1160</v>
      </c>
      <c r="B748" s="9">
        <v>739</v>
      </c>
      <c r="C748" s="9"/>
      <c r="D748" s="38" t="s">
        <v>701</v>
      </c>
      <c r="E748" s="97" t="s">
        <v>1487</v>
      </c>
      <c r="F748" s="38" t="s">
        <v>1488</v>
      </c>
      <c r="G748" s="38" t="s">
        <v>1068</v>
      </c>
      <c r="H748" s="38" t="s">
        <v>540</v>
      </c>
      <c r="I748" s="99">
        <v>20</v>
      </c>
      <c r="J748" s="88">
        <v>4.3899999999999997</v>
      </c>
      <c r="K748" s="82">
        <f t="shared" si="329"/>
        <v>4.2</v>
      </c>
      <c r="L748" s="82">
        <f t="shared" si="330"/>
        <v>0.21</v>
      </c>
      <c r="M748" s="83">
        <f t="shared" si="328"/>
        <v>0.21949999999999997</v>
      </c>
      <c r="N748" s="84">
        <v>0.20316000000000001</v>
      </c>
      <c r="O748" s="85">
        <f t="shared" si="337"/>
        <v>20</v>
      </c>
      <c r="P748" s="86">
        <v>1</v>
      </c>
      <c r="Q748" s="85">
        <f t="shared" si="338"/>
        <v>80000</v>
      </c>
      <c r="R748" s="86">
        <v>4000</v>
      </c>
      <c r="S748" s="87">
        <f t="shared" si="339"/>
        <v>4.2</v>
      </c>
      <c r="T748" s="87">
        <f t="shared" si="340"/>
        <v>16800</v>
      </c>
      <c r="U748" s="1"/>
      <c r="V748" s="1"/>
      <c r="W748" s="1"/>
      <c r="X748" s="1"/>
      <c r="Y748" s="1"/>
      <c r="Z748" s="1"/>
      <c r="AA748" s="22">
        <f t="shared" si="347"/>
        <v>4.0632000000000001</v>
      </c>
      <c r="AB748" s="22">
        <f t="shared" si="348"/>
        <v>4.3899999999999997</v>
      </c>
      <c r="AC748" s="22">
        <f t="shared" si="349"/>
        <v>4.0632000000000001</v>
      </c>
      <c r="AD748" s="1"/>
      <c r="AE748" s="22">
        <f t="shared" si="350"/>
        <v>16252.800000000001</v>
      </c>
      <c r="AF748" s="22">
        <f t="shared" si="351"/>
        <v>17559.999999999996</v>
      </c>
      <c r="AG748" s="22">
        <f t="shared" si="352"/>
        <v>16252.800000000001</v>
      </c>
      <c r="AH748" s="1"/>
      <c r="AI748" s="1"/>
      <c r="AJ748" s="1"/>
      <c r="AK748" s="1"/>
      <c r="AL748" s="1"/>
      <c r="AM748" s="1"/>
      <c r="AN748" s="26"/>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row>
    <row r="749" spans="1:201" ht="40.15" customHeight="1" x14ac:dyDescent="0.2">
      <c r="A749" s="15" t="s">
        <v>1160</v>
      </c>
      <c r="B749" s="9">
        <v>740</v>
      </c>
      <c r="C749" s="9"/>
      <c r="D749" s="49" t="s">
        <v>1011</v>
      </c>
      <c r="E749" s="79" t="s">
        <v>1489</v>
      </c>
      <c r="F749" s="49" t="s">
        <v>538</v>
      </c>
      <c r="G749" s="49" t="s">
        <v>87</v>
      </c>
      <c r="H749" s="49" t="s">
        <v>540</v>
      </c>
      <c r="I749" s="89">
        <v>30</v>
      </c>
      <c r="J749" s="88">
        <v>5.3</v>
      </c>
      <c r="K749" s="82">
        <f t="shared" si="329"/>
        <v>5.1000000000000005</v>
      </c>
      <c r="L749" s="82">
        <f t="shared" si="330"/>
        <v>0.17</v>
      </c>
      <c r="M749" s="83">
        <f t="shared" si="328"/>
        <v>0.17666666666666667</v>
      </c>
      <c r="N749" s="84">
        <v>0.21479899999999999</v>
      </c>
      <c r="O749" s="85">
        <f t="shared" si="337"/>
        <v>1200</v>
      </c>
      <c r="P749" s="86">
        <v>40</v>
      </c>
      <c r="Q749" s="85">
        <f t="shared" si="338"/>
        <v>18000</v>
      </c>
      <c r="R749" s="86">
        <v>600</v>
      </c>
      <c r="S749" s="87">
        <f t="shared" si="339"/>
        <v>204.00000000000003</v>
      </c>
      <c r="T749" s="87">
        <f t="shared" si="340"/>
        <v>3060.0000000000005</v>
      </c>
      <c r="AA749" s="22">
        <f t="shared" si="347"/>
        <v>257.75880000000001</v>
      </c>
      <c r="AB749" s="22">
        <f t="shared" si="348"/>
        <v>212</v>
      </c>
      <c r="AC749" s="22">
        <f t="shared" si="349"/>
        <v>212</v>
      </c>
      <c r="AE749" s="22">
        <f t="shared" si="350"/>
        <v>3866.3819999999996</v>
      </c>
      <c r="AF749" s="22">
        <f t="shared" si="351"/>
        <v>3180</v>
      </c>
      <c r="AG749" s="22">
        <f t="shared" si="352"/>
        <v>3180</v>
      </c>
    </row>
    <row r="750" spans="1:201" ht="40.15" customHeight="1" x14ac:dyDescent="0.2">
      <c r="A750" s="16" t="s">
        <v>1161</v>
      </c>
      <c r="B750" s="9">
        <v>741</v>
      </c>
      <c r="C750" s="9"/>
      <c r="D750" s="49" t="s">
        <v>898</v>
      </c>
      <c r="E750" s="79" t="s">
        <v>899</v>
      </c>
      <c r="F750" s="49" t="s">
        <v>549</v>
      </c>
      <c r="G750" s="49" t="s">
        <v>900</v>
      </c>
      <c r="H750" s="49" t="s">
        <v>540</v>
      </c>
      <c r="I750" s="89">
        <v>10</v>
      </c>
      <c r="J750" s="82">
        <v>4.28</v>
      </c>
      <c r="K750" s="82">
        <f t="shared" si="329"/>
        <v>4.2</v>
      </c>
      <c r="L750" s="82">
        <f t="shared" si="330"/>
        <v>0.42</v>
      </c>
      <c r="M750" s="83">
        <f t="shared" si="328"/>
        <v>0.42800000000000005</v>
      </c>
      <c r="N750" s="84">
        <v>0</v>
      </c>
      <c r="O750" s="85">
        <f t="shared" si="337"/>
        <v>1000</v>
      </c>
      <c r="P750" s="86">
        <v>100</v>
      </c>
      <c r="Q750" s="85">
        <f t="shared" si="338"/>
        <v>30000</v>
      </c>
      <c r="R750" s="86">
        <v>3000</v>
      </c>
      <c r="S750" s="87">
        <f t="shared" si="339"/>
        <v>420</v>
      </c>
      <c r="T750" s="87">
        <f t="shared" si="340"/>
        <v>12600</v>
      </c>
      <c r="U750" s="6"/>
      <c r="V750" s="6"/>
      <c r="W750" s="6"/>
      <c r="X750" s="6"/>
      <c r="Y750" s="6"/>
      <c r="Z750" s="6"/>
      <c r="AA750" s="22">
        <f t="shared" si="347"/>
        <v>0</v>
      </c>
      <c r="AB750" s="22">
        <f t="shared" si="348"/>
        <v>428.00000000000006</v>
      </c>
      <c r="AC750" s="22">
        <f t="shared" si="349"/>
        <v>0</v>
      </c>
      <c r="AD750" s="6"/>
      <c r="AE750" s="22">
        <f t="shared" si="350"/>
        <v>0</v>
      </c>
      <c r="AF750" s="22">
        <f t="shared" si="351"/>
        <v>12840.000000000002</v>
      </c>
      <c r="AG750" s="22">
        <f t="shared" si="352"/>
        <v>0</v>
      </c>
      <c r="AH750" s="6"/>
      <c r="AI750" s="6"/>
      <c r="AJ750" s="6"/>
      <c r="AK750" s="6"/>
      <c r="AL750" s="6"/>
      <c r="AM750" s="6"/>
      <c r="AN750" s="29"/>
      <c r="AO750" s="29"/>
      <c r="AP750" s="29"/>
      <c r="AQ750" s="29"/>
      <c r="AR750" s="29"/>
      <c r="AS750" s="29"/>
      <c r="AT750" s="29"/>
      <c r="AU750" s="29"/>
      <c r="AV750" s="29"/>
      <c r="AW750" s="29"/>
      <c r="AX750" s="29"/>
      <c r="AY750" s="29"/>
      <c r="AZ750" s="29"/>
      <c r="BA750" s="29"/>
      <c r="BB750" s="29"/>
      <c r="BC750" s="29"/>
      <c r="BD750" s="29"/>
      <c r="BE750" s="29"/>
      <c r="BF750" s="29"/>
      <c r="BG750" s="29"/>
      <c r="BH750" s="29"/>
      <c r="BI750" s="29"/>
      <c r="BJ750" s="6"/>
      <c r="BK750" s="6"/>
      <c r="BL750" s="6"/>
      <c r="BM750" s="6"/>
      <c r="BN750" s="6"/>
      <c r="BO750" s="6"/>
      <c r="BP750" s="6"/>
      <c r="BQ750" s="6"/>
      <c r="BR750" s="6"/>
      <c r="BS750" s="6"/>
      <c r="BT750" s="6"/>
      <c r="BU750" s="6"/>
      <c r="BV750" s="6"/>
      <c r="BW750" s="6"/>
      <c r="BX750" s="6"/>
      <c r="BY750" s="6"/>
      <c r="BZ750" s="6"/>
      <c r="CA750" s="6"/>
      <c r="CB750" s="6"/>
      <c r="CC750" s="6"/>
      <c r="CD750" s="6"/>
      <c r="CE750" s="6"/>
      <c r="CF750" s="6"/>
      <c r="CG750" s="6"/>
      <c r="CH750" s="6"/>
      <c r="CI750" s="6"/>
      <c r="CJ750" s="6"/>
      <c r="CK750" s="6"/>
      <c r="CL750" s="6"/>
      <c r="CM750" s="6"/>
      <c r="CN750" s="6"/>
      <c r="CO750" s="6"/>
      <c r="CP750" s="6"/>
      <c r="CQ750" s="6"/>
      <c r="CR750" s="6"/>
      <c r="CS750" s="6"/>
      <c r="CT750" s="6"/>
      <c r="CU750" s="6"/>
      <c r="CV750" s="6"/>
      <c r="CW750" s="6"/>
      <c r="CX750" s="6"/>
      <c r="CY750" s="6"/>
      <c r="CZ750" s="6"/>
      <c r="DA750" s="6"/>
      <c r="DB750" s="6"/>
      <c r="DC750" s="6"/>
      <c r="DD750" s="6"/>
      <c r="DE750" s="6"/>
      <c r="DF750" s="6"/>
      <c r="DG750" s="6"/>
      <c r="DH750" s="6"/>
      <c r="DI750" s="6"/>
      <c r="DJ750" s="6"/>
      <c r="DK750" s="6"/>
      <c r="DL750" s="6"/>
      <c r="DM750" s="6"/>
      <c r="DN750" s="6"/>
      <c r="DO750" s="6"/>
      <c r="DP750" s="6"/>
      <c r="DQ750" s="6"/>
      <c r="DR750" s="6"/>
      <c r="DS750" s="6"/>
      <c r="DT750" s="6"/>
      <c r="DU750" s="6"/>
      <c r="DV750" s="6"/>
      <c r="DW750" s="6"/>
      <c r="DX750" s="6"/>
      <c r="DY750" s="6"/>
      <c r="DZ750" s="6"/>
      <c r="EA750" s="6"/>
      <c r="EB750" s="6"/>
      <c r="EC750" s="6"/>
      <c r="ED750" s="6"/>
      <c r="EE750" s="6"/>
      <c r="EF750" s="6"/>
      <c r="EG750" s="6"/>
      <c r="EH750" s="6"/>
      <c r="EI750" s="6"/>
      <c r="EJ750" s="6"/>
      <c r="EK750" s="6"/>
      <c r="EL750" s="6"/>
      <c r="EM750" s="6"/>
      <c r="EN750" s="6"/>
      <c r="EO750" s="6"/>
      <c r="EP750" s="6"/>
      <c r="EQ750" s="6"/>
      <c r="ER750" s="6"/>
      <c r="ES750" s="6"/>
      <c r="ET750" s="6"/>
      <c r="EU750" s="6"/>
      <c r="EV750" s="6"/>
      <c r="EW750" s="6"/>
      <c r="EX750" s="6"/>
      <c r="EY750" s="6"/>
      <c r="EZ750" s="6"/>
      <c r="FA750" s="6"/>
      <c r="FB750" s="6"/>
      <c r="FC750" s="6"/>
      <c r="FD750" s="6"/>
      <c r="FE750" s="6"/>
      <c r="FF750" s="6"/>
      <c r="FG750" s="6"/>
      <c r="FH750" s="6"/>
      <c r="FI750" s="6"/>
      <c r="FJ750" s="6"/>
      <c r="FK750" s="6"/>
      <c r="FL750" s="6"/>
      <c r="FM750" s="6"/>
      <c r="FN750" s="6"/>
      <c r="FO750" s="6"/>
      <c r="FP750" s="6"/>
      <c r="FQ750" s="6"/>
      <c r="FR750" s="6"/>
      <c r="FS750" s="6"/>
      <c r="FT750" s="6"/>
      <c r="FU750" s="6"/>
      <c r="FV750" s="6"/>
      <c r="FW750" s="6"/>
      <c r="FX750" s="6"/>
      <c r="FY750" s="6"/>
      <c r="FZ750" s="6"/>
      <c r="GA750" s="6"/>
      <c r="GB750" s="6"/>
      <c r="GC750" s="6"/>
      <c r="GD750" s="6"/>
      <c r="GE750" s="6"/>
      <c r="GF750" s="6"/>
      <c r="GG750" s="6"/>
      <c r="GH750" s="6"/>
      <c r="GI750" s="6"/>
      <c r="GJ750" s="6"/>
      <c r="GK750" s="6"/>
      <c r="GL750" s="6"/>
      <c r="GM750" s="6"/>
      <c r="GN750" s="6"/>
      <c r="GO750" s="6"/>
      <c r="GP750" s="6"/>
      <c r="GQ750" s="6"/>
      <c r="GR750" s="6"/>
      <c r="GS750" s="6"/>
    </row>
    <row r="751" spans="1:201" s="6" customFormat="1" ht="40.15" customHeight="1" x14ac:dyDescent="0.2">
      <c r="A751" s="15" t="s">
        <v>1161</v>
      </c>
      <c r="B751" s="9">
        <v>742</v>
      </c>
      <c r="C751" s="9"/>
      <c r="D751" s="49" t="s">
        <v>1712</v>
      </c>
      <c r="E751" s="79" t="s">
        <v>1713</v>
      </c>
      <c r="F751" s="49" t="s">
        <v>7</v>
      </c>
      <c r="G751" s="49" t="s">
        <v>1040</v>
      </c>
      <c r="H751" s="38" t="s">
        <v>540</v>
      </c>
      <c r="I751" s="53">
        <v>30</v>
      </c>
      <c r="J751" s="88">
        <v>140.51</v>
      </c>
      <c r="K751" s="82">
        <f t="shared" si="329"/>
        <v>140.39999999999998</v>
      </c>
      <c r="L751" s="82">
        <f t="shared" si="330"/>
        <v>4.68</v>
      </c>
      <c r="M751" s="83">
        <f t="shared" si="328"/>
        <v>4.6836666666666664</v>
      </c>
      <c r="N751" s="84">
        <v>0</v>
      </c>
      <c r="O751" s="85">
        <f t="shared" si="337"/>
        <v>600</v>
      </c>
      <c r="P751" s="86">
        <v>20</v>
      </c>
      <c r="Q751" s="85">
        <f t="shared" si="338"/>
        <v>24000</v>
      </c>
      <c r="R751" s="86">
        <v>800</v>
      </c>
      <c r="S751" s="87">
        <f t="shared" si="339"/>
        <v>2807.9999999999995</v>
      </c>
      <c r="T751" s="87">
        <f t="shared" si="340"/>
        <v>112319.99999999999</v>
      </c>
      <c r="U751" s="1"/>
      <c r="V751" s="1"/>
      <c r="W751" s="1"/>
      <c r="X751" s="1"/>
      <c r="Y751" s="1"/>
      <c r="Z751" s="1"/>
      <c r="AA751" s="22">
        <f t="shared" si="347"/>
        <v>0</v>
      </c>
      <c r="AB751" s="22">
        <f t="shared" si="348"/>
        <v>2810.2</v>
      </c>
      <c r="AC751" s="22">
        <f t="shared" si="349"/>
        <v>0</v>
      </c>
      <c r="AD751" s="1"/>
      <c r="AE751" s="22">
        <f t="shared" si="350"/>
        <v>0</v>
      </c>
      <c r="AF751" s="22">
        <f t="shared" si="351"/>
        <v>112408</v>
      </c>
      <c r="AG751" s="22">
        <f t="shared" si="352"/>
        <v>0</v>
      </c>
      <c r="AH751" s="1"/>
      <c r="AI751" s="1"/>
      <c r="AJ751" s="1"/>
      <c r="AK751" s="1"/>
      <c r="AL751" s="1"/>
      <c r="AM751" s="1"/>
      <c r="AN751" s="26"/>
      <c r="AO751" s="26"/>
      <c r="AP751" s="26"/>
      <c r="AQ751" s="26"/>
      <c r="AR751" s="26"/>
      <c r="AS751" s="26"/>
      <c r="AT751" s="26"/>
      <c r="AU751" s="26"/>
      <c r="AV751" s="26"/>
      <c r="AW751" s="26"/>
      <c r="AX751" s="26"/>
      <c r="AY751" s="26"/>
      <c r="AZ751" s="26"/>
      <c r="BA751" s="26"/>
      <c r="BB751" s="26"/>
      <c r="BC751" s="26"/>
      <c r="BD751" s="26"/>
      <c r="BE751" s="26"/>
      <c r="BF751" s="26"/>
      <c r="BG751" s="26"/>
      <c r="BH751" s="26"/>
      <c r="BI751" s="26"/>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row>
    <row r="752" spans="1:201" ht="40.15" customHeight="1" x14ac:dyDescent="0.2">
      <c r="A752" s="16" t="s">
        <v>1160</v>
      </c>
      <c r="B752" s="9">
        <v>743</v>
      </c>
      <c r="C752" s="9"/>
      <c r="D752" s="49" t="s">
        <v>951</v>
      </c>
      <c r="E752" s="79" t="s">
        <v>952</v>
      </c>
      <c r="F752" s="49" t="s">
        <v>554</v>
      </c>
      <c r="G752" s="49" t="s">
        <v>1490</v>
      </c>
      <c r="H752" s="49" t="s">
        <v>555</v>
      </c>
      <c r="I752" s="53">
        <v>1</v>
      </c>
      <c r="J752" s="94">
        <v>4.0199999999999996</v>
      </c>
      <c r="K752" s="82">
        <f t="shared" si="329"/>
        <v>4.0199999999999996</v>
      </c>
      <c r="L752" s="82">
        <f t="shared" si="330"/>
        <v>4.0199999999999996</v>
      </c>
      <c r="M752" s="83">
        <f t="shared" si="328"/>
        <v>4.0199999999999996</v>
      </c>
      <c r="N752" s="84">
        <v>1.7649999999999999</v>
      </c>
      <c r="O752" s="85">
        <f t="shared" si="337"/>
        <v>40</v>
      </c>
      <c r="P752" s="86">
        <v>40</v>
      </c>
      <c r="Q752" s="85">
        <f t="shared" si="338"/>
        <v>600</v>
      </c>
      <c r="R752" s="86">
        <v>600</v>
      </c>
      <c r="S752" s="87">
        <f t="shared" si="339"/>
        <v>160.79999999999998</v>
      </c>
      <c r="T752" s="87">
        <f t="shared" si="340"/>
        <v>2411.9999999999995</v>
      </c>
      <c r="U752" s="6"/>
      <c r="V752" s="6"/>
      <c r="W752" s="6"/>
      <c r="X752" s="6"/>
      <c r="Y752" s="6"/>
      <c r="Z752" s="6"/>
      <c r="AA752" s="22">
        <f t="shared" si="347"/>
        <v>70.599999999999994</v>
      </c>
      <c r="AB752" s="22">
        <f t="shared" si="348"/>
        <v>160.79999999999998</v>
      </c>
      <c r="AC752" s="22">
        <f t="shared" si="349"/>
        <v>70.599999999999994</v>
      </c>
      <c r="AD752" s="6"/>
      <c r="AE752" s="22">
        <f t="shared" si="350"/>
        <v>1059</v>
      </c>
      <c r="AF752" s="22">
        <f t="shared" si="351"/>
        <v>2411.9999999999995</v>
      </c>
      <c r="AG752" s="22">
        <f t="shared" si="352"/>
        <v>1059</v>
      </c>
      <c r="AH752" s="6"/>
      <c r="AI752" s="6"/>
      <c r="AJ752" s="6"/>
      <c r="AK752" s="6"/>
      <c r="AL752" s="6"/>
      <c r="AM752" s="6"/>
      <c r="AN752" s="29"/>
      <c r="AO752" s="29"/>
      <c r="AP752" s="29"/>
      <c r="AQ752" s="29"/>
      <c r="AR752" s="29"/>
      <c r="AS752" s="29"/>
      <c r="AT752" s="29"/>
      <c r="AU752" s="29"/>
      <c r="AV752" s="29"/>
      <c r="AW752" s="29"/>
      <c r="AX752" s="29"/>
      <c r="AY752" s="29"/>
      <c r="AZ752" s="29"/>
      <c r="BA752" s="29"/>
      <c r="BB752" s="29"/>
      <c r="BC752" s="29"/>
      <c r="BD752" s="29"/>
      <c r="BE752" s="29"/>
      <c r="BF752" s="29"/>
      <c r="BG752" s="29"/>
      <c r="BH752" s="29"/>
      <c r="BI752" s="29"/>
      <c r="BJ752" s="6"/>
      <c r="BK752" s="6"/>
      <c r="BL752" s="6"/>
      <c r="BM752" s="6"/>
      <c r="BN752" s="6"/>
      <c r="BO752" s="6"/>
      <c r="BP752" s="6"/>
      <c r="BQ752" s="6"/>
      <c r="BR752" s="6"/>
      <c r="BS752" s="6"/>
      <c r="BT752" s="6"/>
      <c r="BU752" s="6"/>
      <c r="BV752" s="6"/>
      <c r="BW752" s="6"/>
      <c r="BX752" s="6"/>
      <c r="BY752" s="6"/>
      <c r="BZ752" s="6"/>
      <c r="CA752" s="6"/>
      <c r="CB752" s="6"/>
      <c r="CC752" s="6"/>
      <c r="CD752" s="6"/>
      <c r="CE752" s="6"/>
      <c r="CF752" s="6"/>
      <c r="CG752" s="6"/>
      <c r="CH752" s="6"/>
      <c r="CI752" s="6"/>
      <c r="CJ752" s="6"/>
      <c r="CK752" s="6"/>
      <c r="CL752" s="6"/>
      <c r="CM752" s="6"/>
      <c r="CN752" s="6"/>
      <c r="CO752" s="6"/>
      <c r="CP752" s="6"/>
      <c r="CQ752" s="6"/>
      <c r="CR752" s="6"/>
      <c r="CS752" s="6"/>
      <c r="CT752" s="6"/>
      <c r="CU752" s="6"/>
      <c r="CV752" s="6"/>
      <c r="CW752" s="6"/>
      <c r="CX752" s="6"/>
      <c r="CY752" s="6"/>
      <c r="CZ752" s="6"/>
      <c r="DA752" s="6"/>
      <c r="DB752" s="6"/>
      <c r="DC752" s="6"/>
      <c r="DD752" s="6"/>
      <c r="DE752" s="6"/>
      <c r="DF752" s="6"/>
      <c r="DG752" s="6"/>
      <c r="DH752" s="6"/>
      <c r="DI752" s="6"/>
      <c r="DJ752" s="6"/>
      <c r="DK752" s="6"/>
      <c r="DL752" s="6"/>
      <c r="DM752" s="6"/>
      <c r="DN752" s="6"/>
      <c r="DO752" s="6"/>
      <c r="DP752" s="6"/>
      <c r="DQ752" s="6"/>
      <c r="DR752" s="6"/>
      <c r="DS752" s="6"/>
      <c r="DT752" s="6"/>
      <c r="DU752" s="6"/>
      <c r="DV752" s="6"/>
      <c r="DW752" s="6"/>
      <c r="DX752" s="6"/>
      <c r="DY752" s="6"/>
      <c r="DZ752" s="6"/>
      <c r="EA752" s="6"/>
      <c r="EB752" s="6"/>
      <c r="EC752" s="6"/>
      <c r="ED752" s="6"/>
      <c r="EE752" s="6"/>
      <c r="EF752" s="6"/>
      <c r="EG752" s="6"/>
      <c r="EH752" s="6"/>
      <c r="EI752" s="6"/>
      <c r="EJ752" s="6"/>
      <c r="EK752" s="6"/>
      <c r="EL752" s="6"/>
      <c r="EM752" s="6"/>
      <c r="EN752" s="6"/>
      <c r="EO752" s="6"/>
      <c r="EP752" s="6"/>
      <c r="EQ752" s="6"/>
      <c r="ER752" s="6"/>
      <c r="ES752" s="6"/>
      <c r="ET752" s="6"/>
      <c r="EU752" s="6"/>
      <c r="EV752" s="6"/>
      <c r="EW752" s="6"/>
      <c r="EX752" s="6"/>
      <c r="EY752" s="6"/>
      <c r="EZ752" s="6"/>
      <c r="FA752" s="6"/>
      <c r="FB752" s="6"/>
      <c r="FC752" s="6"/>
      <c r="FD752" s="6"/>
      <c r="FE752" s="6"/>
      <c r="FF752" s="6"/>
      <c r="FG752" s="6"/>
      <c r="FH752" s="6"/>
      <c r="FI752" s="6"/>
      <c r="FJ752" s="6"/>
      <c r="FK752" s="6"/>
      <c r="FL752" s="6"/>
      <c r="FM752" s="6"/>
      <c r="FN752" s="6"/>
      <c r="FO752" s="6"/>
      <c r="FP752" s="6"/>
      <c r="FQ752" s="6"/>
      <c r="FR752" s="6"/>
      <c r="FS752" s="6"/>
      <c r="FT752" s="6"/>
      <c r="FU752" s="6"/>
      <c r="FV752" s="6"/>
      <c r="FW752" s="6"/>
      <c r="FX752" s="6"/>
      <c r="FY752" s="6"/>
      <c r="FZ752" s="6"/>
      <c r="GA752" s="6"/>
      <c r="GB752" s="6"/>
      <c r="GC752" s="6"/>
      <c r="GD752" s="6"/>
      <c r="GE752" s="6"/>
      <c r="GF752" s="6"/>
      <c r="GG752" s="6"/>
      <c r="GH752" s="6"/>
      <c r="GI752" s="6"/>
      <c r="GJ752" s="6"/>
      <c r="GK752" s="6"/>
      <c r="GL752" s="6"/>
      <c r="GM752" s="6"/>
      <c r="GN752" s="6"/>
      <c r="GO752" s="6"/>
      <c r="GP752" s="6"/>
      <c r="GQ752" s="6"/>
      <c r="GR752" s="6"/>
      <c r="GS752" s="6"/>
    </row>
    <row r="753" spans="1:201" s="6" customFormat="1" ht="40.15" customHeight="1" x14ac:dyDescent="0.2">
      <c r="A753" s="16" t="s">
        <v>1160</v>
      </c>
      <c r="B753" s="9">
        <v>744</v>
      </c>
      <c r="C753" s="9"/>
      <c r="D753" s="49" t="s">
        <v>951</v>
      </c>
      <c r="E753" s="79" t="s">
        <v>953</v>
      </c>
      <c r="F753" s="49" t="s">
        <v>566</v>
      </c>
      <c r="G753" s="49" t="s">
        <v>1490</v>
      </c>
      <c r="H753" s="49" t="s">
        <v>555</v>
      </c>
      <c r="I753" s="89">
        <v>1</v>
      </c>
      <c r="J753" s="82">
        <v>4.0199999999999996</v>
      </c>
      <c r="K753" s="82">
        <f t="shared" si="329"/>
        <v>4.0199999999999996</v>
      </c>
      <c r="L753" s="82">
        <f t="shared" si="330"/>
        <v>4.0199999999999996</v>
      </c>
      <c r="M753" s="83">
        <f t="shared" si="328"/>
        <v>4.0199999999999996</v>
      </c>
      <c r="N753" s="84">
        <v>1.7649999999999999</v>
      </c>
      <c r="O753" s="85">
        <f t="shared" si="337"/>
        <v>30</v>
      </c>
      <c r="P753" s="86">
        <v>30</v>
      </c>
      <c r="Q753" s="85">
        <f t="shared" si="338"/>
        <v>600</v>
      </c>
      <c r="R753" s="86">
        <v>600</v>
      </c>
      <c r="S753" s="87">
        <f t="shared" si="339"/>
        <v>120.6</v>
      </c>
      <c r="T753" s="87">
        <f t="shared" si="340"/>
        <v>2411.9999999999995</v>
      </c>
      <c r="AA753" s="22">
        <f t="shared" si="347"/>
        <v>52.949999999999996</v>
      </c>
      <c r="AB753" s="22">
        <f t="shared" si="348"/>
        <v>120.6</v>
      </c>
      <c r="AC753" s="22">
        <f t="shared" si="349"/>
        <v>52.949999999999996</v>
      </c>
      <c r="AE753" s="22">
        <f t="shared" si="350"/>
        <v>1059</v>
      </c>
      <c r="AF753" s="22">
        <f t="shared" si="351"/>
        <v>2411.9999999999995</v>
      </c>
      <c r="AG753" s="22">
        <f t="shared" si="352"/>
        <v>1059</v>
      </c>
      <c r="AN753" s="29"/>
      <c r="AO753" s="29"/>
      <c r="AP753" s="29"/>
      <c r="AQ753" s="29"/>
      <c r="AR753" s="29"/>
      <c r="AS753" s="29"/>
      <c r="AT753" s="29"/>
      <c r="AU753" s="29"/>
      <c r="AV753" s="29"/>
      <c r="AW753" s="29"/>
      <c r="AX753" s="29"/>
      <c r="AY753" s="29"/>
      <c r="AZ753" s="29"/>
      <c r="BA753" s="29"/>
      <c r="BB753" s="29"/>
      <c r="BC753" s="29"/>
      <c r="BD753" s="29"/>
      <c r="BE753" s="29"/>
      <c r="BF753" s="29"/>
      <c r="BG753" s="29"/>
      <c r="BH753" s="29"/>
      <c r="BI753" s="29"/>
    </row>
    <row r="754" spans="1:201" s="6" customFormat="1" ht="40.15" customHeight="1" x14ac:dyDescent="0.2">
      <c r="A754" s="15" t="s">
        <v>1160</v>
      </c>
      <c r="B754" s="9">
        <v>745</v>
      </c>
      <c r="C754" s="9"/>
      <c r="D754" s="49" t="s">
        <v>951</v>
      </c>
      <c r="E754" s="79" t="s">
        <v>116</v>
      </c>
      <c r="F754" s="49" t="s">
        <v>1491</v>
      </c>
      <c r="G754" s="49" t="s">
        <v>1492</v>
      </c>
      <c r="H754" s="49" t="s">
        <v>537</v>
      </c>
      <c r="I754" s="53">
        <v>1</v>
      </c>
      <c r="J754" s="88">
        <v>25.84</v>
      </c>
      <c r="K754" s="82">
        <f t="shared" si="329"/>
        <v>25.84</v>
      </c>
      <c r="L754" s="82">
        <f t="shared" si="330"/>
        <v>25.84</v>
      </c>
      <c r="M754" s="83">
        <f t="shared" si="328"/>
        <v>25.84</v>
      </c>
      <c r="N754" s="84">
        <v>11.35</v>
      </c>
      <c r="O754" s="85">
        <f t="shared" si="337"/>
        <v>5</v>
      </c>
      <c r="P754" s="86">
        <v>5</v>
      </c>
      <c r="Q754" s="85">
        <f t="shared" si="338"/>
        <v>600</v>
      </c>
      <c r="R754" s="86">
        <v>600</v>
      </c>
      <c r="S754" s="87">
        <f t="shared" si="339"/>
        <v>129.19999999999999</v>
      </c>
      <c r="T754" s="87">
        <f t="shared" si="340"/>
        <v>15504</v>
      </c>
      <c r="U754" s="1"/>
      <c r="V754" s="1"/>
      <c r="W754" s="1"/>
      <c r="X754" s="1"/>
      <c r="Y754" s="1"/>
      <c r="Z754" s="1"/>
      <c r="AA754" s="22">
        <f t="shared" si="347"/>
        <v>56.75</v>
      </c>
      <c r="AB754" s="22">
        <f t="shared" si="348"/>
        <v>129.19999999999999</v>
      </c>
      <c r="AC754" s="22">
        <f t="shared" si="349"/>
        <v>56.75</v>
      </c>
      <c r="AD754" s="1"/>
      <c r="AE754" s="22">
        <f t="shared" si="350"/>
        <v>6810</v>
      </c>
      <c r="AF754" s="22">
        <f t="shared" si="351"/>
        <v>15504</v>
      </c>
      <c r="AG754" s="22">
        <f t="shared" si="352"/>
        <v>6810</v>
      </c>
      <c r="AH754" s="1"/>
      <c r="AI754" s="1"/>
      <c r="AJ754" s="1"/>
      <c r="AK754" s="1"/>
      <c r="AL754" s="1"/>
      <c r="AM754" s="1"/>
      <c r="AN754" s="26"/>
      <c r="AO754" s="26"/>
      <c r="AP754" s="26"/>
      <c r="AQ754" s="26"/>
      <c r="AR754" s="26"/>
      <c r="AS754" s="26"/>
      <c r="AT754" s="26"/>
      <c r="AU754" s="26"/>
      <c r="AV754" s="26"/>
      <c r="AW754" s="26"/>
      <c r="AX754" s="26"/>
      <c r="AY754" s="26"/>
      <c r="AZ754" s="26"/>
      <c r="BA754" s="26"/>
      <c r="BB754" s="26"/>
      <c r="BC754" s="26"/>
      <c r="BD754" s="26"/>
      <c r="BE754" s="26"/>
      <c r="BF754" s="26"/>
      <c r="BG754" s="26"/>
      <c r="BH754" s="26"/>
      <c r="BI754" s="26"/>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row>
    <row r="755" spans="1:201" ht="40.15" customHeight="1" x14ac:dyDescent="0.2">
      <c r="A755" s="15" t="s">
        <v>1160</v>
      </c>
      <c r="B755" s="9">
        <v>746</v>
      </c>
      <c r="C755" s="9"/>
      <c r="D755" s="49" t="s">
        <v>326</v>
      </c>
      <c r="E755" s="79" t="s">
        <v>327</v>
      </c>
      <c r="F755" s="49" t="s">
        <v>549</v>
      </c>
      <c r="G755" s="49" t="s">
        <v>539</v>
      </c>
      <c r="H755" s="49" t="s">
        <v>540</v>
      </c>
      <c r="I755" s="89">
        <v>28</v>
      </c>
      <c r="J755" s="88">
        <v>56.53</v>
      </c>
      <c r="K755" s="82">
        <f t="shared" si="329"/>
        <v>56.279999999999994</v>
      </c>
      <c r="L755" s="82">
        <f t="shared" si="330"/>
        <v>2.0099999999999998</v>
      </c>
      <c r="M755" s="83">
        <f t="shared" si="328"/>
        <v>2.0189285714285714</v>
      </c>
      <c r="N755" s="84">
        <v>0.456594</v>
      </c>
      <c r="O755" s="85">
        <f t="shared" ref="O755:O785" si="353">P755*I755</f>
        <v>1120</v>
      </c>
      <c r="P755" s="86">
        <v>40</v>
      </c>
      <c r="Q755" s="85">
        <f t="shared" ref="Q755:Q785" si="354">R755*I755</f>
        <v>33600</v>
      </c>
      <c r="R755" s="86">
        <v>1200</v>
      </c>
      <c r="S755" s="87">
        <f t="shared" ref="S755:S785" si="355">P755*K755</f>
        <v>2251.1999999999998</v>
      </c>
      <c r="T755" s="87">
        <f t="shared" ref="T755:T785" si="356">R755*K755</f>
        <v>67536</v>
      </c>
      <c r="AA755" s="22">
        <f t="shared" si="347"/>
        <v>511.38528000000002</v>
      </c>
      <c r="AB755" s="22">
        <f t="shared" si="348"/>
        <v>2261.1999999999998</v>
      </c>
      <c r="AC755" s="22">
        <f t="shared" si="349"/>
        <v>511.38528000000002</v>
      </c>
      <c r="AE755" s="22">
        <f t="shared" si="350"/>
        <v>15341.5584</v>
      </c>
      <c r="AF755" s="22">
        <f t="shared" si="351"/>
        <v>67836</v>
      </c>
      <c r="AG755" s="22">
        <f t="shared" si="352"/>
        <v>15341.5584</v>
      </c>
    </row>
    <row r="756" spans="1:201" ht="40.15" customHeight="1" x14ac:dyDescent="0.2">
      <c r="A756" s="15" t="s">
        <v>1160</v>
      </c>
      <c r="B756" s="9">
        <v>747</v>
      </c>
      <c r="C756" s="9"/>
      <c r="D756" s="49" t="s">
        <v>326</v>
      </c>
      <c r="E756" s="79" t="s">
        <v>1493</v>
      </c>
      <c r="F756" s="49" t="s">
        <v>738</v>
      </c>
      <c r="G756" s="49" t="s">
        <v>328</v>
      </c>
      <c r="H756" s="49" t="s">
        <v>540</v>
      </c>
      <c r="I756" s="89">
        <v>28</v>
      </c>
      <c r="J756" s="88">
        <v>52.3</v>
      </c>
      <c r="K756" s="82">
        <f t="shared" si="329"/>
        <v>52.080000000000005</v>
      </c>
      <c r="L756" s="82">
        <f t="shared" si="330"/>
        <v>1.86</v>
      </c>
      <c r="M756" s="83">
        <f t="shared" si="328"/>
        <v>1.8678571428571427</v>
      </c>
      <c r="N756" s="84">
        <v>0.26410699999999998</v>
      </c>
      <c r="O756" s="85">
        <f t="shared" si="353"/>
        <v>140</v>
      </c>
      <c r="P756" s="86">
        <v>5</v>
      </c>
      <c r="Q756" s="85">
        <f t="shared" si="354"/>
        <v>5600</v>
      </c>
      <c r="R756" s="86">
        <v>200</v>
      </c>
      <c r="S756" s="87">
        <f t="shared" si="355"/>
        <v>260.40000000000003</v>
      </c>
      <c r="T756" s="87">
        <f t="shared" si="356"/>
        <v>10416.000000000002</v>
      </c>
      <c r="AA756" s="22">
        <f t="shared" si="347"/>
        <v>36.974979999999995</v>
      </c>
      <c r="AB756" s="22">
        <f t="shared" si="348"/>
        <v>261.5</v>
      </c>
      <c r="AC756" s="22">
        <f t="shared" si="349"/>
        <v>36.974979999999995</v>
      </c>
      <c r="AE756" s="22">
        <f t="shared" si="350"/>
        <v>1478.9992</v>
      </c>
      <c r="AF756" s="22">
        <f t="shared" si="351"/>
        <v>10459.999999999998</v>
      </c>
      <c r="AG756" s="22">
        <f t="shared" si="352"/>
        <v>1478.9992</v>
      </c>
    </row>
    <row r="757" spans="1:201" ht="40.15" customHeight="1" x14ac:dyDescent="0.2">
      <c r="A757" s="15" t="s">
        <v>1160</v>
      </c>
      <c r="B757" s="9">
        <v>748</v>
      </c>
      <c r="C757" s="9"/>
      <c r="D757" s="49" t="s">
        <v>326</v>
      </c>
      <c r="E757" s="79" t="s">
        <v>327</v>
      </c>
      <c r="F757" s="49" t="s">
        <v>738</v>
      </c>
      <c r="G757" s="49" t="s">
        <v>556</v>
      </c>
      <c r="H757" s="49" t="s">
        <v>540</v>
      </c>
      <c r="I757" s="89">
        <v>28</v>
      </c>
      <c r="J757" s="88">
        <v>56.53</v>
      </c>
      <c r="K757" s="82">
        <f t="shared" si="329"/>
        <v>56.279999999999994</v>
      </c>
      <c r="L757" s="82">
        <f t="shared" si="330"/>
        <v>2.0099999999999998</v>
      </c>
      <c r="M757" s="83">
        <f t="shared" si="328"/>
        <v>2.0189285714285714</v>
      </c>
      <c r="N757" s="84">
        <v>0.33013300000000001</v>
      </c>
      <c r="O757" s="85">
        <f t="shared" si="353"/>
        <v>1120</v>
      </c>
      <c r="P757" s="86">
        <v>40</v>
      </c>
      <c r="Q757" s="85">
        <f t="shared" si="354"/>
        <v>33600</v>
      </c>
      <c r="R757" s="86">
        <v>1200</v>
      </c>
      <c r="S757" s="87">
        <f t="shared" si="355"/>
        <v>2251.1999999999998</v>
      </c>
      <c r="T757" s="87">
        <f t="shared" si="356"/>
        <v>67536</v>
      </c>
      <c r="AA757" s="22">
        <f t="shared" si="347"/>
        <v>369.74896000000001</v>
      </c>
      <c r="AB757" s="22">
        <f t="shared" si="348"/>
        <v>2261.1999999999998</v>
      </c>
      <c r="AC757" s="22">
        <f t="shared" si="349"/>
        <v>369.74896000000001</v>
      </c>
      <c r="AE757" s="22">
        <f t="shared" si="350"/>
        <v>11092.468800000001</v>
      </c>
      <c r="AF757" s="22">
        <f t="shared" si="351"/>
        <v>67836</v>
      </c>
      <c r="AG757" s="22">
        <f t="shared" si="352"/>
        <v>11092.468800000001</v>
      </c>
    </row>
    <row r="758" spans="1:201" ht="40.15" customHeight="1" x14ac:dyDescent="0.2">
      <c r="A758" s="15" t="s">
        <v>1160</v>
      </c>
      <c r="B758" s="9">
        <v>749</v>
      </c>
      <c r="C758" s="9"/>
      <c r="D758" s="49" t="s">
        <v>326</v>
      </c>
      <c r="E758" s="79" t="s">
        <v>1494</v>
      </c>
      <c r="F758" s="49" t="s">
        <v>549</v>
      </c>
      <c r="G758" s="49" t="s">
        <v>839</v>
      </c>
      <c r="H758" s="49" t="s">
        <v>540</v>
      </c>
      <c r="I758" s="89">
        <v>28</v>
      </c>
      <c r="J758" s="88">
        <v>19.52</v>
      </c>
      <c r="K758" s="82">
        <f t="shared" si="329"/>
        <v>19.32</v>
      </c>
      <c r="L758" s="82">
        <f t="shared" si="330"/>
        <v>0.69</v>
      </c>
      <c r="M758" s="83">
        <f t="shared" si="328"/>
        <v>0.69714285714285718</v>
      </c>
      <c r="N758" s="90">
        <v>0.36035699999999998</v>
      </c>
      <c r="O758" s="85">
        <f t="shared" si="353"/>
        <v>28</v>
      </c>
      <c r="P758" s="86">
        <v>1</v>
      </c>
      <c r="Q758" s="85">
        <f t="shared" si="354"/>
        <v>22400</v>
      </c>
      <c r="R758" s="86">
        <v>800</v>
      </c>
      <c r="S758" s="87">
        <f t="shared" si="355"/>
        <v>19.32</v>
      </c>
      <c r="T758" s="87">
        <f t="shared" si="356"/>
        <v>15456</v>
      </c>
      <c r="AA758" s="22">
        <f t="shared" si="347"/>
        <v>10.089995999999999</v>
      </c>
      <c r="AB758" s="22">
        <f t="shared" si="348"/>
        <v>19.52</v>
      </c>
      <c r="AC758" s="22">
        <f t="shared" si="349"/>
        <v>10.089995999999999</v>
      </c>
      <c r="AE758" s="22">
        <f t="shared" si="350"/>
        <v>8071.9967999999999</v>
      </c>
      <c r="AF758" s="22">
        <f t="shared" si="351"/>
        <v>15616</v>
      </c>
      <c r="AG758" s="22">
        <f t="shared" si="352"/>
        <v>8071.9967999999999</v>
      </c>
    </row>
    <row r="759" spans="1:201" ht="40.15" customHeight="1" x14ac:dyDescent="0.2">
      <c r="A759" s="15" t="s">
        <v>1160</v>
      </c>
      <c r="B759" s="9">
        <v>750</v>
      </c>
      <c r="C759" s="9"/>
      <c r="D759" s="49" t="s">
        <v>326</v>
      </c>
      <c r="E759" s="79" t="s">
        <v>1495</v>
      </c>
      <c r="F759" s="49" t="s">
        <v>549</v>
      </c>
      <c r="G759" s="49" t="s">
        <v>808</v>
      </c>
      <c r="H759" s="49" t="s">
        <v>540</v>
      </c>
      <c r="I759" s="89">
        <v>28</v>
      </c>
      <c r="J759" s="88">
        <v>16.03</v>
      </c>
      <c r="K759" s="82">
        <f t="shared" si="329"/>
        <v>15.959999999999999</v>
      </c>
      <c r="L759" s="82">
        <f t="shared" si="330"/>
        <v>0.56999999999999995</v>
      </c>
      <c r="M759" s="83">
        <f t="shared" si="328"/>
        <v>0.57250000000000001</v>
      </c>
      <c r="N759" s="90">
        <v>0.27124999999999999</v>
      </c>
      <c r="O759" s="85">
        <f t="shared" si="353"/>
        <v>28</v>
      </c>
      <c r="P759" s="86">
        <v>1</v>
      </c>
      <c r="Q759" s="85">
        <f t="shared" si="354"/>
        <v>22400</v>
      </c>
      <c r="R759" s="86">
        <v>800</v>
      </c>
      <c r="S759" s="87">
        <f t="shared" si="355"/>
        <v>15.959999999999999</v>
      </c>
      <c r="T759" s="87">
        <f t="shared" si="356"/>
        <v>12768</v>
      </c>
      <c r="AA759" s="22">
        <f t="shared" si="347"/>
        <v>7.5949999999999998</v>
      </c>
      <c r="AB759" s="22">
        <f t="shared" si="348"/>
        <v>16.03</v>
      </c>
      <c r="AC759" s="22">
        <f t="shared" si="349"/>
        <v>7.5949999999999998</v>
      </c>
      <c r="AE759" s="22">
        <f t="shared" si="350"/>
        <v>6076</v>
      </c>
      <c r="AF759" s="22">
        <f t="shared" si="351"/>
        <v>12824</v>
      </c>
      <c r="AG759" s="22">
        <f t="shared" si="352"/>
        <v>6076</v>
      </c>
    </row>
    <row r="760" spans="1:201" ht="40.15" customHeight="1" x14ac:dyDescent="0.2">
      <c r="A760" s="15" t="s">
        <v>1161</v>
      </c>
      <c r="B760" s="9">
        <v>751</v>
      </c>
      <c r="C760" s="9"/>
      <c r="D760" s="38" t="s">
        <v>943</v>
      </c>
      <c r="E760" s="98" t="s">
        <v>1227</v>
      </c>
      <c r="F760" s="38" t="s">
        <v>939</v>
      </c>
      <c r="G760" s="38" t="s">
        <v>1288</v>
      </c>
      <c r="H760" s="38" t="s">
        <v>940</v>
      </c>
      <c r="I760" s="99">
        <v>1</v>
      </c>
      <c r="J760" s="88">
        <v>22.13</v>
      </c>
      <c r="K760" s="82">
        <f t="shared" si="329"/>
        <v>22.13</v>
      </c>
      <c r="L760" s="82">
        <f t="shared" si="330"/>
        <v>22.13</v>
      </c>
      <c r="M760" s="83">
        <f t="shared" si="328"/>
        <v>22.13</v>
      </c>
      <c r="N760" s="84">
        <v>0</v>
      </c>
      <c r="O760" s="85">
        <f t="shared" si="353"/>
        <v>50</v>
      </c>
      <c r="P760" s="86">
        <v>50</v>
      </c>
      <c r="Q760" s="85">
        <f t="shared" si="354"/>
        <v>1200</v>
      </c>
      <c r="R760" s="86">
        <v>1200</v>
      </c>
      <c r="S760" s="87">
        <f t="shared" si="355"/>
        <v>1106.5</v>
      </c>
      <c r="T760" s="87">
        <f t="shared" si="356"/>
        <v>26556</v>
      </c>
      <c r="AA760" s="22">
        <f t="shared" si="347"/>
        <v>0</v>
      </c>
      <c r="AB760" s="22">
        <f t="shared" si="348"/>
        <v>1106.5</v>
      </c>
      <c r="AC760" s="22">
        <f t="shared" si="349"/>
        <v>0</v>
      </c>
      <c r="AE760" s="22">
        <f t="shared" si="350"/>
        <v>0</v>
      </c>
      <c r="AF760" s="22">
        <f t="shared" si="351"/>
        <v>26556</v>
      </c>
      <c r="AG760" s="22">
        <f t="shared" si="352"/>
        <v>0</v>
      </c>
    </row>
    <row r="761" spans="1:201" ht="40.15" customHeight="1" x14ac:dyDescent="0.2">
      <c r="A761" s="15" t="s">
        <v>1160</v>
      </c>
      <c r="B761" s="9">
        <v>752</v>
      </c>
      <c r="C761" s="9"/>
      <c r="D761" s="38" t="s">
        <v>943</v>
      </c>
      <c r="E761" s="98" t="s">
        <v>1496</v>
      </c>
      <c r="F761" s="38" t="s">
        <v>549</v>
      </c>
      <c r="G761" s="38" t="s">
        <v>942</v>
      </c>
      <c r="H761" s="38" t="s">
        <v>540</v>
      </c>
      <c r="I761" s="99">
        <v>5</v>
      </c>
      <c r="J761" s="88">
        <v>42.37</v>
      </c>
      <c r="K761" s="82">
        <f t="shared" si="329"/>
        <v>42.35</v>
      </c>
      <c r="L761" s="82">
        <f t="shared" si="330"/>
        <v>8.4700000000000006</v>
      </c>
      <c r="M761" s="83">
        <f t="shared" si="328"/>
        <v>8.4740000000000002</v>
      </c>
      <c r="N761" s="84">
        <v>2.4336000000000002</v>
      </c>
      <c r="O761" s="85">
        <f t="shared" si="353"/>
        <v>250</v>
      </c>
      <c r="P761" s="86">
        <v>50</v>
      </c>
      <c r="Q761" s="85">
        <f t="shared" si="354"/>
        <v>12000</v>
      </c>
      <c r="R761" s="86">
        <v>2400</v>
      </c>
      <c r="S761" s="87">
        <f t="shared" si="355"/>
        <v>2117.5</v>
      </c>
      <c r="T761" s="87">
        <f t="shared" si="356"/>
        <v>101640</v>
      </c>
      <c r="AA761" s="22">
        <f t="shared" si="347"/>
        <v>608.40000000000009</v>
      </c>
      <c r="AB761" s="22">
        <f t="shared" si="348"/>
        <v>2118.5</v>
      </c>
      <c r="AC761" s="22">
        <f t="shared" si="349"/>
        <v>608.40000000000009</v>
      </c>
      <c r="AE761" s="22">
        <f t="shared" si="350"/>
        <v>29203.200000000001</v>
      </c>
      <c r="AF761" s="22">
        <f t="shared" si="351"/>
        <v>101688</v>
      </c>
      <c r="AG761" s="22">
        <f t="shared" si="352"/>
        <v>29203.200000000001</v>
      </c>
    </row>
    <row r="762" spans="1:201" ht="40.15" customHeight="1" x14ac:dyDescent="0.2">
      <c r="A762" s="15" t="s">
        <v>1160</v>
      </c>
      <c r="B762" s="9">
        <v>753</v>
      </c>
      <c r="C762" s="9"/>
      <c r="D762" s="49" t="s">
        <v>108</v>
      </c>
      <c r="E762" s="79" t="s">
        <v>1497</v>
      </c>
      <c r="F762" s="49" t="s">
        <v>549</v>
      </c>
      <c r="G762" s="49" t="s">
        <v>1244</v>
      </c>
      <c r="H762" s="38" t="s">
        <v>540</v>
      </c>
      <c r="I762" s="89">
        <v>30</v>
      </c>
      <c r="J762" s="88">
        <v>9.57</v>
      </c>
      <c r="K762" s="82">
        <f t="shared" si="329"/>
        <v>9.3000000000000007</v>
      </c>
      <c r="L762" s="82">
        <f t="shared" si="330"/>
        <v>0.31</v>
      </c>
      <c r="M762" s="83">
        <f t="shared" ref="M762:M822" si="357">J762/I762</f>
        <v>0.31900000000000001</v>
      </c>
      <c r="N762" s="84">
        <v>0.24183299999999999</v>
      </c>
      <c r="O762" s="85">
        <f t="shared" si="353"/>
        <v>300</v>
      </c>
      <c r="P762" s="86">
        <v>10</v>
      </c>
      <c r="Q762" s="85">
        <f t="shared" si="354"/>
        <v>18000</v>
      </c>
      <c r="R762" s="86">
        <v>600</v>
      </c>
      <c r="S762" s="87">
        <f t="shared" si="355"/>
        <v>93</v>
      </c>
      <c r="T762" s="87">
        <f t="shared" si="356"/>
        <v>5580</v>
      </c>
      <c r="AA762" s="22">
        <f t="shared" si="347"/>
        <v>72.549899999999994</v>
      </c>
      <c r="AB762" s="22">
        <f t="shared" si="348"/>
        <v>95.7</v>
      </c>
      <c r="AC762" s="22">
        <f t="shared" si="349"/>
        <v>72.549899999999994</v>
      </c>
      <c r="AE762" s="22">
        <f t="shared" si="350"/>
        <v>4352.9939999999997</v>
      </c>
      <c r="AF762" s="22">
        <f t="shared" si="351"/>
        <v>5742</v>
      </c>
      <c r="AG762" s="22">
        <f t="shared" si="352"/>
        <v>4352.9939999999997</v>
      </c>
    </row>
    <row r="763" spans="1:201" ht="40.15" customHeight="1" x14ac:dyDescent="0.2">
      <c r="A763" s="15" t="s">
        <v>1160</v>
      </c>
      <c r="B763" s="9">
        <v>754</v>
      </c>
      <c r="C763" s="9"/>
      <c r="D763" s="49" t="s">
        <v>108</v>
      </c>
      <c r="E763" s="79" t="s">
        <v>1498</v>
      </c>
      <c r="F763" s="49" t="s">
        <v>549</v>
      </c>
      <c r="G763" s="49" t="s">
        <v>109</v>
      </c>
      <c r="H763" s="38" t="s">
        <v>540</v>
      </c>
      <c r="I763" s="89">
        <v>30</v>
      </c>
      <c r="J763" s="88">
        <v>12.75</v>
      </c>
      <c r="K763" s="82">
        <f t="shared" ref="K763:K823" si="358">L763*I763</f>
        <v>12.6</v>
      </c>
      <c r="L763" s="82">
        <f t="shared" si="330"/>
        <v>0.42</v>
      </c>
      <c r="M763" s="83">
        <f t="shared" si="357"/>
        <v>0.42499999999999999</v>
      </c>
      <c r="N763" s="84">
        <v>0.34849999999999998</v>
      </c>
      <c r="O763" s="85">
        <f t="shared" si="353"/>
        <v>30</v>
      </c>
      <c r="P763" s="86">
        <v>1</v>
      </c>
      <c r="Q763" s="85">
        <f t="shared" si="354"/>
        <v>18000</v>
      </c>
      <c r="R763" s="86">
        <v>600</v>
      </c>
      <c r="S763" s="87">
        <f t="shared" si="355"/>
        <v>12.6</v>
      </c>
      <c r="T763" s="87">
        <f t="shared" si="356"/>
        <v>7560</v>
      </c>
      <c r="AA763" s="22">
        <f t="shared" si="347"/>
        <v>10.455</v>
      </c>
      <c r="AB763" s="22">
        <f t="shared" si="348"/>
        <v>12.75</v>
      </c>
      <c r="AC763" s="22">
        <f t="shared" si="349"/>
        <v>10.455</v>
      </c>
      <c r="AE763" s="22">
        <f t="shared" si="350"/>
        <v>6273</v>
      </c>
      <c r="AF763" s="22">
        <f t="shared" si="351"/>
        <v>7650</v>
      </c>
      <c r="AG763" s="22">
        <f t="shared" si="352"/>
        <v>6273</v>
      </c>
    </row>
    <row r="764" spans="1:201" ht="40.15" customHeight="1" x14ac:dyDescent="0.2">
      <c r="A764" s="15" t="s">
        <v>1160</v>
      </c>
      <c r="B764" s="9">
        <v>755</v>
      </c>
      <c r="C764" s="9"/>
      <c r="D764" s="49" t="s">
        <v>108</v>
      </c>
      <c r="E764" s="79" t="s">
        <v>1499</v>
      </c>
      <c r="F764" s="49" t="s">
        <v>549</v>
      </c>
      <c r="G764" s="49" t="s">
        <v>110</v>
      </c>
      <c r="H764" s="38" t="s">
        <v>540</v>
      </c>
      <c r="I764" s="89">
        <v>30</v>
      </c>
      <c r="J764" s="88">
        <v>15.43</v>
      </c>
      <c r="K764" s="82">
        <f t="shared" si="358"/>
        <v>15.3</v>
      </c>
      <c r="L764" s="82">
        <f t="shared" ref="L764:L824" si="359">ROUNDDOWN(M764,2)</f>
        <v>0.51</v>
      </c>
      <c r="M764" s="83">
        <f t="shared" si="357"/>
        <v>0.51433333333333331</v>
      </c>
      <c r="N764" s="84">
        <v>0.38600000000000001</v>
      </c>
      <c r="O764" s="85">
        <f t="shared" si="353"/>
        <v>300</v>
      </c>
      <c r="P764" s="86">
        <v>10</v>
      </c>
      <c r="Q764" s="85">
        <f t="shared" si="354"/>
        <v>18000</v>
      </c>
      <c r="R764" s="86">
        <v>600</v>
      </c>
      <c r="S764" s="87">
        <f t="shared" si="355"/>
        <v>153</v>
      </c>
      <c r="T764" s="87">
        <f t="shared" si="356"/>
        <v>9180</v>
      </c>
      <c r="AA764" s="22">
        <f t="shared" si="347"/>
        <v>115.8</v>
      </c>
      <c r="AB764" s="22">
        <f t="shared" si="348"/>
        <v>154.29999999999998</v>
      </c>
      <c r="AC764" s="22">
        <f t="shared" si="349"/>
        <v>115.8</v>
      </c>
      <c r="AE764" s="22">
        <f t="shared" si="350"/>
        <v>6948</v>
      </c>
      <c r="AF764" s="22">
        <f t="shared" si="351"/>
        <v>9258</v>
      </c>
      <c r="AG764" s="22">
        <f t="shared" si="352"/>
        <v>6948</v>
      </c>
    </row>
    <row r="765" spans="1:201" ht="40.15" customHeight="1" x14ac:dyDescent="0.2">
      <c r="A765" s="15" t="s">
        <v>1160</v>
      </c>
      <c r="B765" s="9">
        <v>756</v>
      </c>
      <c r="C765" s="9"/>
      <c r="D765" s="49" t="s">
        <v>108</v>
      </c>
      <c r="E765" s="79" t="s">
        <v>206</v>
      </c>
      <c r="F765" s="49" t="s">
        <v>549</v>
      </c>
      <c r="G765" s="49" t="s">
        <v>175</v>
      </c>
      <c r="H765" s="49" t="s">
        <v>540</v>
      </c>
      <c r="I765" s="89">
        <v>28</v>
      </c>
      <c r="J765" s="88">
        <v>34.31</v>
      </c>
      <c r="K765" s="82">
        <f t="shared" si="358"/>
        <v>34.159999999999997</v>
      </c>
      <c r="L765" s="82">
        <f t="shared" si="359"/>
        <v>1.22</v>
      </c>
      <c r="M765" s="83">
        <f t="shared" si="357"/>
        <v>1.225357142857143</v>
      </c>
      <c r="N765" s="84">
        <v>0.781999</v>
      </c>
      <c r="O765" s="85">
        <f t="shared" si="353"/>
        <v>1400</v>
      </c>
      <c r="P765" s="86">
        <v>50</v>
      </c>
      <c r="Q765" s="85">
        <f t="shared" si="354"/>
        <v>28000</v>
      </c>
      <c r="R765" s="86">
        <v>1000</v>
      </c>
      <c r="S765" s="87">
        <f t="shared" si="355"/>
        <v>1707.9999999999998</v>
      </c>
      <c r="T765" s="87">
        <f t="shared" si="356"/>
        <v>34160</v>
      </c>
      <c r="AA765" s="22">
        <f t="shared" si="347"/>
        <v>1094.7986000000001</v>
      </c>
      <c r="AB765" s="22">
        <f t="shared" si="348"/>
        <v>1715.5000000000002</v>
      </c>
      <c r="AC765" s="22">
        <f t="shared" si="349"/>
        <v>1094.7986000000001</v>
      </c>
      <c r="AE765" s="22">
        <f t="shared" si="350"/>
        <v>21895.972000000002</v>
      </c>
      <c r="AF765" s="22">
        <f t="shared" si="351"/>
        <v>34310.000000000007</v>
      </c>
      <c r="AG765" s="22">
        <f t="shared" si="352"/>
        <v>21895.972000000002</v>
      </c>
    </row>
    <row r="766" spans="1:201" ht="40.15" customHeight="1" x14ac:dyDescent="0.2">
      <c r="A766" s="15" t="s">
        <v>1160</v>
      </c>
      <c r="B766" s="9">
        <v>757</v>
      </c>
      <c r="C766" s="9"/>
      <c r="D766" s="49" t="s">
        <v>108</v>
      </c>
      <c r="E766" s="79" t="s">
        <v>820</v>
      </c>
      <c r="F766" s="49" t="s">
        <v>549</v>
      </c>
      <c r="G766" s="49" t="s">
        <v>821</v>
      </c>
      <c r="H766" s="49" t="s">
        <v>540</v>
      </c>
      <c r="I766" s="89">
        <v>28</v>
      </c>
      <c r="J766" s="88">
        <v>22.37</v>
      </c>
      <c r="K766" s="82">
        <f t="shared" si="358"/>
        <v>22.12</v>
      </c>
      <c r="L766" s="82">
        <f t="shared" si="359"/>
        <v>0.79</v>
      </c>
      <c r="M766" s="83">
        <f t="shared" si="357"/>
        <v>0.79892857142857143</v>
      </c>
      <c r="N766" s="84">
        <v>0.39099899999999999</v>
      </c>
      <c r="O766" s="85">
        <f t="shared" si="353"/>
        <v>1400</v>
      </c>
      <c r="P766" s="86">
        <v>50</v>
      </c>
      <c r="Q766" s="85">
        <f t="shared" si="354"/>
        <v>28000</v>
      </c>
      <c r="R766" s="86">
        <v>1000</v>
      </c>
      <c r="S766" s="87">
        <f t="shared" si="355"/>
        <v>1106</v>
      </c>
      <c r="T766" s="87">
        <f t="shared" si="356"/>
        <v>22120</v>
      </c>
      <c r="AA766" s="22">
        <f t="shared" si="347"/>
        <v>547.39859999999999</v>
      </c>
      <c r="AB766" s="22">
        <f t="shared" si="348"/>
        <v>1118.5</v>
      </c>
      <c r="AC766" s="22">
        <f t="shared" si="349"/>
        <v>547.39859999999999</v>
      </c>
      <c r="AE766" s="22">
        <f t="shared" si="350"/>
        <v>10947.972</v>
      </c>
      <c r="AF766" s="22">
        <f t="shared" si="351"/>
        <v>22370</v>
      </c>
      <c r="AG766" s="22">
        <f t="shared" si="352"/>
        <v>10947.972</v>
      </c>
    </row>
    <row r="767" spans="1:201" ht="40.15" customHeight="1" x14ac:dyDescent="0.2">
      <c r="A767" s="15" t="s">
        <v>1161</v>
      </c>
      <c r="B767" s="9">
        <v>758</v>
      </c>
      <c r="C767" s="9"/>
      <c r="D767" s="49" t="s">
        <v>984</v>
      </c>
      <c r="E767" s="79" t="s">
        <v>985</v>
      </c>
      <c r="F767" s="49" t="s">
        <v>691</v>
      </c>
      <c r="G767" s="49" t="s">
        <v>1688</v>
      </c>
      <c r="H767" s="49" t="s">
        <v>537</v>
      </c>
      <c r="I767" s="89">
        <v>1</v>
      </c>
      <c r="J767" s="88">
        <v>25</v>
      </c>
      <c r="K767" s="82">
        <f t="shared" si="358"/>
        <v>25</v>
      </c>
      <c r="L767" s="82">
        <f t="shared" si="359"/>
        <v>25</v>
      </c>
      <c r="M767" s="83">
        <f t="shared" si="357"/>
        <v>25</v>
      </c>
      <c r="N767" s="84">
        <v>0</v>
      </c>
      <c r="O767" s="85">
        <f t="shared" si="353"/>
        <v>100</v>
      </c>
      <c r="P767" s="86">
        <v>100</v>
      </c>
      <c r="Q767" s="85">
        <f t="shared" si="354"/>
        <v>800</v>
      </c>
      <c r="R767" s="86">
        <v>800</v>
      </c>
      <c r="S767" s="87">
        <f t="shared" si="355"/>
        <v>2500</v>
      </c>
      <c r="T767" s="87">
        <f t="shared" si="356"/>
        <v>20000</v>
      </c>
      <c r="AA767" s="22">
        <f t="shared" ref="AA767:AA798" si="360">N767*O767</f>
        <v>0</v>
      </c>
      <c r="AB767" s="22">
        <f t="shared" ref="AB767:AB798" si="361">M767*O767</f>
        <v>2500</v>
      </c>
      <c r="AC767" s="22">
        <f t="shared" ref="AC767:AC798" si="362">IF(AA767&lt;AB767,AA767,AB767)</f>
        <v>0</v>
      </c>
      <c r="AE767" s="22">
        <f t="shared" ref="AE767:AE798" si="363">Q767*N767</f>
        <v>0</v>
      </c>
      <c r="AF767" s="22">
        <f t="shared" ref="AF767:AF798" si="364">M767*Q767</f>
        <v>20000</v>
      </c>
      <c r="AG767" s="22">
        <f t="shared" ref="AG767:AG798" si="365">IF(AE767&lt;AF767,AE767,AF767)</f>
        <v>0</v>
      </c>
    </row>
    <row r="768" spans="1:201" ht="40.15" customHeight="1" x14ac:dyDescent="0.2">
      <c r="A768" s="15" t="s">
        <v>1161</v>
      </c>
      <c r="B768" s="9">
        <v>759</v>
      </c>
      <c r="C768" s="9"/>
      <c r="D768" s="49" t="s">
        <v>115</v>
      </c>
      <c r="E768" s="79" t="s">
        <v>262</v>
      </c>
      <c r="F768" s="49" t="s">
        <v>263</v>
      </c>
      <c r="G768" s="49" t="s">
        <v>1243</v>
      </c>
      <c r="H768" s="49" t="s">
        <v>537</v>
      </c>
      <c r="I768" s="53">
        <v>1</v>
      </c>
      <c r="J768" s="88">
        <v>7</v>
      </c>
      <c r="K768" s="82">
        <f t="shared" si="358"/>
        <v>7</v>
      </c>
      <c r="L768" s="82">
        <f t="shared" si="359"/>
        <v>7</v>
      </c>
      <c r="M768" s="83">
        <f t="shared" si="357"/>
        <v>7</v>
      </c>
      <c r="N768" s="84">
        <v>0</v>
      </c>
      <c r="O768" s="85">
        <f t="shared" si="353"/>
        <v>50</v>
      </c>
      <c r="P768" s="86">
        <v>50</v>
      </c>
      <c r="Q768" s="85">
        <f t="shared" si="354"/>
        <v>800</v>
      </c>
      <c r="R768" s="86">
        <v>800</v>
      </c>
      <c r="S768" s="87">
        <f t="shared" si="355"/>
        <v>350</v>
      </c>
      <c r="T768" s="87">
        <f t="shared" si="356"/>
        <v>5600</v>
      </c>
      <c r="AA768" s="22">
        <f t="shared" si="360"/>
        <v>0</v>
      </c>
      <c r="AB768" s="22">
        <f t="shared" si="361"/>
        <v>350</v>
      </c>
      <c r="AC768" s="22">
        <f t="shared" si="362"/>
        <v>0</v>
      </c>
      <c r="AE768" s="22">
        <f t="shared" si="363"/>
        <v>0</v>
      </c>
      <c r="AF768" s="22">
        <f t="shared" si="364"/>
        <v>5600</v>
      </c>
      <c r="AG768" s="22">
        <f t="shared" si="365"/>
        <v>0</v>
      </c>
    </row>
    <row r="769" spans="1:201" ht="40.15" customHeight="1" x14ac:dyDescent="0.2">
      <c r="A769" s="15" t="s">
        <v>1161</v>
      </c>
      <c r="B769" s="9">
        <v>760</v>
      </c>
      <c r="C769" s="9"/>
      <c r="D769" s="49" t="s">
        <v>294</v>
      </c>
      <c r="E769" s="79" t="s">
        <v>295</v>
      </c>
      <c r="F769" s="49" t="s">
        <v>1226</v>
      </c>
      <c r="G769" s="49" t="s">
        <v>309</v>
      </c>
      <c r="H769" s="49" t="s">
        <v>540</v>
      </c>
      <c r="I769" s="89">
        <v>10</v>
      </c>
      <c r="J769" s="88">
        <v>25</v>
      </c>
      <c r="K769" s="82">
        <f t="shared" si="358"/>
        <v>25</v>
      </c>
      <c r="L769" s="82">
        <f t="shared" si="359"/>
        <v>2.5</v>
      </c>
      <c r="M769" s="83">
        <f t="shared" si="357"/>
        <v>2.5</v>
      </c>
      <c r="N769" s="84">
        <v>0</v>
      </c>
      <c r="O769" s="85">
        <f t="shared" si="353"/>
        <v>1000</v>
      </c>
      <c r="P769" s="86">
        <v>100</v>
      </c>
      <c r="Q769" s="85">
        <f t="shared" si="354"/>
        <v>12000</v>
      </c>
      <c r="R769" s="86">
        <v>1200</v>
      </c>
      <c r="S769" s="87">
        <f t="shared" si="355"/>
        <v>2500</v>
      </c>
      <c r="T769" s="87">
        <f t="shared" si="356"/>
        <v>30000</v>
      </c>
      <c r="AA769" s="22">
        <f t="shared" si="360"/>
        <v>0</v>
      </c>
      <c r="AB769" s="22">
        <f t="shared" si="361"/>
        <v>2500</v>
      </c>
      <c r="AC769" s="22">
        <f t="shared" si="362"/>
        <v>0</v>
      </c>
      <c r="AE769" s="22">
        <f t="shared" si="363"/>
        <v>0</v>
      </c>
      <c r="AF769" s="22">
        <f t="shared" si="364"/>
        <v>30000</v>
      </c>
      <c r="AG769" s="22">
        <f t="shared" si="365"/>
        <v>0</v>
      </c>
    </row>
    <row r="770" spans="1:201" ht="40.15" customHeight="1" x14ac:dyDescent="0.2">
      <c r="A770" s="15" t="s">
        <v>1161</v>
      </c>
      <c r="B770" s="9">
        <v>761</v>
      </c>
      <c r="C770" s="9"/>
      <c r="D770" s="49" t="s">
        <v>294</v>
      </c>
      <c r="E770" s="79" t="s">
        <v>180</v>
      </c>
      <c r="F770" s="49" t="s">
        <v>181</v>
      </c>
      <c r="G770" s="49" t="s">
        <v>182</v>
      </c>
      <c r="H770" s="49" t="s">
        <v>540</v>
      </c>
      <c r="I770" s="89">
        <v>10</v>
      </c>
      <c r="J770" s="88">
        <v>23.19</v>
      </c>
      <c r="K770" s="82">
        <f t="shared" si="358"/>
        <v>23.1</v>
      </c>
      <c r="L770" s="82">
        <f t="shared" si="359"/>
        <v>2.31</v>
      </c>
      <c r="M770" s="83">
        <f t="shared" si="357"/>
        <v>2.319</v>
      </c>
      <c r="N770" s="84">
        <v>0</v>
      </c>
      <c r="O770" s="85">
        <f t="shared" si="353"/>
        <v>100</v>
      </c>
      <c r="P770" s="86">
        <v>10</v>
      </c>
      <c r="Q770" s="85">
        <f t="shared" si="354"/>
        <v>4000</v>
      </c>
      <c r="R770" s="86">
        <v>400</v>
      </c>
      <c r="S770" s="87">
        <f t="shared" si="355"/>
        <v>231</v>
      </c>
      <c r="T770" s="87">
        <f t="shared" si="356"/>
        <v>9240</v>
      </c>
      <c r="AA770" s="22">
        <f t="shared" si="360"/>
        <v>0</v>
      </c>
      <c r="AB770" s="22">
        <f t="shared" si="361"/>
        <v>231.9</v>
      </c>
      <c r="AC770" s="22">
        <f t="shared" si="362"/>
        <v>0</v>
      </c>
      <c r="AE770" s="22">
        <f t="shared" si="363"/>
        <v>0</v>
      </c>
      <c r="AF770" s="22">
        <f t="shared" si="364"/>
        <v>9276</v>
      </c>
      <c r="AG770" s="22">
        <f t="shared" si="365"/>
        <v>0</v>
      </c>
    </row>
    <row r="771" spans="1:201" ht="40.15" customHeight="1" x14ac:dyDescent="0.2">
      <c r="A771" s="15" t="s">
        <v>1160</v>
      </c>
      <c r="B771" s="9">
        <v>762</v>
      </c>
      <c r="C771" s="9"/>
      <c r="D771" s="49" t="s">
        <v>989</v>
      </c>
      <c r="E771" s="79" t="s">
        <v>1500</v>
      </c>
      <c r="F771" s="49" t="s">
        <v>538</v>
      </c>
      <c r="G771" s="49" t="s">
        <v>556</v>
      </c>
      <c r="H771" s="49" t="s">
        <v>540</v>
      </c>
      <c r="I771" s="53">
        <v>30</v>
      </c>
      <c r="J771" s="88">
        <v>9.34</v>
      </c>
      <c r="K771" s="82">
        <f t="shared" si="358"/>
        <v>9.3000000000000007</v>
      </c>
      <c r="L771" s="82">
        <f t="shared" si="359"/>
        <v>0.31</v>
      </c>
      <c r="M771" s="83">
        <f t="shared" si="357"/>
        <v>0.31133333333333335</v>
      </c>
      <c r="N771" s="84">
        <v>0.21033299999999999</v>
      </c>
      <c r="O771" s="85">
        <f t="shared" si="353"/>
        <v>3000</v>
      </c>
      <c r="P771" s="86">
        <v>100</v>
      </c>
      <c r="Q771" s="85">
        <f t="shared" si="354"/>
        <v>240000</v>
      </c>
      <c r="R771" s="86">
        <v>8000</v>
      </c>
      <c r="S771" s="87">
        <f t="shared" si="355"/>
        <v>930.00000000000011</v>
      </c>
      <c r="T771" s="87">
        <f t="shared" si="356"/>
        <v>74400</v>
      </c>
      <c r="AA771" s="22">
        <f t="shared" si="360"/>
        <v>630.99900000000002</v>
      </c>
      <c r="AB771" s="22">
        <f t="shared" si="361"/>
        <v>934</v>
      </c>
      <c r="AC771" s="22">
        <f t="shared" si="362"/>
        <v>630.99900000000002</v>
      </c>
      <c r="AE771" s="22">
        <f t="shared" si="363"/>
        <v>50479.92</v>
      </c>
      <c r="AF771" s="22">
        <f t="shared" si="364"/>
        <v>74720</v>
      </c>
      <c r="AG771" s="22">
        <f t="shared" si="365"/>
        <v>50479.92</v>
      </c>
    </row>
    <row r="772" spans="1:201" ht="40.15" customHeight="1" x14ac:dyDescent="0.2">
      <c r="A772" s="15" t="s">
        <v>1160</v>
      </c>
      <c r="B772" s="9">
        <v>763</v>
      </c>
      <c r="C772" s="9"/>
      <c r="D772" s="49" t="s">
        <v>989</v>
      </c>
      <c r="E772" s="79" t="s">
        <v>117</v>
      </c>
      <c r="F772" s="49" t="s">
        <v>538</v>
      </c>
      <c r="G772" s="49" t="s">
        <v>556</v>
      </c>
      <c r="H772" s="49" t="s">
        <v>540</v>
      </c>
      <c r="I772" s="89">
        <v>28</v>
      </c>
      <c r="J772" s="88">
        <v>13.41</v>
      </c>
      <c r="K772" s="82">
        <f t="shared" si="358"/>
        <v>13.16</v>
      </c>
      <c r="L772" s="82">
        <f t="shared" si="359"/>
        <v>0.47</v>
      </c>
      <c r="M772" s="83">
        <f t="shared" si="357"/>
        <v>0.47892857142857143</v>
      </c>
      <c r="N772" s="84">
        <v>0.323571</v>
      </c>
      <c r="O772" s="85">
        <f t="shared" si="353"/>
        <v>22400</v>
      </c>
      <c r="P772" s="86">
        <v>800</v>
      </c>
      <c r="Q772" s="85">
        <f t="shared" si="354"/>
        <v>560000</v>
      </c>
      <c r="R772" s="86">
        <v>20000</v>
      </c>
      <c r="S772" s="87">
        <f t="shared" si="355"/>
        <v>10528</v>
      </c>
      <c r="T772" s="87">
        <f t="shared" si="356"/>
        <v>263200</v>
      </c>
      <c r="AA772" s="22">
        <f t="shared" si="360"/>
        <v>7247.9903999999997</v>
      </c>
      <c r="AB772" s="22">
        <f t="shared" si="361"/>
        <v>10728</v>
      </c>
      <c r="AC772" s="22">
        <f t="shared" si="362"/>
        <v>7247.9903999999997</v>
      </c>
      <c r="AE772" s="22">
        <f t="shared" si="363"/>
        <v>181199.76</v>
      </c>
      <c r="AF772" s="22">
        <f t="shared" si="364"/>
        <v>268200</v>
      </c>
      <c r="AG772" s="22">
        <f t="shared" si="365"/>
        <v>181199.76</v>
      </c>
    </row>
    <row r="773" spans="1:201" ht="40.15" customHeight="1" x14ac:dyDescent="0.2">
      <c r="A773" s="15" t="s">
        <v>1160</v>
      </c>
      <c r="B773" s="9">
        <v>764</v>
      </c>
      <c r="C773" s="9"/>
      <c r="D773" s="49" t="s">
        <v>989</v>
      </c>
      <c r="E773" s="79" t="s">
        <v>118</v>
      </c>
      <c r="F773" s="49" t="s">
        <v>538</v>
      </c>
      <c r="G773" s="49" t="s">
        <v>990</v>
      </c>
      <c r="H773" s="38" t="s">
        <v>540</v>
      </c>
      <c r="I773" s="53">
        <v>30</v>
      </c>
      <c r="J773" s="88">
        <v>8.06</v>
      </c>
      <c r="K773" s="82">
        <f t="shared" si="358"/>
        <v>7.8000000000000007</v>
      </c>
      <c r="L773" s="82">
        <f t="shared" si="359"/>
        <v>0.26</v>
      </c>
      <c r="M773" s="83">
        <f t="shared" si="357"/>
        <v>0.26866666666666666</v>
      </c>
      <c r="N773" s="84">
        <v>0.18149999999999999</v>
      </c>
      <c r="O773" s="85">
        <f t="shared" si="353"/>
        <v>3000</v>
      </c>
      <c r="P773" s="86">
        <v>100</v>
      </c>
      <c r="Q773" s="85">
        <f t="shared" si="354"/>
        <v>120000</v>
      </c>
      <c r="R773" s="86">
        <v>4000</v>
      </c>
      <c r="S773" s="87">
        <f t="shared" si="355"/>
        <v>780.00000000000011</v>
      </c>
      <c r="T773" s="87">
        <f t="shared" si="356"/>
        <v>31200.000000000004</v>
      </c>
      <c r="AA773" s="22">
        <f t="shared" si="360"/>
        <v>544.5</v>
      </c>
      <c r="AB773" s="22">
        <f t="shared" si="361"/>
        <v>806</v>
      </c>
      <c r="AC773" s="22">
        <f t="shared" si="362"/>
        <v>544.5</v>
      </c>
      <c r="AE773" s="22">
        <f t="shared" si="363"/>
        <v>21780</v>
      </c>
      <c r="AF773" s="22">
        <f t="shared" si="364"/>
        <v>32240</v>
      </c>
      <c r="AG773" s="22">
        <f t="shared" si="365"/>
        <v>21780</v>
      </c>
    </row>
    <row r="774" spans="1:201" ht="40.15" customHeight="1" x14ac:dyDescent="0.2">
      <c r="A774" s="15" t="s">
        <v>1160</v>
      </c>
      <c r="B774" s="9">
        <v>765</v>
      </c>
      <c r="C774" s="9"/>
      <c r="D774" s="49" t="s">
        <v>989</v>
      </c>
      <c r="E774" s="79" t="s">
        <v>320</v>
      </c>
      <c r="F774" s="49" t="s">
        <v>538</v>
      </c>
      <c r="G774" s="49" t="s">
        <v>990</v>
      </c>
      <c r="H774" s="38" t="s">
        <v>540</v>
      </c>
      <c r="I774" s="53">
        <v>30</v>
      </c>
      <c r="J774" s="88">
        <v>5.08</v>
      </c>
      <c r="K774" s="82">
        <f t="shared" si="358"/>
        <v>4.8</v>
      </c>
      <c r="L774" s="82">
        <f t="shared" si="359"/>
        <v>0.16</v>
      </c>
      <c r="M774" s="83">
        <f t="shared" si="357"/>
        <v>0.16933333333333334</v>
      </c>
      <c r="N774" s="84">
        <v>0.1145</v>
      </c>
      <c r="O774" s="85">
        <f t="shared" si="353"/>
        <v>30</v>
      </c>
      <c r="P774" s="86">
        <v>1</v>
      </c>
      <c r="Q774" s="85">
        <f t="shared" si="354"/>
        <v>120000</v>
      </c>
      <c r="R774" s="86">
        <v>4000</v>
      </c>
      <c r="S774" s="87">
        <f t="shared" si="355"/>
        <v>4.8</v>
      </c>
      <c r="T774" s="87">
        <f t="shared" si="356"/>
        <v>19200</v>
      </c>
      <c r="AA774" s="22">
        <f t="shared" si="360"/>
        <v>3.4350000000000001</v>
      </c>
      <c r="AB774" s="22">
        <f t="shared" si="361"/>
        <v>5.08</v>
      </c>
      <c r="AC774" s="22">
        <f t="shared" si="362"/>
        <v>3.4350000000000001</v>
      </c>
      <c r="AE774" s="22">
        <f t="shared" si="363"/>
        <v>13740</v>
      </c>
      <c r="AF774" s="22">
        <f t="shared" si="364"/>
        <v>20320</v>
      </c>
      <c r="AG774" s="22">
        <f t="shared" si="365"/>
        <v>13740</v>
      </c>
    </row>
    <row r="775" spans="1:201" ht="40.15" customHeight="1" x14ac:dyDescent="0.2">
      <c r="A775" s="15" t="s">
        <v>1160</v>
      </c>
      <c r="B775" s="9">
        <v>766</v>
      </c>
      <c r="C775" s="9"/>
      <c r="D775" s="49" t="s">
        <v>989</v>
      </c>
      <c r="E775" s="79" t="s">
        <v>321</v>
      </c>
      <c r="F775" s="49" t="s">
        <v>538</v>
      </c>
      <c r="G775" s="49" t="s">
        <v>990</v>
      </c>
      <c r="H775" s="38" t="s">
        <v>540</v>
      </c>
      <c r="I775" s="53">
        <v>30</v>
      </c>
      <c r="J775" s="88">
        <v>9.34</v>
      </c>
      <c r="K775" s="82">
        <f t="shared" si="358"/>
        <v>9.3000000000000007</v>
      </c>
      <c r="L775" s="82">
        <f t="shared" si="359"/>
        <v>0.31</v>
      </c>
      <c r="M775" s="83">
        <f t="shared" si="357"/>
        <v>0.31133333333333335</v>
      </c>
      <c r="N775" s="84">
        <v>0.21033299999999999</v>
      </c>
      <c r="O775" s="85">
        <f t="shared" si="353"/>
        <v>3000</v>
      </c>
      <c r="P775" s="86">
        <v>100</v>
      </c>
      <c r="Q775" s="85">
        <f t="shared" si="354"/>
        <v>300000</v>
      </c>
      <c r="R775" s="86">
        <v>10000</v>
      </c>
      <c r="S775" s="87">
        <f t="shared" si="355"/>
        <v>930.00000000000011</v>
      </c>
      <c r="T775" s="87">
        <f t="shared" si="356"/>
        <v>93000</v>
      </c>
      <c r="AA775" s="22">
        <f t="shared" si="360"/>
        <v>630.99900000000002</v>
      </c>
      <c r="AB775" s="22">
        <f t="shared" si="361"/>
        <v>934</v>
      </c>
      <c r="AC775" s="22">
        <f t="shared" si="362"/>
        <v>630.99900000000002</v>
      </c>
      <c r="AE775" s="22">
        <f t="shared" si="363"/>
        <v>63099.899999999994</v>
      </c>
      <c r="AF775" s="22">
        <f t="shared" si="364"/>
        <v>93400</v>
      </c>
      <c r="AG775" s="22">
        <f t="shared" si="365"/>
        <v>63099.899999999994</v>
      </c>
    </row>
    <row r="776" spans="1:201" ht="40.15" customHeight="1" x14ac:dyDescent="0.2">
      <c r="A776" s="15" t="s">
        <v>1160</v>
      </c>
      <c r="B776" s="9">
        <v>767</v>
      </c>
      <c r="C776" s="9"/>
      <c r="D776" s="49" t="s">
        <v>125</v>
      </c>
      <c r="E776" s="79" t="s">
        <v>1150</v>
      </c>
      <c r="F776" s="49" t="s">
        <v>631</v>
      </c>
      <c r="G776" s="49" t="s">
        <v>1501</v>
      </c>
      <c r="H776" s="38" t="s">
        <v>537</v>
      </c>
      <c r="I776" s="53">
        <v>1</v>
      </c>
      <c r="J776" s="88">
        <v>10.88</v>
      </c>
      <c r="K776" s="82">
        <f t="shared" si="358"/>
        <v>10.88</v>
      </c>
      <c r="L776" s="82">
        <f t="shared" si="359"/>
        <v>10.88</v>
      </c>
      <c r="M776" s="83">
        <f t="shared" si="357"/>
        <v>10.88</v>
      </c>
      <c r="N776" s="84">
        <v>7.3550000000000004</v>
      </c>
      <c r="O776" s="85">
        <f t="shared" si="353"/>
        <v>40</v>
      </c>
      <c r="P776" s="86">
        <v>40</v>
      </c>
      <c r="Q776" s="85">
        <f t="shared" si="354"/>
        <v>200</v>
      </c>
      <c r="R776" s="86">
        <v>200</v>
      </c>
      <c r="S776" s="87">
        <f t="shared" si="355"/>
        <v>435.20000000000005</v>
      </c>
      <c r="T776" s="87">
        <f t="shared" si="356"/>
        <v>2176</v>
      </c>
      <c r="AA776" s="22">
        <f t="shared" si="360"/>
        <v>294.20000000000005</v>
      </c>
      <c r="AB776" s="22">
        <f t="shared" si="361"/>
        <v>435.20000000000005</v>
      </c>
      <c r="AC776" s="22">
        <f t="shared" si="362"/>
        <v>294.20000000000005</v>
      </c>
      <c r="AE776" s="22">
        <f t="shared" si="363"/>
        <v>1471</v>
      </c>
      <c r="AF776" s="22">
        <f t="shared" si="364"/>
        <v>2176</v>
      </c>
      <c r="AG776" s="22">
        <f t="shared" si="365"/>
        <v>1471</v>
      </c>
    </row>
    <row r="777" spans="1:201" ht="40.15" customHeight="1" x14ac:dyDescent="0.2">
      <c r="A777" s="15" t="s">
        <v>1160</v>
      </c>
      <c r="B777" s="9">
        <v>768</v>
      </c>
      <c r="C777" s="9"/>
      <c r="D777" s="49" t="s">
        <v>125</v>
      </c>
      <c r="E777" s="79" t="s">
        <v>2012</v>
      </c>
      <c r="F777" s="49" t="s">
        <v>683</v>
      </c>
      <c r="G777" s="49" t="s">
        <v>1502</v>
      </c>
      <c r="H777" s="49" t="s">
        <v>540</v>
      </c>
      <c r="I777" s="101">
        <v>15</v>
      </c>
      <c r="J777" s="88">
        <v>22.21</v>
      </c>
      <c r="K777" s="82">
        <f t="shared" si="358"/>
        <v>22.2</v>
      </c>
      <c r="L777" s="82">
        <f t="shared" si="359"/>
        <v>1.48</v>
      </c>
      <c r="M777" s="83">
        <f t="shared" si="357"/>
        <v>1.4806666666666668</v>
      </c>
      <c r="N777" s="84">
        <v>0.64888400000000002</v>
      </c>
      <c r="O777" s="85">
        <f t="shared" si="353"/>
        <v>150</v>
      </c>
      <c r="P777" s="86">
        <v>10</v>
      </c>
      <c r="Q777" s="85">
        <f t="shared" si="354"/>
        <v>3000</v>
      </c>
      <c r="R777" s="86">
        <v>200</v>
      </c>
      <c r="S777" s="87">
        <f t="shared" si="355"/>
        <v>222</v>
      </c>
      <c r="T777" s="87">
        <f t="shared" si="356"/>
        <v>4440</v>
      </c>
      <c r="AA777" s="22">
        <f t="shared" si="360"/>
        <v>97.332599999999999</v>
      </c>
      <c r="AB777" s="22">
        <f t="shared" si="361"/>
        <v>222.10000000000002</v>
      </c>
      <c r="AC777" s="22">
        <f t="shared" si="362"/>
        <v>97.332599999999999</v>
      </c>
      <c r="AE777" s="22">
        <f t="shared" si="363"/>
        <v>1946.652</v>
      </c>
      <c r="AF777" s="22">
        <f t="shared" si="364"/>
        <v>4442</v>
      </c>
      <c r="AG777" s="22">
        <f t="shared" si="365"/>
        <v>1946.652</v>
      </c>
    </row>
    <row r="778" spans="1:201" ht="40.15" customHeight="1" x14ac:dyDescent="0.2">
      <c r="A778" s="15" t="s">
        <v>1160</v>
      </c>
      <c r="B778" s="9">
        <v>769</v>
      </c>
      <c r="C778" s="9"/>
      <c r="D778" s="49" t="s">
        <v>125</v>
      </c>
      <c r="E778" s="79" t="s">
        <v>128</v>
      </c>
      <c r="F778" s="49" t="s">
        <v>804</v>
      </c>
      <c r="G778" s="49" t="s">
        <v>1503</v>
      </c>
      <c r="H778" s="49" t="s">
        <v>555</v>
      </c>
      <c r="I778" s="101">
        <v>1</v>
      </c>
      <c r="J778" s="88">
        <v>24.94</v>
      </c>
      <c r="K778" s="82">
        <f t="shared" si="358"/>
        <v>24.94</v>
      </c>
      <c r="L778" s="82">
        <f t="shared" si="359"/>
        <v>24.94</v>
      </c>
      <c r="M778" s="83">
        <f t="shared" si="357"/>
        <v>24.94</v>
      </c>
      <c r="N778" s="84">
        <v>10.814748</v>
      </c>
      <c r="O778" s="85">
        <f t="shared" si="353"/>
        <v>10</v>
      </c>
      <c r="P778" s="86">
        <v>10</v>
      </c>
      <c r="Q778" s="85">
        <f t="shared" si="354"/>
        <v>200</v>
      </c>
      <c r="R778" s="86">
        <v>200</v>
      </c>
      <c r="S778" s="87">
        <f t="shared" si="355"/>
        <v>249.4</v>
      </c>
      <c r="T778" s="87">
        <f t="shared" si="356"/>
        <v>4988</v>
      </c>
      <c r="AA778" s="22">
        <f t="shared" si="360"/>
        <v>108.14748</v>
      </c>
      <c r="AB778" s="22">
        <f t="shared" si="361"/>
        <v>249.4</v>
      </c>
      <c r="AC778" s="22">
        <f t="shared" si="362"/>
        <v>108.14748</v>
      </c>
      <c r="AE778" s="22">
        <f t="shared" si="363"/>
        <v>2162.9495999999999</v>
      </c>
      <c r="AF778" s="22">
        <f t="shared" si="364"/>
        <v>4988</v>
      </c>
      <c r="AG778" s="22">
        <f t="shared" si="365"/>
        <v>2162.9495999999999</v>
      </c>
    </row>
    <row r="779" spans="1:201" ht="40.15" customHeight="1" x14ac:dyDescent="0.2">
      <c r="A779" s="15" t="s">
        <v>1160</v>
      </c>
      <c r="B779" s="9">
        <v>770</v>
      </c>
      <c r="C779" s="9"/>
      <c r="D779" s="49" t="s">
        <v>130</v>
      </c>
      <c r="E779" s="79" t="s">
        <v>1504</v>
      </c>
      <c r="F779" s="49" t="s">
        <v>549</v>
      </c>
      <c r="G779" s="49" t="s">
        <v>871</v>
      </c>
      <c r="H779" s="38" t="s">
        <v>540</v>
      </c>
      <c r="I779" s="53">
        <v>30</v>
      </c>
      <c r="J779" s="88">
        <v>19.98</v>
      </c>
      <c r="K779" s="82">
        <f t="shared" si="358"/>
        <v>19.8</v>
      </c>
      <c r="L779" s="82">
        <f t="shared" si="359"/>
        <v>0.66</v>
      </c>
      <c r="M779" s="83">
        <f t="shared" si="357"/>
        <v>0.66600000000000004</v>
      </c>
      <c r="N779" s="84">
        <v>0.180066</v>
      </c>
      <c r="O779" s="85">
        <f t="shared" si="353"/>
        <v>30</v>
      </c>
      <c r="P779" s="86">
        <v>1</v>
      </c>
      <c r="Q779" s="85">
        <f t="shared" si="354"/>
        <v>120000</v>
      </c>
      <c r="R779" s="86">
        <v>4000</v>
      </c>
      <c r="S779" s="87">
        <f t="shared" si="355"/>
        <v>19.8</v>
      </c>
      <c r="T779" s="87">
        <f t="shared" si="356"/>
        <v>79200</v>
      </c>
      <c r="AA779" s="22">
        <f t="shared" si="360"/>
        <v>5.40198</v>
      </c>
      <c r="AB779" s="22">
        <f t="shared" si="361"/>
        <v>19.98</v>
      </c>
      <c r="AC779" s="22">
        <f t="shared" si="362"/>
        <v>5.40198</v>
      </c>
      <c r="AE779" s="22">
        <f t="shared" si="363"/>
        <v>21607.920000000002</v>
      </c>
      <c r="AF779" s="22">
        <f t="shared" si="364"/>
        <v>79920</v>
      </c>
      <c r="AG779" s="22">
        <f t="shared" si="365"/>
        <v>21607.920000000002</v>
      </c>
    </row>
    <row r="780" spans="1:201" ht="40.15" customHeight="1" x14ac:dyDescent="0.2">
      <c r="A780" s="15" t="s">
        <v>1160</v>
      </c>
      <c r="B780" s="9">
        <v>771</v>
      </c>
      <c r="C780" s="9"/>
      <c r="D780" s="49" t="s">
        <v>130</v>
      </c>
      <c r="E780" s="79" t="s">
        <v>1505</v>
      </c>
      <c r="F780" s="49" t="s">
        <v>68</v>
      </c>
      <c r="G780" s="49" t="s">
        <v>131</v>
      </c>
      <c r="H780" s="49" t="s">
        <v>540</v>
      </c>
      <c r="I780" s="89">
        <v>30</v>
      </c>
      <c r="J780" s="88">
        <v>19.98</v>
      </c>
      <c r="K780" s="82">
        <f t="shared" si="358"/>
        <v>19.8</v>
      </c>
      <c r="L780" s="82">
        <f t="shared" si="359"/>
        <v>0.66</v>
      </c>
      <c r="M780" s="83">
        <f t="shared" si="357"/>
        <v>0.66600000000000004</v>
      </c>
      <c r="N780" s="84">
        <v>0.180066</v>
      </c>
      <c r="O780" s="85">
        <f t="shared" si="353"/>
        <v>30</v>
      </c>
      <c r="P780" s="86">
        <v>1</v>
      </c>
      <c r="Q780" s="85">
        <f t="shared" si="354"/>
        <v>150000</v>
      </c>
      <c r="R780" s="86">
        <v>5000</v>
      </c>
      <c r="S780" s="87">
        <f t="shared" si="355"/>
        <v>19.8</v>
      </c>
      <c r="T780" s="87">
        <f t="shared" si="356"/>
        <v>99000</v>
      </c>
      <c r="AA780" s="22">
        <f t="shared" si="360"/>
        <v>5.40198</v>
      </c>
      <c r="AB780" s="22">
        <f t="shared" si="361"/>
        <v>19.98</v>
      </c>
      <c r="AC780" s="22">
        <f t="shared" si="362"/>
        <v>5.40198</v>
      </c>
      <c r="AE780" s="22">
        <f t="shared" si="363"/>
        <v>27009.9</v>
      </c>
      <c r="AF780" s="22">
        <f t="shared" si="364"/>
        <v>99900</v>
      </c>
      <c r="AG780" s="22">
        <f t="shared" si="365"/>
        <v>27009.9</v>
      </c>
    </row>
    <row r="781" spans="1:201" ht="40.15" customHeight="1" x14ac:dyDescent="0.2">
      <c r="A781" s="15" t="s">
        <v>1160</v>
      </c>
      <c r="B781" s="9">
        <v>772</v>
      </c>
      <c r="C781" s="9"/>
      <c r="D781" s="49" t="s">
        <v>130</v>
      </c>
      <c r="E781" s="79" t="s">
        <v>312</v>
      </c>
      <c r="F781" s="49" t="s">
        <v>549</v>
      </c>
      <c r="G781" s="49" t="s">
        <v>871</v>
      </c>
      <c r="H781" s="49" t="s">
        <v>540</v>
      </c>
      <c r="I781" s="89">
        <v>30</v>
      </c>
      <c r="J781" s="88">
        <v>30.75</v>
      </c>
      <c r="K781" s="82">
        <f t="shared" si="358"/>
        <v>30.6</v>
      </c>
      <c r="L781" s="82">
        <f t="shared" si="359"/>
        <v>1.02</v>
      </c>
      <c r="M781" s="83">
        <f t="shared" si="357"/>
        <v>1.0249999999999999</v>
      </c>
      <c r="N781" s="84">
        <v>0.180066</v>
      </c>
      <c r="O781" s="85">
        <f t="shared" si="353"/>
        <v>15000</v>
      </c>
      <c r="P781" s="86">
        <v>500</v>
      </c>
      <c r="Q781" s="85">
        <f t="shared" si="354"/>
        <v>300000</v>
      </c>
      <c r="R781" s="86">
        <v>10000</v>
      </c>
      <c r="S781" s="87">
        <f t="shared" si="355"/>
        <v>15300</v>
      </c>
      <c r="T781" s="87">
        <f t="shared" si="356"/>
        <v>306000</v>
      </c>
      <c r="AA781" s="22">
        <f t="shared" si="360"/>
        <v>2700.9900000000002</v>
      </c>
      <c r="AB781" s="22">
        <f t="shared" si="361"/>
        <v>15374.999999999998</v>
      </c>
      <c r="AC781" s="22">
        <f t="shared" si="362"/>
        <v>2700.9900000000002</v>
      </c>
      <c r="AE781" s="22">
        <f t="shared" si="363"/>
        <v>54019.8</v>
      </c>
      <c r="AF781" s="22">
        <f t="shared" si="364"/>
        <v>307500</v>
      </c>
      <c r="AG781" s="22">
        <f t="shared" si="365"/>
        <v>54019.8</v>
      </c>
    </row>
    <row r="782" spans="1:201" ht="40.15" customHeight="1" x14ac:dyDescent="0.2">
      <c r="A782" s="15" t="s">
        <v>1160</v>
      </c>
      <c r="B782" s="9">
        <v>773</v>
      </c>
      <c r="C782" s="9"/>
      <c r="D782" s="38" t="s">
        <v>377</v>
      </c>
      <c r="E782" s="97" t="s">
        <v>378</v>
      </c>
      <c r="F782" s="38" t="s">
        <v>750</v>
      </c>
      <c r="G782" s="38" t="s">
        <v>521</v>
      </c>
      <c r="H782" s="38" t="s">
        <v>540</v>
      </c>
      <c r="I782" s="99">
        <v>28</v>
      </c>
      <c r="J782" s="88">
        <v>11.23</v>
      </c>
      <c r="K782" s="82">
        <f t="shared" si="358"/>
        <v>11.200000000000001</v>
      </c>
      <c r="L782" s="82">
        <f t="shared" si="359"/>
        <v>0.4</v>
      </c>
      <c r="M782" s="83">
        <f t="shared" si="357"/>
        <v>0.40107142857142858</v>
      </c>
      <c r="N782" s="84">
        <v>0.118934</v>
      </c>
      <c r="O782" s="85">
        <f t="shared" si="353"/>
        <v>560</v>
      </c>
      <c r="P782" s="86">
        <v>20</v>
      </c>
      <c r="Q782" s="85">
        <f t="shared" si="354"/>
        <v>14000</v>
      </c>
      <c r="R782" s="86">
        <v>500</v>
      </c>
      <c r="S782" s="87">
        <f t="shared" si="355"/>
        <v>224.00000000000003</v>
      </c>
      <c r="T782" s="87">
        <f t="shared" si="356"/>
        <v>5600.0000000000009</v>
      </c>
      <c r="AA782" s="22">
        <f t="shared" si="360"/>
        <v>66.603039999999993</v>
      </c>
      <c r="AB782" s="22">
        <f t="shared" si="361"/>
        <v>224.6</v>
      </c>
      <c r="AC782" s="22">
        <f t="shared" si="362"/>
        <v>66.603039999999993</v>
      </c>
      <c r="AE782" s="22">
        <f t="shared" si="363"/>
        <v>1665.076</v>
      </c>
      <c r="AF782" s="22">
        <f t="shared" si="364"/>
        <v>5615</v>
      </c>
      <c r="AG782" s="22">
        <f t="shared" si="365"/>
        <v>1665.076</v>
      </c>
    </row>
    <row r="783" spans="1:201" ht="40.15" customHeight="1" x14ac:dyDescent="0.2">
      <c r="A783" s="16" t="s">
        <v>1161</v>
      </c>
      <c r="B783" s="9">
        <v>774</v>
      </c>
      <c r="C783" s="9"/>
      <c r="D783" s="49" t="s">
        <v>963</v>
      </c>
      <c r="E783" s="79" t="s">
        <v>964</v>
      </c>
      <c r="F783" s="49" t="s">
        <v>580</v>
      </c>
      <c r="G783" s="49" t="s">
        <v>965</v>
      </c>
      <c r="H783" s="49" t="s">
        <v>540</v>
      </c>
      <c r="I783" s="100">
        <v>28</v>
      </c>
      <c r="J783" s="82">
        <v>8.75</v>
      </c>
      <c r="K783" s="82">
        <f t="shared" si="358"/>
        <v>8.68</v>
      </c>
      <c r="L783" s="82">
        <f t="shared" si="359"/>
        <v>0.31</v>
      </c>
      <c r="M783" s="83">
        <f t="shared" si="357"/>
        <v>0.3125</v>
      </c>
      <c r="N783" s="84">
        <v>0</v>
      </c>
      <c r="O783" s="85">
        <f t="shared" si="353"/>
        <v>1400</v>
      </c>
      <c r="P783" s="86">
        <v>50</v>
      </c>
      <c r="Q783" s="85">
        <f t="shared" si="354"/>
        <v>33600</v>
      </c>
      <c r="R783" s="86">
        <v>1200</v>
      </c>
      <c r="S783" s="87">
        <f t="shared" si="355"/>
        <v>434</v>
      </c>
      <c r="T783" s="87">
        <f t="shared" si="356"/>
        <v>10416</v>
      </c>
      <c r="U783" s="6"/>
      <c r="V783" s="6"/>
      <c r="W783" s="6"/>
      <c r="X783" s="6"/>
      <c r="Y783" s="6"/>
      <c r="Z783" s="6"/>
      <c r="AA783" s="22">
        <f t="shared" si="360"/>
        <v>0</v>
      </c>
      <c r="AB783" s="22">
        <f t="shared" si="361"/>
        <v>437.5</v>
      </c>
      <c r="AC783" s="22">
        <f t="shared" si="362"/>
        <v>0</v>
      </c>
      <c r="AD783" s="6"/>
      <c r="AE783" s="22">
        <f t="shared" si="363"/>
        <v>0</v>
      </c>
      <c r="AF783" s="22">
        <f t="shared" si="364"/>
        <v>10500</v>
      </c>
      <c r="AG783" s="22">
        <f t="shared" si="365"/>
        <v>0</v>
      </c>
      <c r="AH783" s="6"/>
      <c r="AI783" s="6"/>
      <c r="AJ783" s="6"/>
      <c r="AK783" s="6"/>
      <c r="AL783" s="6"/>
      <c r="AM783" s="6"/>
      <c r="AN783" s="29"/>
      <c r="AO783" s="29"/>
      <c r="AP783" s="29"/>
      <c r="AQ783" s="29"/>
      <c r="AR783" s="29"/>
      <c r="AS783" s="29"/>
      <c r="AT783" s="29"/>
      <c r="AU783" s="29"/>
      <c r="AV783" s="29"/>
      <c r="AW783" s="29"/>
      <c r="AX783" s="29"/>
      <c r="AY783" s="29"/>
      <c r="AZ783" s="29"/>
      <c r="BA783" s="29"/>
      <c r="BB783" s="29"/>
      <c r="BC783" s="29"/>
      <c r="BD783" s="29"/>
      <c r="BE783" s="29"/>
      <c r="BF783" s="29"/>
      <c r="BG783" s="29"/>
      <c r="BH783" s="29"/>
      <c r="BI783" s="29"/>
      <c r="BJ783" s="6"/>
      <c r="BK783" s="6"/>
      <c r="BL783" s="6"/>
      <c r="BM783" s="6"/>
      <c r="BN783" s="6"/>
      <c r="BO783" s="6"/>
      <c r="BP783" s="6"/>
      <c r="BQ783" s="6"/>
      <c r="BR783" s="6"/>
      <c r="BS783" s="6"/>
      <c r="BT783" s="6"/>
      <c r="BU783" s="6"/>
      <c r="BV783" s="6"/>
      <c r="BW783" s="6"/>
      <c r="BX783" s="6"/>
      <c r="BY783" s="6"/>
      <c r="BZ783" s="6"/>
      <c r="CA783" s="6"/>
      <c r="CB783" s="6"/>
      <c r="CC783" s="6"/>
      <c r="CD783" s="6"/>
      <c r="CE783" s="6"/>
      <c r="CF783" s="6"/>
      <c r="CG783" s="6"/>
      <c r="CH783" s="6"/>
      <c r="CI783" s="6"/>
      <c r="CJ783" s="6"/>
      <c r="CK783" s="6"/>
      <c r="CL783" s="6"/>
      <c r="CM783" s="6"/>
      <c r="CN783" s="6"/>
      <c r="CO783" s="6"/>
      <c r="CP783" s="6"/>
      <c r="CQ783" s="6"/>
      <c r="CR783" s="6"/>
      <c r="CS783" s="6"/>
      <c r="CT783" s="6"/>
      <c r="CU783" s="6"/>
      <c r="CV783" s="6"/>
      <c r="CW783" s="6"/>
      <c r="CX783" s="6"/>
      <c r="CY783" s="6"/>
      <c r="CZ783" s="6"/>
      <c r="DA783" s="6"/>
      <c r="DB783" s="6"/>
      <c r="DC783" s="6"/>
      <c r="DD783" s="6"/>
      <c r="DE783" s="6"/>
      <c r="DF783" s="6"/>
      <c r="DG783" s="6"/>
      <c r="DH783" s="6"/>
      <c r="DI783" s="6"/>
      <c r="DJ783" s="6"/>
      <c r="DK783" s="6"/>
      <c r="DL783" s="6"/>
      <c r="DM783" s="6"/>
      <c r="DN783" s="6"/>
      <c r="DO783" s="6"/>
      <c r="DP783" s="6"/>
      <c r="DQ783" s="6"/>
      <c r="DR783" s="6"/>
      <c r="DS783" s="6"/>
      <c r="DT783" s="6"/>
      <c r="DU783" s="6"/>
      <c r="DV783" s="6"/>
      <c r="DW783" s="6"/>
      <c r="DX783" s="6"/>
      <c r="DY783" s="6"/>
      <c r="DZ783" s="6"/>
      <c r="EA783" s="6"/>
      <c r="EB783" s="6"/>
      <c r="EC783" s="6"/>
      <c r="ED783" s="6"/>
      <c r="EE783" s="6"/>
      <c r="EF783" s="6"/>
      <c r="EG783" s="6"/>
      <c r="EH783" s="6"/>
      <c r="EI783" s="6"/>
      <c r="EJ783" s="6"/>
      <c r="EK783" s="6"/>
      <c r="EL783" s="6"/>
      <c r="EM783" s="6"/>
      <c r="EN783" s="6"/>
      <c r="EO783" s="6"/>
      <c r="EP783" s="6"/>
      <c r="EQ783" s="6"/>
      <c r="ER783" s="6"/>
      <c r="ES783" s="6"/>
      <c r="ET783" s="6"/>
      <c r="EU783" s="6"/>
      <c r="EV783" s="6"/>
      <c r="EW783" s="6"/>
      <c r="EX783" s="6"/>
      <c r="EY783" s="6"/>
      <c r="EZ783" s="6"/>
      <c r="FA783" s="6"/>
      <c r="FB783" s="6"/>
      <c r="FC783" s="6"/>
      <c r="FD783" s="6"/>
      <c r="FE783" s="6"/>
      <c r="FF783" s="6"/>
      <c r="FG783" s="6"/>
      <c r="FH783" s="6"/>
      <c r="FI783" s="6"/>
      <c r="FJ783" s="6"/>
      <c r="FK783" s="6"/>
      <c r="FL783" s="6"/>
      <c r="FM783" s="6"/>
      <c r="FN783" s="6"/>
      <c r="FO783" s="6"/>
      <c r="FP783" s="6"/>
      <c r="FQ783" s="6"/>
      <c r="FR783" s="6"/>
      <c r="FS783" s="6"/>
      <c r="FT783" s="6"/>
      <c r="FU783" s="6"/>
      <c r="FV783" s="6"/>
      <c r="FW783" s="6"/>
      <c r="FX783" s="6"/>
      <c r="FY783" s="6"/>
      <c r="FZ783" s="6"/>
      <c r="GA783" s="6"/>
      <c r="GB783" s="6"/>
      <c r="GC783" s="6"/>
      <c r="GD783" s="6"/>
      <c r="GE783" s="6"/>
      <c r="GF783" s="6"/>
      <c r="GG783" s="6"/>
      <c r="GH783" s="6"/>
      <c r="GI783" s="6"/>
      <c r="GJ783" s="6"/>
      <c r="GK783" s="6"/>
      <c r="GL783" s="6"/>
      <c r="GM783" s="6"/>
      <c r="GN783" s="6"/>
      <c r="GO783" s="6"/>
      <c r="GP783" s="6"/>
      <c r="GQ783" s="6"/>
      <c r="GR783" s="6"/>
      <c r="GS783" s="6"/>
    </row>
    <row r="784" spans="1:201" s="6" customFormat="1" ht="40.15" customHeight="1" x14ac:dyDescent="0.2">
      <c r="A784" s="16" t="s">
        <v>1161</v>
      </c>
      <c r="B784" s="9">
        <v>775</v>
      </c>
      <c r="C784" s="9"/>
      <c r="D784" s="49" t="s">
        <v>670</v>
      </c>
      <c r="E784" s="79" t="s">
        <v>671</v>
      </c>
      <c r="F784" s="49" t="s">
        <v>538</v>
      </c>
      <c r="G784" s="49" t="s">
        <v>602</v>
      </c>
      <c r="H784" s="49" t="s">
        <v>540</v>
      </c>
      <c r="I784" s="89">
        <v>10</v>
      </c>
      <c r="J784" s="82">
        <v>4.51</v>
      </c>
      <c r="K784" s="82">
        <f t="shared" si="358"/>
        <v>4.5</v>
      </c>
      <c r="L784" s="82">
        <f t="shared" si="359"/>
        <v>0.45</v>
      </c>
      <c r="M784" s="83">
        <f t="shared" si="357"/>
        <v>0.45099999999999996</v>
      </c>
      <c r="N784" s="84">
        <v>0</v>
      </c>
      <c r="O784" s="85">
        <f t="shared" si="353"/>
        <v>500</v>
      </c>
      <c r="P784" s="86">
        <v>50</v>
      </c>
      <c r="Q784" s="85">
        <f t="shared" si="354"/>
        <v>4000</v>
      </c>
      <c r="R784" s="86">
        <v>400</v>
      </c>
      <c r="S784" s="87">
        <f t="shared" si="355"/>
        <v>225</v>
      </c>
      <c r="T784" s="87">
        <f t="shared" si="356"/>
        <v>1800</v>
      </c>
      <c r="AA784" s="22">
        <f t="shared" si="360"/>
        <v>0</v>
      </c>
      <c r="AB784" s="22">
        <f t="shared" si="361"/>
        <v>225.49999999999997</v>
      </c>
      <c r="AC784" s="22">
        <f t="shared" si="362"/>
        <v>0</v>
      </c>
      <c r="AE784" s="22">
        <f t="shared" si="363"/>
        <v>0</v>
      </c>
      <c r="AF784" s="22">
        <f t="shared" si="364"/>
        <v>1803.9999999999998</v>
      </c>
      <c r="AG784" s="22">
        <f t="shared" si="365"/>
        <v>0</v>
      </c>
      <c r="AN784" s="29"/>
      <c r="AO784" s="29"/>
      <c r="AP784" s="29"/>
      <c r="AQ784" s="29"/>
      <c r="AR784" s="29"/>
      <c r="AS784" s="29"/>
      <c r="AT784" s="29"/>
      <c r="AU784" s="29"/>
      <c r="AV784" s="29"/>
      <c r="AW784" s="29"/>
      <c r="AX784" s="29"/>
      <c r="AY784" s="29"/>
      <c r="AZ784" s="29"/>
      <c r="BA784" s="29"/>
      <c r="BB784" s="29"/>
      <c r="BC784" s="29"/>
      <c r="BD784" s="29"/>
      <c r="BE784" s="29"/>
      <c r="BF784" s="29"/>
      <c r="BG784" s="29"/>
      <c r="BH784" s="29"/>
      <c r="BI784" s="29"/>
    </row>
    <row r="785" spans="1:201" s="6" customFormat="1" ht="40.15" customHeight="1" x14ac:dyDescent="0.2">
      <c r="A785" s="16" t="s">
        <v>1161</v>
      </c>
      <c r="B785" s="9">
        <v>776</v>
      </c>
      <c r="C785" s="9"/>
      <c r="D785" s="49" t="s">
        <v>670</v>
      </c>
      <c r="E785" s="79" t="s">
        <v>671</v>
      </c>
      <c r="F785" s="49" t="s">
        <v>1979</v>
      </c>
      <c r="G785" s="49" t="s">
        <v>2227</v>
      </c>
      <c r="H785" s="49" t="s">
        <v>540</v>
      </c>
      <c r="I785" s="89">
        <v>15</v>
      </c>
      <c r="J785" s="82">
        <v>6.76</v>
      </c>
      <c r="K785" s="82">
        <f t="shared" si="358"/>
        <v>6.75</v>
      </c>
      <c r="L785" s="82">
        <f t="shared" si="359"/>
        <v>0.45</v>
      </c>
      <c r="M785" s="83">
        <f t="shared" si="357"/>
        <v>0.45066666666666666</v>
      </c>
      <c r="N785" s="84"/>
      <c r="O785" s="85">
        <f t="shared" si="353"/>
        <v>750</v>
      </c>
      <c r="P785" s="86">
        <v>50</v>
      </c>
      <c r="Q785" s="85">
        <f t="shared" si="354"/>
        <v>7500</v>
      </c>
      <c r="R785" s="86">
        <v>500</v>
      </c>
      <c r="S785" s="87">
        <f t="shared" si="355"/>
        <v>337.5</v>
      </c>
      <c r="T785" s="87">
        <f t="shared" si="356"/>
        <v>3375</v>
      </c>
      <c r="AA785" s="22"/>
      <c r="AB785" s="22"/>
      <c r="AC785" s="22"/>
      <c r="AE785" s="22"/>
      <c r="AF785" s="22"/>
      <c r="AG785" s="22"/>
      <c r="AN785" s="29"/>
      <c r="AO785" s="29"/>
      <c r="AP785" s="29"/>
      <c r="AQ785" s="29"/>
      <c r="AR785" s="29"/>
      <c r="AS785" s="29"/>
      <c r="AT785" s="29"/>
      <c r="AU785" s="29"/>
      <c r="AV785" s="29"/>
      <c r="AW785" s="29"/>
      <c r="AX785" s="29"/>
      <c r="AY785" s="29"/>
      <c r="AZ785" s="29"/>
      <c r="BA785" s="29"/>
      <c r="BB785" s="29"/>
      <c r="BC785" s="29"/>
      <c r="BD785" s="29"/>
      <c r="BE785" s="29"/>
      <c r="BF785" s="29"/>
      <c r="BG785" s="29"/>
      <c r="BH785" s="29"/>
      <c r="BI785" s="29"/>
    </row>
    <row r="786" spans="1:201" s="6" customFormat="1" ht="40.15" customHeight="1" x14ac:dyDescent="0.2">
      <c r="A786" s="15" t="s">
        <v>1160</v>
      </c>
      <c r="B786" s="9">
        <v>777</v>
      </c>
      <c r="C786" s="9"/>
      <c r="D786" s="49" t="s">
        <v>359</v>
      </c>
      <c r="E786" s="79" t="s">
        <v>930</v>
      </c>
      <c r="F786" s="49" t="s">
        <v>549</v>
      </c>
      <c r="G786" s="49" t="s">
        <v>1506</v>
      </c>
      <c r="H786" s="49" t="s">
        <v>540</v>
      </c>
      <c r="I786" s="89">
        <v>20</v>
      </c>
      <c r="J786" s="88">
        <v>7.1</v>
      </c>
      <c r="K786" s="82">
        <f t="shared" si="358"/>
        <v>7</v>
      </c>
      <c r="L786" s="82">
        <f t="shared" si="359"/>
        <v>0.35</v>
      </c>
      <c r="M786" s="83">
        <f t="shared" si="357"/>
        <v>0.35499999999999998</v>
      </c>
      <c r="N786" s="84">
        <v>0.432</v>
      </c>
      <c r="O786" s="85">
        <f t="shared" ref="O786:O844" si="366">P786*I786</f>
        <v>1000</v>
      </c>
      <c r="P786" s="86">
        <v>50</v>
      </c>
      <c r="Q786" s="85">
        <f t="shared" ref="Q786:Q844" si="367">R786*I786</f>
        <v>8000</v>
      </c>
      <c r="R786" s="86">
        <v>400</v>
      </c>
      <c r="S786" s="87">
        <f t="shared" ref="S786:S844" si="368">P786*K786</f>
        <v>350</v>
      </c>
      <c r="T786" s="87">
        <f t="shared" ref="T786:T844" si="369">R786*K786</f>
        <v>2800</v>
      </c>
      <c r="U786" s="1"/>
      <c r="V786" s="1"/>
      <c r="W786" s="1"/>
      <c r="X786" s="1"/>
      <c r="Y786" s="1"/>
      <c r="Z786" s="1"/>
      <c r="AA786" s="22">
        <f t="shared" si="360"/>
        <v>432</v>
      </c>
      <c r="AB786" s="22">
        <f t="shared" si="361"/>
        <v>355</v>
      </c>
      <c r="AC786" s="22">
        <f t="shared" si="362"/>
        <v>355</v>
      </c>
      <c r="AD786" s="1"/>
      <c r="AE786" s="22">
        <f t="shared" si="363"/>
        <v>3456</v>
      </c>
      <c r="AF786" s="22">
        <f t="shared" si="364"/>
        <v>2840</v>
      </c>
      <c r="AG786" s="22">
        <f t="shared" si="365"/>
        <v>2840</v>
      </c>
      <c r="AH786" s="1"/>
      <c r="AI786" s="1"/>
      <c r="AJ786" s="1"/>
      <c r="AK786" s="1"/>
      <c r="AL786" s="1"/>
      <c r="AM786" s="1"/>
      <c r="AN786" s="26"/>
      <c r="AO786" s="26"/>
      <c r="AP786" s="26"/>
      <c r="AQ786" s="26"/>
      <c r="AR786" s="26"/>
      <c r="AS786" s="26"/>
      <c r="AT786" s="26"/>
      <c r="AU786" s="26"/>
      <c r="AV786" s="26"/>
      <c r="AW786" s="26"/>
      <c r="AX786" s="26"/>
      <c r="AY786" s="26"/>
      <c r="AZ786" s="26"/>
      <c r="BA786" s="26"/>
      <c r="BB786" s="26"/>
      <c r="BC786" s="26"/>
      <c r="BD786" s="26"/>
      <c r="BE786" s="26"/>
      <c r="BF786" s="26"/>
      <c r="BG786" s="26"/>
      <c r="BH786" s="26"/>
      <c r="BI786" s="26"/>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row>
    <row r="787" spans="1:201" ht="40.15" customHeight="1" x14ac:dyDescent="0.2">
      <c r="A787" s="15" t="s">
        <v>1161</v>
      </c>
      <c r="B787" s="9">
        <v>778</v>
      </c>
      <c r="C787" s="9"/>
      <c r="D787" s="49" t="s">
        <v>755</v>
      </c>
      <c r="E787" s="79" t="s">
        <v>756</v>
      </c>
      <c r="F787" s="49" t="s">
        <v>538</v>
      </c>
      <c r="G787" s="49" t="s">
        <v>579</v>
      </c>
      <c r="H787" s="49" t="s">
        <v>540</v>
      </c>
      <c r="I787" s="89">
        <v>20</v>
      </c>
      <c r="J787" s="88">
        <v>11.11</v>
      </c>
      <c r="K787" s="82">
        <f t="shared" si="358"/>
        <v>11</v>
      </c>
      <c r="L787" s="82">
        <f t="shared" si="359"/>
        <v>0.55000000000000004</v>
      </c>
      <c r="M787" s="83">
        <f t="shared" si="357"/>
        <v>0.55549999999999999</v>
      </c>
      <c r="N787" s="84">
        <v>0</v>
      </c>
      <c r="O787" s="85">
        <f t="shared" si="366"/>
        <v>20</v>
      </c>
      <c r="P787" s="86">
        <v>1</v>
      </c>
      <c r="Q787" s="85">
        <f t="shared" si="367"/>
        <v>10000</v>
      </c>
      <c r="R787" s="86">
        <v>500</v>
      </c>
      <c r="S787" s="87">
        <f t="shared" si="368"/>
        <v>11</v>
      </c>
      <c r="T787" s="87">
        <f t="shared" si="369"/>
        <v>5500</v>
      </c>
      <c r="AA787" s="22">
        <f t="shared" si="360"/>
        <v>0</v>
      </c>
      <c r="AB787" s="22">
        <f t="shared" si="361"/>
        <v>11.11</v>
      </c>
      <c r="AC787" s="22">
        <f t="shared" si="362"/>
        <v>0</v>
      </c>
      <c r="AE787" s="22">
        <f t="shared" si="363"/>
        <v>0</v>
      </c>
      <c r="AF787" s="22">
        <f t="shared" si="364"/>
        <v>5555</v>
      </c>
      <c r="AG787" s="22">
        <f t="shared" si="365"/>
        <v>0</v>
      </c>
    </row>
    <row r="788" spans="1:201" ht="40.15" customHeight="1" x14ac:dyDescent="0.2">
      <c r="A788" s="15" t="s">
        <v>1160</v>
      </c>
      <c r="B788" s="9">
        <v>779</v>
      </c>
      <c r="C788" s="9"/>
      <c r="D788" s="49" t="s">
        <v>133</v>
      </c>
      <c r="E788" s="79" t="s">
        <v>1507</v>
      </c>
      <c r="F788" s="49" t="s">
        <v>1508</v>
      </c>
      <c r="G788" s="49" t="s">
        <v>1509</v>
      </c>
      <c r="H788" s="49" t="s">
        <v>540</v>
      </c>
      <c r="I788" s="89">
        <v>10</v>
      </c>
      <c r="J788" s="88">
        <v>11.53</v>
      </c>
      <c r="K788" s="82">
        <f t="shared" si="358"/>
        <v>11.5</v>
      </c>
      <c r="L788" s="82">
        <f t="shared" si="359"/>
        <v>1.1499999999999999</v>
      </c>
      <c r="M788" s="83">
        <f t="shared" si="357"/>
        <v>1.153</v>
      </c>
      <c r="N788" s="84">
        <v>1.402199</v>
      </c>
      <c r="O788" s="85">
        <f t="shared" si="366"/>
        <v>500</v>
      </c>
      <c r="P788" s="86">
        <v>50</v>
      </c>
      <c r="Q788" s="85">
        <f t="shared" si="367"/>
        <v>2000</v>
      </c>
      <c r="R788" s="86">
        <v>200</v>
      </c>
      <c r="S788" s="87">
        <f t="shared" si="368"/>
        <v>575</v>
      </c>
      <c r="T788" s="87">
        <f t="shared" si="369"/>
        <v>2300</v>
      </c>
      <c r="AA788" s="22">
        <f t="shared" si="360"/>
        <v>701.09950000000003</v>
      </c>
      <c r="AB788" s="22">
        <f t="shared" si="361"/>
        <v>576.5</v>
      </c>
      <c r="AC788" s="22">
        <f t="shared" si="362"/>
        <v>576.5</v>
      </c>
      <c r="AE788" s="22">
        <f t="shared" si="363"/>
        <v>2804.3980000000001</v>
      </c>
      <c r="AF788" s="22">
        <f t="shared" si="364"/>
        <v>2306</v>
      </c>
      <c r="AG788" s="22">
        <f t="shared" si="365"/>
        <v>2306</v>
      </c>
    </row>
    <row r="789" spans="1:201" ht="40.15" customHeight="1" x14ac:dyDescent="0.2">
      <c r="A789" s="15" t="s">
        <v>1160</v>
      </c>
      <c r="B789" s="9">
        <v>780</v>
      </c>
      <c r="C789" s="9"/>
      <c r="D789" s="49" t="s">
        <v>133</v>
      </c>
      <c r="E789" s="79" t="s">
        <v>134</v>
      </c>
      <c r="F789" s="49" t="s">
        <v>1510</v>
      </c>
      <c r="G789" s="49" t="s">
        <v>675</v>
      </c>
      <c r="H789" s="49" t="s">
        <v>540</v>
      </c>
      <c r="I789" s="89">
        <v>20</v>
      </c>
      <c r="J789" s="88">
        <v>2.97</v>
      </c>
      <c r="K789" s="82">
        <f t="shared" si="358"/>
        <v>2.8000000000000003</v>
      </c>
      <c r="L789" s="82">
        <f t="shared" si="359"/>
        <v>0.14000000000000001</v>
      </c>
      <c r="M789" s="83">
        <f t="shared" si="357"/>
        <v>0.14850000000000002</v>
      </c>
      <c r="N789" s="84">
        <v>9.4305E-2</v>
      </c>
      <c r="O789" s="85">
        <f t="shared" si="366"/>
        <v>20</v>
      </c>
      <c r="P789" s="86">
        <v>1</v>
      </c>
      <c r="Q789" s="85">
        <f t="shared" si="367"/>
        <v>6000</v>
      </c>
      <c r="R789" s="86">
        <v>300</v>
      </c>
      <c r="S789" s="87">
        <f t="shared" si="368"/>
        <v>2.8000000000000003</v>
      </c>
      <c r="T789" s="87">
        <f t="shared" si="369"/>
        <v>840.00000000000011</v>
      </c>
      <c r="AA789" s="22">
        <f t="shared" si="360"/>
        <v>1.8860999999999999</v>
      </c>
      <c r="AB789" s="22">
        <f t="shared" si="361"/>
        <v>2.9700000000000006</v>
      </c>
      <c r="AC789" s="22">
        <f t="shared" si="362"/>
        <v>1.8860999999999999</v>
      </c>
      <c r="AE789" s="22">
        <f t="shared" si="363"/>
        <v>565.83000000000004</v>
      </c>
      <c r="AF789" s="22">
        <f t="shared" si="364"/>
        <v>891.00000000000011</v>
      </c>
      <c r="AG789" s="22">
        <f t="shared" si="365"/>
        <v>565.83000000000004</v>
      </c>
    </row>
    <row r="790" spans="1:201" ht="40.15" customHeight="1" x14ac:dyDescent="0.2">
      <c r="A790" s="12" t="s">
        <v>1160</v>
      </c>
      <c r="B790" s="9">
        <v>781</v>
      </c>
      <c r="C790" s="9"/>
      <c r="D790" s="48" t="s">
        <v>133</v>
      </c>
      <c r="E790" s="79" t="s">
        <v>135</v>
      </c>
      <c r="F790" s="48" t="s">
        <v>1511</v>
      </c>
      <c r="G790" s="48" t="s">
        <v>1512</v>
      </c>
      <c r="H790" s="48" t="s">
        <v>537</v>
      </c>
      <c r="I790" s="95">
        <v>1</v>
      </c>
      <c r="J790" s="88">
        <v>9.42</v>
      </c>
      <c r="K790" s="82">
        <f t="shared" si="358"/>
        <v>9.42</v>
      </c>
      <c r="L790" s="82">
        <f t="shared" si="359"/>
        <v>9.42</v>
      </c>
      <c r="M790" s="83">
        <f t="shared" si="357"/>
        <v>9.42</v>
      </c>
      <c r="N790" s="84">
        <v>11.457000000000001</v>
      </c>
      <c r="O790" s="85">
        <f t="shared" si="366"/>
        <v>20</v>
      </c>
      <c r="P790" s="86">
        <v>20</v>
      </c>
      <c r="Q790" s="85">
        <f t="shared" si="367"/>
        <v>400</v>
      </c>
      <c r="R790" s="86">
        <v>400</v>
      </c>
      <c r="S790" s="87">
        <f t="shared" si="368"/>
        <v>188.4</v>
      </c>
      <c r="T790" s="87">
        <f t="shared" si="369"/>
        <v>3768</v>
      </c>
      <c r="AA790" s="22">
        <f t="shared" si="360"/>
        <v>229.14000000000001</v>
      </c>
      <c r="AB790" s="22">
        <f t="shared" si="361"/>
        <v>188.4</v>
      </c>
      <c r="AC790" s="22">
        <f t="shared" si="362"/>
        <v>188.4</v>
      </c>
      <c r="AE790" s="22">
        <f t="shared" si="363"/>
        <v>4582.8</v>
      </c>
      <c r="AF790" s="22">
        <f t="shared" si="364"/>
        <v>3768</v>
      </c>
      <c r="AG790" s="22">
        <f t="shared" si="365"/>
        <v>3768</v>
      </c>
    </row>
    <row r="791" spans="1:201" ht="40.15" customHeight="1" x14ac:dyDescent="0.2">
      <c r="A791" s="12" t="s">
        <v>1160</v>
      </c>
      <c r="B791" s="9">
        <v>782</v>
      </c>
      <c r="C791" s="9"/>
      <c r="D791" s="48" t="s">
        <v>139</v>
      </c>
      <c r="E791" s="79" t="s">
        <v>1513</v>
      </c>
      <c r="F791" s="48" t="s">
        <v>549</v>
      </c>
      <c r="G791" s="48" t="s">
        <v>642</v>
      </c>
      <c r="H791" s="48" t="s">
        <v>540</v>
      </c>
      <c r="I791" s="81">
        <v>20</v>
      </c>
      <c r="J791" s="88">
        <v>11.72</v>
      </c>
      <c r="K791" s="82">
        <f t="shared" si="358"/>
        <v>11.6</v>
      </c>
      <c r="L791" s="82">
        <f t="shared" si="359"/>
        <v>0.57999999999999996</v>
      </c>
      <c r="M791" s="83">
        <f t="shared" si="357"/>
        <v>0.58600000000000008</v>
      </c>
      <c r="N791" s="84">
        <v>0.71279999999999999</v>
      </c>
      <c r="O791" s="85">
        <f t="shared" si="366"/>
        <v>1000</v>
      </c>
      <c r="P791" s="86">
        <v>50</v>
      </c>
      <c r="Q791" s="85">
        <f t="shared" si="367"/>
        <v>16000</v>
      </c>
      <c r="R791" s="86">
        <v>800</v>
      </c>
      <c r="S791" s="87">
        <f t="shared" si="368"/>
        <v>580</v>
      </c>
      <c r="T791" s="87">
        <f t="shared" si="369"/>
        <v>9280</v>
      </c>
      <c r="AA791" s="22">
        <f t="shared" si="360"/>
        <v>712.8</v>
      </c>
      <c r="AB791" s="22">
        <f t="shared" si="361"/>
        <v>586.00000000000011</v>
      </c>
      <c r="AC791" s="22">
        <f t="shared" si="362"/>
        <v>586.00000000000011</v>
      </c>
      <c r="AE791" s="22">
        <f t="shared" si="363"/>
        <v>11404.8</v>
      </c>
      <c r="AF791" s="22">
        <f t="shared" si="364"/>
        <v>9376.0000000000018</v>
      </c>
      <c r="AG791" s="22">
        <f t="shared" si="365"/>
        <v>9376.0000000000018</v>
      </c>
    </row>
    <row r="792" spans="1:201" ht="40.15" customHeight="1" x14ac:dyDescent="0.2">
      <c r="A792" s="12" t="s">
        <v>1161</v>
      </c>
      <c r="B792" s="9">
        <v>783</v>
      </c>
      <c r="C792" s="9"/>
      <c r="D792" s="48" t="s">
        <v>1016</v>
      </c>
      <c r="E792" s="79" t="s">
        <v>345</v>
      </c>
      <c r="F792" s="48" t="s">
        <v>1662</v>
      </c>
      <c r="G792" s="48" t="s">
        <v>1443</v>
      </c>
      <c r="H792" s="80" t="s">
        <v>537</v>
      </c>
      <c r="I792" s="81">
        <v>1</v>
      </c>
      <c r="J792" s="88">
        <v>9.17</v>
      </c>
      <c r="K792" s="82">
        <f t="shared" si="358"/>
        <v>9.17</v>
      </c>
      <c r="L792" s="82">
        <f t="shared" si="359"/>
        <v>9.17</v>
      </c>
      <c r="M792" s="83">
        <f t="shared" si="357"/>
        <v>9.17</v>
      </c>
      <c r="N792" s="84">
        <v>0</v>
      </c>
      <c r="O792" s="85">
        <f t="shared" si="366"/>
        <v>10</v>
      </c>
      <c r="P792" s="86">
        <v>10</v>
      </c>
      <c r="Q792" s="85">
        <f t="shared" si="367"/>
        <v>600</v>
      </c>
      <c r="R792" s="86">
        <v>600</v>
      </c>
      <c r="S792" s="87">
        <f t="shared" si="368"/>
        <v>91.7</v>
      </c>
      <c r="T792" s="87">
        <f t="shared" si="369"/>
        <v>5502</v>
      </c>
      <c r="AA792" s="22">
        <f t="shared" si="360"/>
        <v>0</v>
      </c>
      <c r="AB792" s="22">
        <f t="shared" si="361"/>
        <v>91.7</v>
      </c>
      <c r="AC792" s="22">
        <f t="shared" si="362"/>
        <v>0</v>
      </c>
      <c r="AE792" s="22">
        <f t="shared" si="363"/>
        <v>0</v>
      </c>
      <c r="AF792" s="22">
        <f t="shared" si="364"/>
        <v>5502</v>
      </c>
      <c r="AG792" s="22">
        <f t="shared" si="365"/>
        <v>0</v>
      </c>
    </row>
    <row r="793" spans="1:201" ht="40.15" customHeight="1" x14ac:dyDescent="0.2">
      <c r="A793" s="12" t="s">
        <v>1160</v>
      </c>
      <c r="B793" s="9">
        <v>784</v>
      </c>
      <c r="C793" s="9"/>
      <c r="D793" s="48" t="s">
        <v>1016</v>
      </c>
      <c r="E793" s="79" t="s">
        <v>1017</v>
      </c>
      <c r="F793" s="48" t="s">
        <v>631</v>
      </c>
      <c r="G793" s="48" t="s">
        <v>1501</v>
      </c>
      <c r="H793" s="48" t="s">
        <v>537</v>
      </c>
      <c r="I793" s="47">
        <v>1</v>
      </c>
      <c r="J793" s="88">
        <v>9.57</v>
      </c>
      <c r="K793" s="82">
        <f t="shared" si="358"/>
        <v>9.57</v>
      </c>
      <c r="L793" s="82">
        <f t="shared" si="359"/>
        <v>9.57</v>
      </c>
      <c r="M793" s="83">
        <f t="shared" si="357"/>
        <v>9.57</v>
      </c>
      <c r="N793" s="84">
        <v>5.4474999999999998</v>
      </c>
      <c r="O793" s="85">
        <f t="shared" si="366"/>
        <v>10</v>
      </c>
      <c r="P793" s="86">
        <v>10</v>
      </c>
      <c r="Q793" s="85">
        <f t="shared" si="367"/>
        <v>100</v>
      </c>
      <c r="R793" s="86">
        <v>100</v>
      </c>
      <c r="S793" s="87">
        <f t="shared" si="368"/>
        <v>95.7</v>
      </c>
      <c r="T793" s="87">
        <f t="shared" si="369"/>
        <v>957</v>
      </c>
      <c r="AA793" s="22">
        <f t="shared" si="360"/>
        <v>54.474999999999994</v>
      </c>
      <c r="AB793" s="22">
        <f t="shared" si="361"/>
        <v>95.7</v>
      </c>
      <c r="AC793" s="22">
        <f t="shared" si="362"/>
        <v>54.474999999999994</v>
      </c>
      <c r="AE793" s="22">
        <f t="shared" si="363"/>
        <v>544.75</v>
      </c>
      <c r="AF793" s="22">
        <f t="shared" si="364"/>
        <v>957</v>
      </c>
      <c r="AG793" s="22">
        <f t="shared" si="365"/>
        <v>544.75</v>
      </c>
    </row>
    <row r="794" spans="1:201" ht="40.15" customHeight="1" x14ac:dyDescent="0.2">
      <c r="A794" s="12" t="s">
        <v>1160</v>
      </c>
      <c r="B794" s="9">
        <v>785</v>
      </c>
      <c r="C794" s="9"/>
      <c r="D794" s="48" t="s">
        <v>1016</v>
      </c>
      <c r="E794" s="79" t="s">
        <v>1018</v>
      </c>
      <c r="F794" s="48" t="s">
        <v>804</v>
      </c>
      <c r="G794" s="48" t="s">
        <v>1514</v>
      </c>
      <c r="H794" s="48" t="s">
        <v>555</v>
      </c>
      <c r="I794" s="47">
        <v>1</v>
      </c>
      <c r="J794" s="88">
        <v>10.54</v>
      </c>
      <c r="K794" s="82">
        <f t="shared" si="358"/>
        <v>10.54</v>
      </c>
      <c r="L794" s="82">
        <f t="shared" si="359"/>
        <v>10.54</v>
      </c>
      <c r="M794" s="83">
        <f t="shared" si="357"/>
        <v>10.54</v>
      </c>
      <c r="N794" s="84">
        <v>7.34</v>
      </c>
      <c r="O794" s="85">
        <f t="shared" si="366"/>
        <v>10</v>
      </c>
      <c r="P794" s="86">
        <v>10</v>
      </c>
      <c r="Q794" s="85">
        <f t="shared" si="367"/>
        <v>200</v>
      </c>
      <c r="R794" s="86">
        <v>200</v>
      </c>
      <c r="S794" s="87">
        <f t="shared" si="368"/>
        <v>105.39999999999999</v>
      </c>
      <c r="T794" s="87">
        <f t="shared" si="369"/>
        <v>2108</v>
      </c>
      <c r="AA794" s="22">
        <f t="shared" si="360"/>
        <v>73.400000000000006</v>
      </c>
      <c r="AB794" s="22">
        <f t="shared" si="361"/>
        <v>105.39999999999999</v>
      </c>
      <c r="AC794" s="22">
        <f t="shared" si="362"/>
        <v>73.400000000000006</v>
      </c>
      <c r="AE794" s="22">
        <f t="shared" si="363"/>
        <v>1468</v>
      </c>
      <c r="AF794" s="22">
        <f t="shared" si="364"/>
        <v>2108</v>
      </c>
      <c r="AG794" s="22">
        <f t="shared" si="365"/>
        <v>1468</v>
      </c>
    </row>
    <row r="795" spans="1:201" ht="40.15" customHeight="1" x14ac:dyDescent="0.2">
      <c r="A795" s="12" t="s">
        <v>1160</v>
      </c>
      <c r="B795" s="9">
        <v>786</v>
      </c>
      <c r="C795" s="9"/>
      <c r="D795" s="48" t="s">
        <v>1016</v>
      </c>
      <c r="E795" s="79" t="s">
        <v>496</v>
      </c>
      <c r="F795" s="48" t="s">
        <v>549</v>
      </c>
      <c r="G795" s="48" t="s">
        <v>546</v>
      </c>
      <c r="H795" s="48" t="s">
        <v>540</v>
      </c>
      <c r="I795" s="81">
        <v>10</v>
      </c>
      <c r="J795" s="88">
        <v>8.7200000000000006</v>
      </c>
      <c r="K795" s="82">
        <f t="shared" si="358"/>
        <v>8.6999999999999993</v>
      </c>
      <c r="L795" s="82">
        <f t="shared" si="359"/>
        <v>0.87</v>
      </c>
      <c r="M795" s="83">
        <f t="shared" si="357"/>
        <v>0.87200000000000011</v>
      </c>
      <c r="N795" s="84">
        <v>1.0610999999999999</v>
      </c>
      <c r="O795" s="85">
        <f t="shared" si="366"/>
        <v>400</v>
      </c>
      <c r="P795" s="86">
        <v>40</v>
      </c>
      <c r="Q795" s="85">
        <f t="shared" si="367"/>
        <v>8000</v>
      </c>
      <c r="R795" s="86">
        <v>800</v>
      </c>
      <c r="S795" s="87">
        <f t="shared" si="368"/>
        <v>348</v>
      </c>
      <c r="T795" s="87">
        <f t="shared" si="369"/>
        <v>6959.9999999999991</v>
      </c>
      <c r="AA795" s="22">
        <f t="shared" si="360"/>
        <v>424.44</v>
      </c>
      <c r="AB795" s="22">
        <f t="shared" si="361"/>
        <v>348.80000000000007</v>
      </c>
      <c r="AC795" s="22">
        <f t="shared" si="362"/>
        <v>348.80000000000007</v>
      </c>
      <c r="AE795" s="22">
        <f t="shared" si="363"/>
        <v>8488.7999999999993</v>
      </c>
      <c r="AF795" s="22">
        <f t="shared" si="364"/>
        <v>6976.0000000000009</v>
      </c>
      <c r="AG795" s="22">
        <f t="shared" si="365"/>
        <v>6976.0000000000009</v>
      </c>
    </row>
    <row r="796" spans="1:201" ht="40.15" customHeight="1" x14ac:dyDescent="0.2">
      <c r="A796" s="12" t="s">
        <v>1160</v>
      </c>
      <c r="B796" s="9">
        <v>787</v>
      </c>
      <c r="C796" s="9"/>
      <c r="D796" s="48" t="s">
        <v>1016</v>
      </c>
      <c r="E796" s="79" t="s">
        <v>1515</v>
      </c>
      <c r="F796" s="48" t="s">
        <v>549</v>
      </c>
      <c r="G796" s="48" t="s">
        <v>546</v>
      </c>
      <c r="H796" s="48" t="s">
        <v>540</v>
      </c>
      <c r="I796" s="81">
        <v>10</v>
      </c>
      <c r="J796" s="88">
        <v>15.37</v>
      </c>
      <c r="K796" s="82">
        <f t="shared" si="358"/>
        <v>15.3</v>
      </c>
      <c r="L796" s="82">
        <f t="shared" si="359"/>
        <v>1.53</v>
      </c>
      <c r="M796" s="83">
        <f t="shared" si="357"/>
        <v>1.5369999999999999</v>
      </c>
      <c r="N796" s="84">
        <v>1.0951200000000001</v>
      </c>
      <c r="O796" s="85">
        <f t="shared" si="366"/>
        <v>10</v>
      </c>
      <c r="P796" s="86">
        <v>1</v>
      </c>
      <c r="Q796" s="85">
        <f t="shared" si="367"/>
        <v>8000</v>
      </c>
      <c r="R796" s="86">
        <v>800</v>
      </c>
      <c r="S796" s="87">
        <f t="shared" si="368"/>
        <v>15.3</v>
      </c>
      <c r="T796" s="87">
        <f t="shared" si="369"/>
        <v>12240</v>
      </c>
      <c r="AA796" s="22">
        <f t="shared" si="360"/>
        <v>10.9512</v>
      </c>
      <c r="AB796" s="22">
        <f t="shared" si="361"/>
        <v>15.37</v>
      </c>
      <c r="AC796" s="22">
        <f t="shared" si="362"/>
        <v>10.9512</v>
      </c>
      <c r="AE796" s="22">
        <f t="shared" si="363"/>
        <v>8760.9600000000009</v>
      </c>
      <c r="AF796" s="22">
        <f t="shared" si="364"/>
        <v>12296</v>
      </c>
      <c r="AG796" s="22">
        <f t="shared" si="365"/>
        <v>8760.9600000000009</v>
      </c>
    </row>
    <row r="797" spans="1:201" ht="40.15" customHeight="1" x14ac:dyDescent="0.2">
      <c r="A797" s="12" t="s">
        <v>1161</v>
      </c>
      <c r="B797" s="9">
        <v>788</v>
      </c>
      <c r="C797" s="9"/>
      <c r="D797" s="80" t="s">
        <v>947</v>
      </c>
      <c r="E797" s="98" t="s">
        <v>917</v>
      </c>
      <c r="F797" s="80" t="s">
        <v>549</v>
      </c>
      <c r="G797" s="80" t="s">
        <v>839</v>
      </c>
      <c r="H797" s="80" t="s">
        <v>540</v>
      </c>
      <c r="I797" s="93">
        <v>28</v>
      </c>
      <c r="J797" s="88">
        <v>49.3</v>
      </c>
      <c r="K797" s="82">
        <f t="shared" si="358"/>
        <v>49.28</v>
      </c>
      <c r="L797" s="82">
        <f t="shared" si="359"/>
        <v>1.76</v>
      </c>
      <c r="M797" s="83">
        <f t="shared" si="357"/>
        <v>1.7607142857142857</v>
      </c>
      <c r="N797" s="84">
        <v>0</v>
      </c>
      <c r="O797" s="85">
        <f t="shared" si="366"/>
        <v>1400</v>
      </c>
      <c r="P797" s="86">
        <v>50</v>
      </c>
      <c r="Q797" s="85">
        <f t="shared" si="367"/>
        <v>22400</v>
      </c>
      <c r="R797" s="86">
        <v>800</v>
      </c>
      <c r="S797" s="87">
        <f t="shared" si="368"/>
        <v>2464</v>
      </c>
      <c r="T797" s="87">
        <f t="shared" si="369"/>
        <v>39424</v>
      </c>
      <c r="AA797" s="22">
        <f t="shared" si="360"/>
        <v>0</v>
      </c>
      <c r="AB797" s="22">
        <f t="shared" si="361"/>
        <v>2465</v>
      </c>
      <c r="AC797" s="22">
        <f t="shared" si="362"/>
        <v>0</v>
      </c>
      <c r="AE797" s="22">
        <f t="shared" si="363"/>
        <v>0</v>
      </c>
      <c r="AF797" s="22">
        <f t="shared" si="364"/>
        <v>39440</v>
      </c>
      <c r="AG797" s="22">
        <f t="shared" si="365"/>
        <v>0</v>
      </c>
    </row>
    <row r="798" spans="1:201" ht="40.15" customHeight="1" x14ac:dyDescent="0.2">
      <c r="A798" s="12" t="s">
        <v>1160</v>
      </c>
      <c r="B798" s="9">
        <v>789</v>
      </c>
      <c r="C798" s="9"/>
      <c r="D798" s="48" t="s">
        <v>176</v>
      </c>
      <c r="E798" s="79" t="s">
        <v>1516</v>
      </c>
      <c r="F798" s="48" t="s">
        <v>604</v>
      </c>
      <c r="G798" s="48" t="s">
        <v>1517</v>
      </c>
      <c r="H798" s="48" t="s">
        <v>537</v>
      </c>
      <c r="I798" s="81">
        <v>1</v>
      </c>
      <c r="J798" s="88">
        <v>20.72</v>
      </c>
      <c r="K798" s="82">
        <f t="shared" si="358"/>
        <v>20.72</v>
      </c>
      <c r="L798" s="82">
        <f t="shared" si="359"/>
        <v>20.72</v>
      </c>
      <c r="M798" s="83">
        <f t="shared" si="357"/>
        <v>20.72</v>
      </c>
      <c r="N798" s="84">
        <v>14</v>
      </c>
      <c r="O798" s="85">
        <f t="shared" si="366"/>
        <v>40</v>
      </c>
      <c r="P798" s="86">
        <v>40</v>
      </c>
      <c r="Q798" s="85">
        <f t="shared" si="367"/>
        <v>600</v>
      </c>
      <c r="R798" s="86">
        <v>600</v>
      </c>
      <c r="S798" s="87">
        <f t="shared" si="368"/>
        <v>828.8</v>
      </c>
      <c r="T798" s="87">
        <f t="shared" si="369"/>
        <v>12432</v>
      </c>
      <c r="AA798" s="22">
        <f t="shared" si="360"/>
        <v>560</v>
      </c>
      <c r="AB798" s="22">
        <f t="shared" si="361"/>
        <v>828.8</v>
      </c>
      <c r="AC798" s="22">
        <f t="shared" si="362"/>
        <v>560</v>
      </c>
      <c r="AE798" s="22">
        <f t="shared" si="363"/>
        <v>8400</v>
      </c>
      <c r="AF798" s="22">
        <f t="shared" si="364"/>
        <v>12432</v>
      </c>
      <c r="AG798" s="22">
        <f t="shared" si="365"/>
        <v>8400</v>
      </c>
    </row>
    <row r="799" spans="1:201" ht="40.15" customHeight="1" x14ac:dyDescent="0.2">
      <c r="A799" s="12" t="s">
        <v>1160</v>
      </c>
      <c r="B799" s="9">
        <v>790</v>
      </c>
      <c r="C799" s="9"/>
      <c r="D799" s="48" t="s">
        <v>1056</v>
      </c>
      <c r="E799" s="79" t="s">
        <v>1518</v>
      </c>
      <c r="F799" s="48" t="s">
        <v>945</v>
      </c>
      <c r="G799" s="48" t="s">
        <v>610</v>
      </c>
      <c r="H799" s="80" t="s">
        <v>540</v>
      </c>
      <c r="I799" s="81">
        <v>28</v>
      </c>
      <c r="J799" s="88">
        <v>11.09</v>
      </c>
      <c r="K799" s="82">
        <f t="shared" si="358"/>
        <v>10.92</v>
      </c>
      <c r="L799" s="82">
        <f t="shared" si="359"/>
        <v>0.39</v>
      </c>
      <c r="M799" s="83">
        <f t="shared" si="357"/>
        <v>0.39607142857142857</v>
      </c>
      <c r="N799" s="84">
        <v>0.481821</v>
      </c>
      <c r="O799" s="85">
        <f t="shared" si="366"/>
        <v>28</v>
      </c>
      <c r="P799" s="86">
        <v>1</v>
      </c>
      <c r="Q799" s="85">
        <f t="shared" si="367"/>
        <v>5600</v>
      </c>
      <c r="R799" s="86">
        <v>200</v>
      </c>
      <c r="S799" s="87">
        <f t="shared" si="368"/>
        <v>10.92</v>
      </c>
      <c r="T799" s="87">
        <f t="shared" si="369"/>
        <v>2184</v>
      </c>
      <c r="AA799" s="22">
        <f t="shared" ref="AA799:AA814" si="370">N799*O799</f>
        <v>13.490988</v>
      </c>
      <c r="AB799" s="22">
        <f t="shared" ref="AB799:AB815" si="371">M799*O799</f>
        <v>11.09</v>
      </c>
      <c r="AC799" s="22">
        <f t="shared" ref="AC799:AC814" si="372">IF(AA799&lt;AB799,AA799,AB799)</f>
        <v>11.09</v>
      </c>
      <c r="AE799" s="22">
        <f t="shared" ref="AE799:AE814" si="373">Q799*N799</f>
        <v>2698.1976</v>
      </c>
      <c r="AF799" s="22">
        <f t="shared" ref="AF799:AF815" si="374">M799*Q799</f>
        <v>2218</v>
      </c>
      <c r="AG799" s="22">
        <f t="shared" ref="AG799:AG814" si="375">IF(AE799&lt;AF799,AE799,AF799)</f>
        <v>2218</v>
      </c>
    </row>
    <row r="800" spans="1:201" ht="40.15" customHeight="1" x14ac:dyDescent="0.2">
      <c r="A800" s="12" t="s">
        <v>1160</v>
      </c>
      <c r="B800" s="9">
        <v>791</v>
      </c>
      <c r="C800" s="9"/>
      <c r="D800" s="48" t="s">
        <v>1056</v>
      </c>
      <c r="E800" s="79" t="s">
        <v>1519</v>
      </c>
      <c r="F800" s="48" t="s">
        <v>851</v>
      </c>
      <c r="G800" s="48" t="s">
        <v>610</v>
      </c>
      <c r="H800" s="48" t="s">
        <v>540</v>
      </c>
      <c r="I800" s="81">
        <v>30</v>
      </c>
      <c r="J800" s="88">
        <v>16.399999999999999</v>
      </c>
      <c r="K800" s="82">
        <f t="shared" si="358"/>
        <v>16.200000000000003</v>
      </c>
      <c r="L800" s="82">
        <f t="shared" si="359"/>
        <v>0.54</v>
      </c>
      <c r="M800" s="83">
        <f t="shared" si="357"/>
        <v>0.54666666666666663</v>
      </c>
      <c r="N800" s="84">
        <v>0.49247999999999997</v>
      </c>
      <c r="O800" s="85">
        <f t="shared" si="366"/>
        <v>18000</v>
      </c>
      <c r="P800" s="86">
        <v>600</v>
      </c>
      <c r="Q800" s="85">
        <f t="shared" si="367"/>
        <v>720000</v>
      </c>
      <c r="R800" s="86">
        <v>24000</v>
      </c>
      <c r="S800" s="87">
        <f t="shared" si="368"/>
        <v>9720.0000000000018</v>
      </c>
      <c r="T800" s="87">
        <f t="shared" si="369"/>
        <v>388800.00000000006</v>
      </c>
      <c r="AA800" s="22">
        <f t="shared" si="370"/>
        <v>8864.64</v>
      </c>
      <c r="AB800" s="22">
        <f t="shared" si="371"/>
        <v>9840</v>
      </c>
      <c r="AC800" s="22">
        <f t="shared" si="372"/>
        <v>8864.64</v>
      </c>
      <c r="AE800" s="22">
        <f t="shared" si="373"/>
        <v>354585.59999999998</v>
      </c>
      <c r="AF800" s="22">
        <f t="shared" si="374"/>
        <v>393600</v>
      </c>
      <c r="AG800" s="22">
        <f t="shared" si="375"/>
        <v>354585.59999999998</v>
      </c>
    </row>
    <row r="801" spans="1:201" ht="40.15" customHeight="1" x14ac:dyDescent="0.2">
      <c r="A801" s="12" t="s">
        <v>1160</v>
      </c>
      <c r="B801" s="9">
        <v>792</v>
      </c>
      <c r="C801" s="9"/>
      <c r="D801" s="48" t="s">
        <v>1056</v>
      </c>
      <c r="E801" s="79" t="s">
        <v>1520</v>
      </c>
      <c r="F801" s="48" t="s">
        <v>1250</v>
      </c>
      <c r="G801" s="48" t="s">
        <v>610</v>
      </c>
      <c r="H801" s="48" t="s">
        <v>540</v>
      </c>
      <c r="I801" s="95">
        <v>28</v>
      </c>
      <c r="J801" s="88">
        <v>16.440000000000001</v>
      </c>
      <c r="K801" s="82">
        <f t="shared" si="358"/>
        <v>16.239999999999998</v>
      </c>
      <c r="L801" s="82">
        <f t="shared" si="359"/>
        <v>0.57999999999999996</v>
      </c>
      <c r="M801" s="83">
        <f t="shared" si="357"/>
        <v>0.58714285714285719</v>
      </c>
      <c r="N801" s="84">
        <v>0.49247999999999997</v>
      </c>
      <c r="O801" s="85">
        <f t="shared" si="366"/>
        <v>11200</v>
      </c>
      <c r="P801" s="86">
        <v>400</v>
      </c>
      <c r="Q801" s="85">
        <f t="shared" si="367"/>
        <v>756000</v>
      </c>
      <c r="R801" s="86">
        <v>27000</v>
      </c>
      <c r="S801" s="87">
        <f t="shared" si="368"/>
        <v>6495.9999999999991</v>
      </c>
      <c r="T801" s="87">
        <f t="shared" si="369"/>
        <v>438479.99999999994</v>
      </c>
      <c r="AA801" s="22">
        <f t="shared" si="370"/>
        <v>5515.7759999999998</v>
      </c>
      <c r="AB801" s="22">
        <f t="shared" si="371"/>
        <v>6576.0000000000009</v>
      </c>
      <c r="AC801" s="22">
        <f t="shared" si="372"/>
        <v>5515.7759999999998</v>
      </c>
      <c r="AE801" s="22">
        <f t="shared" si="373"/>
        <v>372314.88</v>
      </c>
      <c r="AF801" s="22">
        <f t="shared" si="374"/>
        <v>443880.00000000006</v>
      </c>
      <c r="AG801" s="22">
        <f t="shared" si="375"/>
        <v>372314.88</v>
      </c>
    </row>
    <row r="802" spans="1:201" ht="40.15" customHeight="1" x14ac:dyDescent="0.2">
      <c r="A802" s="12" t="s">
        <v>1160</v>
      </c>
      <c r="B802" s="9">
        <v>793</v>
      </c>
      <c r="C802" s="9"/>
      <c r="D802" s="48" t="s">
        <v>1056</v>
      </c>
      <c r="E802" s="79" t="s">
        <v>172</v>
      </c>
      <c r="F802" s="48" t="s">
        <v>1250</v>
      </c>
      <c r="G802" s="48" t="s">
        <v>610</v>
      </c>
      <c r="H802" s="48" t="s">
        <v>540</v>
      </c>
      <c r="I802" s="81">
        <v>30</v>
      </c>
      <c r="J802" s="88">
        <v>16.440000000000001</v>
      </c>
      <c r="K802" s="82">
        <f t="shared" si="358"/>
        <v>16.200000000000003</v>
      </c>
      <c r="L802" s="82">
        <f t="shared" si="359"/>
        <v>0.54</v>
      </c>
      <c r="M802" s="83">
        <f t="shared" si="357"/>
        <v>0.54800000000000004</v>
      </c>
      <c r="N802" s="84">
        <v>0.49247999999999997</v>
      </c>
      <c r="O802" s="85">
        <f t="shared" si="366"/>
        <v>6000</v>
      </c>
      <c r="P802" s="86">
        <v>200</v>
      </c>
      <c r="Q802" s="85">
        <f t="shared" si="367"/>
        <v>810000</v>
      </c>
      <c r="R802" s="86">
        <v>27000</v>
      </c>
      <c r="S802" s="87">
        <f t="shared" si="368"/>
        <v>3240.0000000000005</v>
      </c>
      <c r="T802" s="87">
        <f t="shared" si="369"/>
        <v>437400.00000000006</v>
      </c>
      <c r="AA802" s="22">
        <f t="shared" si="370"/>
        <v>2954.8799999999997</v>
      </c>
      <c r="AB802" s="22">
        <f t="shared" si="371"/>
        <v>3288.0000000000005</v>
      </c>
      <c r="AC802" s="22">
        <f t="shared" si="372"/>
        <v>2954.8799999999997</v>
      </c>
      <c r="AE802" s="22">
        <f t="shared" si="373"/>
        <v>398908.8</v>
      </c>
      <c r="AF802" s="22">
        <f t="shared" si="374"/>
        <v>443880.00000000006</v>
      </c>
      <c r="AG802" s="22">
        <f t="shared" si="375"/>
        <v>398908.8</v>
      </c>
    </row>
    <row r="803" spans="1:201" ht="40.15" customHeight="1" x14ac:dyDescent="0.2">
      <c r="A803" s="12" t="s">
        <v>1160</v>
      </c>
      <c r="B803" s="9">
        <v>794</v>
      </c>
      <c r="C803" s="9"/>
      <c r="D803" s="48" t="s">
        <v>1056</v>
      </c>
      <c r="E803" s="79" t="s">
        <v>178</v>
      </c>
      <c r="F803" s="48" t="s">
        <v>851</v>
      </c>
      <c r="G803" s="48" t="s">
        <v>557</v>
      </c>
      <c r="H803" s="80" t="s">
        <v>540</v>
      </c>
      <c r="I803" s="47">
        <v>14</v>
      </c>
      <c r="J803" s="88">
        <v>4.54</v>
      </c>
      <c r="K803" s="82">
        <f t="shared" si="358"/>
        <v>4.4800000000000004</v>
      </c>
      <c r="L803" s="82">
        <f t="shared" si="359"/>
        <v>0.32</v>
      </c>
      <c r="M803" s="83">
        <f t="shared" si="357"/>
        <v>0.32428571428571429</v>
      </c>
      <c r="N803" s="84">
        <v>0.394071</v>
      </c>
      <c r="O803" s="85">
        <f t="shared" si="366"/>
        <v>14</v>
      </c>
      <c r="P803" s="86">
        <v>1</v>
      </c>
      <c r="Q803" s="85">
        <f t="shared" si="367"/>
        <v>2800</v>
      </c>
      <c r="R803" s="86">
        <v>200</v>
      </c>
      <c r="S803" s="87">
        <f t="shared" si="368"/>
        <v>4.4800000000000004</v>
      </c>
      <c r="T803" s="87">
        <f t="shared" si="369"/>
        <v>896.00000000000011</v>
      </c>
      <c r="AA803" s="22">
        <f t="shared" si="370"/>
        <v>5.5169940000000004</v>
      </c>
      <c r="AB803" s="22">
        <f t="shared" si="371"/>
        <v>4.54</v>
      </c>
      <c r="AC803" s="22">
        <f t="shared" si="372"/>
        <v>4.54</v>
      </c>
      <c r="AE803" s="22">
        <f t="shared" si="373"/>
        <v>1103.3987999999999</v>
      </c>
      <c r="AF803" s="22">
        <f t="shared" si="374"/>
        <v>908</v>
      </c>
      <c r="AG803" s="22">
        <f t="shared" si="375"/>
        <v>908</v>
      </c>
    </row>
    <row r="804" spans="1:201" ht="40.15" customHeight="1" x14ac:dyDescent="0.2">
      <c r="A804" s="12" t="s">
        <v>1161</v>
      </c>
      <c r="B804" s="9">
        <v>795</v>
      </c>
      <c r="C804" s="9"/>
      <c r="D804" s="80" t="s">
        <v>1984</v>
      </c>
      <c r="E804" s="97" t="s">
        <v>1985</v>
      </c>
      <c r="F804" s="80" t="s">
        <v>580</v>
      </c>
      <c r="G804" s="80" t="s">
        <v>205</v>
      </c>
      <c r="H804" s="80" t="s">
        <v>540</v>
      </c>
      <c r="I804" s="93">
        <v>10</v>
      </c>
      <c r="J804" s="88">
        <v>60.5</v>
      </c>
      <c r="K804" s="82">
        <f t="shared" si="358"/>
        <v>60.5</v>
      </c>
      <c r="L804" s="82">
        <f t="shared" si="359"/>
        <v>6.05</v>
      </c>
      <c r="M804" s="83">
        <f t="shared" si="357"/>
        <v>6.05</v>
      </c>
      <c r="N804" s="84">
        <v>0</v>
      </c>
      <c r="O804" s="85">
        <f t="shared" si="366"/>
        <v>10</v>
      </c>
      <c r="P804" s="86">
        <v>1</v>
      </c>
      <c r="Q804" s="85">
        <f t="shared" si="367"/>
        <v>6000</v>
      </c>
      <c r="R804" s="86">
        <v>600</v>
      </c>
      <c r="S804" s="87">
        <f t="shared" si="368"/>
        <v>60.5</v>
      </c>
      <c r="T804" s="87">
        <f t="shared" si="369"/>
        <v>36300</v>
      </c>
      <c r="AA804" s="22">
        <f t="shared" si="370"/>
        <v>0</v>
      </c>
      <c r="AB804" s="22">
        <f t="shared" si="371"/>
        <v>60.5</v>
      </c>
      <c r="AC804" s="22">
        <f t="shared" si="372"/>
        <v>0</v>
      </c>
      <c r="AE804" s="22">
        <f t="shared" si="373"/>
        <v>0</v>
      </c>
      <c r="AF804" s="22">
        <f t="shared" si="374"/>
        <v>36300</v>
      </c>
      <c r="AG804" s="22">
        <f t="shared" si="375"/>
        <v>0</v>
      </c>
    </row>
    <row r="805" spans="1:201" ht="40.15" customHeight="1" x14ac:dyDescent="0.2">
      <c r="A805" s="12" t="s">
        <v>1160</v>
      </c>
      <c r="B805" s="9">
        <v>796</v>
      </c>
      <c r="C805" s="9"/>
      <c r="D805" s="48" t="s">
        <v>352</v>
      </c>
      <c r="E805" s="79" t="s">
        <v>353</v>
      </c>
      <c r="F805" s="48" t="s">
        <v>549</v>
      </c>
      <c r="G805" s="48" t="s">
        <v>841</v>
      </c>
      <c r="H805" s="48" t="s">
        <v>540</v>
      </c>
      <c r="I805" s="95">
        <v>30</v>
      </c>
      <c r="J805" s="88">
        <v>24.49</v>
      </c>
      <c r="K805" s="82">
        <f t="shared" si="358"/>
        <v>24.3</v>
      </c>
      <c r="L805" s="82">
        <f t="shared" si="359"/>
        <v>0.81</v>
      </c>
      <c r="M805" s="83">
        <f t="shared" si="357"/>
        <v>0.81633333333333324</v>
      </c>
      <c r="N805" s="84">
        <v>0.55166599999999999</v>
      </c>
      <c r="O805" s="85">
        <f t="shared" si="366"/>
        <v>30</v>
      </c>
      <c r="P805" s="86">
        <v>1</v>
      </c>
      <c r="Q805" s="85">
        <f t="shared" si="367"/>
        <v>18000</v>
      </c>
      <c r="R805" s="86">
        <v>600</v>
      </c>
      <c r="S805" s="87">
        <f t="shared" si="368"/>
        <v>24.3</v>
      </c>
      <c r="T805" s="87">
        <f t="shared" si="369"/>
        <v>14580</v>
      </c>
      <c r="AA805" s="22">
        <f t="shared" si="370"/>
        <v>16.549979999999998</v>
      </c>
      <c r="AB805" s="22">
        <f t="shared" si="371"/>
        <v>24.49</v>
      </c>
      <c r="AC805" s="22">
        <f t="shared" si="372"/>
        <v>16.549979999999998</v>
      </c>
      <c r="AE805" s="22">
        <f t="shared" si="373"/>
        <v>9929.9879999999994</v>
      </c>
      <c r="AF805" s="22">
        <f t="shared" si="374"/>
        <v>14693.999999999998</v>
      </c>
      <c r="AG805" s="22">
        <f t="shared" si="375"/>
        <v>9929.9879999999994</v>
      </c>
    </row>
    <row r="806" spans="1:201" ht="40.15" customHeight="1" x14ac:dyDescent="0.2">
      <c r="A806" s="12" t="s">
        <v>1160</v>
      </c>
      <c r="B806" s="9">
        <v>797</v>
      </c>
      <c r="C806" s="9"/>
      <c r="D806" s="48" t="s">
        <v>193</v>
      </c>
      <c r="E806" s="79" t="s">
        <v>1521</v>
      </c>
      <c r="F806" s="48" t="s">
        <v>626</v>
      </c>
      <c r="G806" s="48" t="s">
        <v>597</v>
      </c>
      <c r="H806" s="48" t="s">
        <v>540</v>
      </c>
      <c r="I806" s="81">
        <v>10</v>
      </c>
      <c r="J806" s="88">
        <v>5.76</v>
      </c>
      <c r="K806" s="82">
        <f t="shared" si="358"/>
        <v>5.6999999999999993</v>
      </c>
      <c r="L806" s="82">
        <f t="shared" si="359"/>
        <v>0.56999999999999995</v>
      </c>
      <c r="M806" s="83">
        <f t="shared" si="357"/>
        <v>0.57599999999999996</v>
      </c>
      <c r="N806" s="84">
        <v>0.55299600000000004</v>
      </c>
      <c r="O806" s="85">
        <f t="shared" si="366"/>
        <v>100</v>
      </c>
      <c r="P806" s="86">
        <v>10</v>
      </c>
      <c r="Q806" s="85">
        <f t="shared" si="367"/>
        <v>4000</v>
      </c>
      <c r="R806" s="86">
        <v>400</v>
      </c>
      <c r="S806" s="87">
        <f t="shared" si="368"/>
        <v>56.999999999999993</v>
      </c>
      <c r="T806" s="87">
        <f t="shared" si="369"/>
        <v>2279.9999999999995</v>
      </c>
      <c r="AA806" s="22">
        <f t="shared" si="370"/>
        <v>55.299600000000005</v>
      </c>
      <c r="AB806" s="22">
        <f t="shared" si="371"/>
        <v>57.599999999999994</v>
      </c>
      <c r="AC806" s="22">
        <f t="shared" si="372"/>
        <v>55.299600000000005</v>
      </c>
      <c r="AE806" s="22">
        <f t="shared" si="373"/>
        <v>2211.9840000000004</v>
      </c>
      <c r="AF806" s="22">
        <f t="shared" si="374"/>
        <v>2304</v>
      </c>
      <c r="AG806" s="22">
        <f t="shared" si="375"/>
        <v>2211.9840000000004</v>
      </c>
    </row>
    <row r="807" spans="1:201" ht="40.15" customHeight="1" x14ac:dyDescent="0.2">
      <c r="A807" s="12" t="s">
        <v>1161</v>
      </c>
      <c r="B807" s="9">
        <v>798</v>
      </c>
      <c r="C807" s="9"/>
      <c r="D807" s="48" t="s">
        <v>202</v>
      </c>
      <c r="E807" s="79" t="s">
        <v>203</v>
      </c>
      <c r="F807" s="48" t="s">
        <v>568</v>
      </c>
      <c r="G807" s="48" t="s">
        <v>1242</v>
      </c>
      <c r="H807" s="48" t="s">
        <v>537</v>
      </c>
      <c r="I807" s="81">
        <v>1</v>
      </c>
      <c r="J807" s="88">
        <v>17</v>
      </c>
      <c r="K807" s="82">
        <f t="shared" si="358"/>
        <v>17</v>
      </c>
      <c r="L807" s="82">
        <f t="shared" si="359"/>
        <v>17</v>
      </c>
      <c r="M807" s="83">
        <f t="shared" si="357"/>
        <v>17</v>
      </c>
      <c r="N807" s="84">
        <v>0</v>
      </c>
      <c r="O807" s="85">
        <f t="shared" si="366"/>
        <v>400</v>
      </c>
      <c r="P807" s="86">
        <v>400</v>
      </c>
      <c r="Q807" s="85">
        <f t="shared" si="367"/>
        <v>2000</v>
      </c>
      <c r="R807" s="86">
        <v>2000</v>
      </c>
      <c r="S807" s="87">
        <f t="shared" si="368"/>
        <v>6800</v>
      </c>
      <c r="T807" s="87">
        <f t="shared" si="369"/>
        <v>34000</v>
      </c>
      <c r="AA807" s="22">
        <f t="shared" si="370"/>
        <v>0</v>
      </c>
      <c r="AB807" s="22">
        <f t="shared" si="371"/>
        <v>6800</v>
      </c>
      <c r="AC807" s="22">
        <f t="shared" si="372"/>
        <v>0</v>
      </c>
      <c r="AE807" s="22">
        <f t="shared" si="373"/>
        <v>0</v>
      </c>
      <c r="AF807" s="22">
        <f t="shared" si="374"/>
        <v>34000</v>
      </c>
      <c r="AG807" s="22">
        <f t="shared" si="375"/>
        <v>0</v>
      </c>
    </row>
    <row r="808" spans="1:201" ht="40.15" customHeight="1" x14ac:dyDescent="0.2">
      <c r="A808" s="42" t="s">
        <v>1161</v>
      </c>
      <c r="B808" s="9">
        <v>799</v>
      </c>
      <c r="C808" s="9"/>
      <c r="D808" s="48" t="s">
        <v>692</v>
      </c>
      <c r="E808" s="79" t="s">
        <v>693</v>
      </c>
      <c r="F808" s="48" t="s">
        <v>604</v>
      </c>
      <c r="G808" s="48" t="s">
        <v>1241</v>
      </c>
      <c r="H808" s="48" t="s">
        <v>537</v>
      </c>
      <c r="I808" s="47">
        <v>1</v>
      </c>
      <c r="J808" s="94">
        <v>8.66</v>
      </c>
      <c r="K808" s="82">
        <f t="shared" si="358"/>
        <v>8.66</v>
      </c>
      <c r="L808" s="82">
        <f t="shared" si="359"/>
        <v>8.66</v>
      </c>
      <c r="M808" s="83">
        <f t="shared" si="357"/>
        <v>8.66</v>
      </c>
      <c r="N808" s="84">
        <v>0</v>
      </c>
      <c r="O808" s="85">
        <f t="shared" si="366"/>
        <v>2</v>
      </c>
      <c r="P808" s="86">
        <v>2</v>
      </c>
      <c r="Q808" s="85">
        <f t="shared" si="367"/>
        <v>200</v>
      </c>
      <c r="R808" s="86">
        <v>200</v>
      </c>
      <c r="S808" s="87">
        <f t="shared" si="368"/>
        <v>17.32</v>
      </c>
      <c r="T808" s="87">
        <f t="shared" si="369"/>
        <v>1732</v>
      </c>
      <c r="U808" s="6"/>
      <c r="V808" s="6"/>
      <c r="W808" s="6"/>
      <c r="X808" s="6"/>
      <c r="Y808" s="6"/>
      <c r="Z808" s="6"/>
      <c r="AA808" s="22">
        <f t="shared" si="370"/>
        <v>0</v>
      </c>
      <c r="AB808" s="22">
        <f t="shared" si="371"/>
        <v>17.32</v>
      </c>
      <c r="AC808" s="22">
        <f t="shared" si="372"/>
        <v>0</v>
      </c>
      <c r="AD808" s="6"/>
      <c r="AE808" s="22">
        <f t="shared" si="373"/>
        <v>0</v>
      </c>
      <c r="AF808" s="22">
        <f t="shared" si="374"/>
        <v>1732</v>
      </c>
      <c r="AG808" s="22">
        <f t="shared" si="375"/>
        <v>0</v>
      </c>
      <c r="AH808" s="6"/>
      <c r="AI808" s="6"/>
      <c r="AJ808" s="6"/>
      <c r="AK808" s="6"/>
      <c r="AL808" s="6"/>
      <c r="AM808" s="6"/>
      <c r="AN808" s="29"/>
      <c r="AO808" s="29"/>
      <c r="AP808" s="29"/>
      <c r="AQ808" s="29"/>
      <c r="AR808" s="29"/>
      <c r="AS808" s="29"/>
      <c r="AT808" s="29"/>
      <c r="AU808" s="29"/>
      <c r="AV808" s="29"/>
      <c r="AW808" s="29"/>
      <c r="AX808" s="29"/>
      <c r="AY808" s="29"/>
      <c r="AZ808" s="29"/>
      <c r="BA808" s="29"/>
      <c r="BB808" s="29"/>
      <c r="BC808" s="29"/>
      <c r="BD808" s="29"/>
      <c r="BE808" s="29"/>
      <c r="BF808" s="29"/>
      <c r="BG808" s="29"/>
      <c r="BH808" s="29"/>
      <c r="BI808" s="29"/>
      <c r="BJ808" s="6"/>
      <c r="BK808" s="6"/>
      <c r="BL808" s="6"/>
      <c r="BM808" s="6"/>
      <c r="BN808" s="6"/>
      <c r="BO808" s="6"/>
      <c r="BP808" s="6"/>
      <c r="BQ808" s="6"/>
      <c r="BR808" s="6"/>
      <c r="BS808" s="6"/>
      <c r="BT808" s="6"/>
      <c r="BU808" s="6"/>
      <c r="BV808" s="6"/>
      <c r="BW808" s="6"/>
      <c r="BX808" s="6"/>
      <c r="BY808" s="6"/>
      <c r="BZ808" s="6"/>
      <c r="CA808" s="6"/>
      <c r="CB808" s="6"/>
      <c r="CC808" s="6"/>
      <c r="CD808" s="6"/>
      <c r="CE808" s="6"/>
      <c r="CF808" s="6"/>
      <c r="CG808" s="6"/>
      <c r="CH808" s="6"/>
      <c r="CI808" s="6"/>
      <c r="CJ808" s="6"/>
      <c r="CK808" s="6"/>
      <c r="CL808" s="6"/>
      <c r="CM808" s="6"/>
      <c r="CN808" s="6"/>
      <c r="CO808" s="6"/>
      <c r="CP808" s="6"/>
      <c r="CQ808" s="6"/>
      <c r="CR808" s="6"/>
      <c r="CS808" s="6"/>
      <c r="CT808" s="6"/>
      <c r="CU808" s="6"/>
      <c r="CV808" s="6"/>
      <c r="CW808" s="6"/>
      <c r="CX808" s="6"/>
      <c r="CY808" s="6"/>
      <c r="CZ808" s="6"/>
      <c r="DA808" s="6"/>
      <c r="DB808" s="6"/>
      <c r="DC808" s="6"/>
      <c r="DD808" s="6"/>
      <c r="DE808" s="6"/>
      <c r="DF808" s="6"/>
      <c r="DG808" s="6"/>
      <c r="DH808" s="6"/>
      <c r="DI808" s="6"/>
      <c r="DJ808" s="6"/>
      <c r="DK808" s="6"/>
      <c r="DL808" s="6"/>
      <c r="DM808" s="6"/>
      <c r="DN808" s="6"/>
      <c r="DO808" s="6"/>
      <c r="DP808" s="6"/>
      <c r="DQ808" s="6"/>
      <c r="DR808" s="6"/>
      <c r="DS808" s="6"/>
      <c r="DT808" s="6"/>
      <c r="DU808" s="6"/>
      <c r="DV808" s="6"/>
      <c r="DW808" s="6"/>
      <c r="DX808" s="6"/>
      <c r="DY808" s="6"/>
      <c r="DZ808" s="6"/>
      <c r="EA808" s="6"/>
      <c r="EB808" s="6"/>
      <c r="EC808" s="6"/>
      <c r="ED808" s="6"/>
      <c r="EE808" s="6"/>
      <c r="EF808" s="6"/>
      <c r="EG808" s="6"/>
      <c r="EH808" s="6"/>
      <c r="EI808" s="6"/>
      <c r="EJ808" s="6"/>
      <c r="EK808" s="6"/>
      <c r="EL808" s="6"/>
      <c r="EM808" s="6"/>
      <c r="EN808" s="6"/>
      <c r="EO808" s="6"/>
      <c r="EP808" s="6"/>
      <c r="EQ808" s="6"/>
      <c r="ER808" s="6"/>
      <c r="ES808" s="6"/>
      <c r="ET808" s="6"/>
      <c r="EU808" s="6"/>
      <c r="EV808" s="6"/>
      <c r="EW808" s="6"/>
      <c r="EX808" s="6"/>
      <c r="EY808" s="6"/>
      <c r="EZ808" s="6"/>
      <c r="FA808" s="6"/>
      <c r="FB808" s="6"/>
      <c r="FC808" s="6"/>
      <c r="FD808" s="6"/>
      <c r="FE808" s="6"/>
      <c r="FF808" s="6"/>
      <c r="FG808" s="6"/>
      <c r="FH808" s="6"/>
      <c r="FI808" s="6"/>
      <c r="FJ808" s="6"/>
      <c r="FK808" s="6"/>
      <c r="FL808" s="6"/>
      <c r="FM808" s="6"/>
      <c r="FN808" s="6"/>
      <c r="FO808" s="6"/>
      <c r="FP808" s="6"/>
      <c r="FQ808" s="6"/>
      <c r="FR808" s="6"/>
      <c r="FS808" s="6"/>
      <c r="FT808" s="6"/>
      <c r="FU808" s="6"/>
      <c r="FV808" s="6"/>
      <c r="FW808" s="6"/>
      <c r="FX808" s="6"/>
      <c r="FY808" s="6"/>
      <c r="FZ808" s="6"/>
      <c r="GA808" s="6"/>
      <c r="GB808" s="6"/>
      <c r="GC808" s="6"/>
      <c r="GD808" s="6"/>
      <c r="GE808" s="6"/>
      <c r="GF808" s="6"/>
      <c r="GG808" s="6"/>
      <c r="GH808" s="6"/>
      <c r="GI808" s="6"/>
      <c r="GJ808" s="6"/>
      <c r="GK808" s="6"/>
      <c r="GL808" s="6"/>
      <c r="GM808" s="6"/>
      <c r="GN808" s="6"/>
      <c r="GO808" s="6"/>
      <c r="GP808" s="6"/>
      <c r="GQ808" s="6"/>
      <c r="GR808" s="6"/>
      <c r="GS808" s="6"/>
    </row>
    <row r="809" spans="1:201" s="6" customFormat="1" ht="40.15" customHeight="1" x14ac:dyDescent="0.2">
      <c r="A809" s="12" t="s">
        <v>1161</v>
      </c>
      <c r="B809" s="9">
        <v>800</v>
      </c>
      <c r="C809" s="9"/>
      <c r="D809" s="48" t="s">
        <v>28</v>
      </c>
      <c r="E809" s="79" t="s">
        <v>2228</v>
      </c>
      <c r="F809" s="48" t="s">
        <v>29</v>
      </c>
      <c r="G809" s="48" t="s">
        <v>581</v>
      </c>
      <c r="H809" s="48" t="s">
        <v>540</v>
      </c>
      <c r="I809" s="81">
        <v>20</v>
      </c>
      <c r="J809" s="88">
        <v>27</v>
      </c>
      <c r="K809" s="82">
        <f t="shared" si="358"/>
        <v>27</v>
      </c>
      <c r="L809" s="82">
        <f t="shared" si="359"/>
        <v>1.35</v>
      </c>
      <c r="M809" s="83">
        <f t="shared" si="357"/>
        <v>1.35</v>
      </c>
      <c r="N809" s="84">
        <v>0</v>
      </c>
      <c r="O809" s="85">
        <f t="shared" si="366"/>
        <v>8000</v>
      </c>
      <c r="P809" s="86">
        <v>400</v>
      </c>
      <c r="Q809" s="85">
        <f t="shared" si="367"/>
        <v>120000</v>
      </c>
      <c r="R809" s="86">
        <v>6000</v>
      </c>
      <c r="S809" s="87">
        <f t="shared" si="368"/>
        <v>10800</v>
      </c>
      <c r="T809" s="87">
        <f t="shared" si="369"/>
        <v>162000</v>
      </c>
      <c r="U809" s="1"/>
      <c r="V809" s="1"/>
      <c r="W809" s="1"/>
      <c r="X809" s="1"/>
      <c r="Y809" s="1"/>
      <c r="Z809" s="1"/>
      <c r="AA809" s="22">
        <f t="shared" si="370"/>
        <v>0</v>
      </c>
      <c r="AB809" s="22">
        <f t="shared" si="371"/>
        <v>10800</v>
      </c>
      <c r="AC809" s="22">
        <f t="shared" si="372"/>
        <v>0</v>
      </c>
      <c r="AD809" s="1"/>
      <c r="AE809" s="22">
        <f t="shared" si="373"/>
        <v>0</v>
      </c>
      <c r="AF809" s="22">
        <f t="shared" si="374"/>
        <v>162000</v>
      </c>
      <c r="AG809" s="22">
        <f t="shared" si="375"/>
        <v>0</v>
      </c>
      <c r="AH809" s="1"/>
      <c r="AI809" s="1"/>
      <c r="AJ809" s="1"/>
      <c r="AK809" s="1"/>
      <c r="AL809" s="1"/>
      <c r="AM809" s="1"/>
      <c r="AN809" s="26"/>
      <c r="AO809" s="26"/>
      <c r="AP809" s="26"/>
      <c r="AQ809" s="26"/>
      <c r="AR809" s="26"/>
      <c r="AS809" s="26"/>
      <c r="AT809" s="26"/>
      <c r="AU809" s="26"/>
      <c r="AV809" s="26"/>
      <c r="AW809" s="26"/>
      <c r="AX809" s="26"/>
      <c r="AY809" s="26"/>
      <c r="AZ809" s="26"/>
      <c r="BA809" s="26"/>
      <c r="BB809" s="26"/>
      <c r="BC809" s="26"/>
      <c r="BD809" s="26"/>
      <c r="BE809" s="26"/>
      <c r="BF809" s="26"/>
      <c r="BG809" s="26"/>
      <c r="BH809" s="26"/>
      <c r="BI809" s="26"/>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row>
    <row r="810" spans="1:201" ht="40.15" customHeight="1" x14ac:dyDescent="0.2">
      <c r="A810" s="12" t="s">
        <v>1161</v>
      </c>
      <c r="B810" s="9">
        <v>801</v>
      </c>
      <c r="C810" s="9"/>
      <c r="D810" s="48" t="s">
        <v>28</v>
      </c>
      <c r="E810" s="79" t="s">
        <v>88</v>
      </c>
      <c r="F810" s="48" t="s">
        <v>549</v>
      </c>
      <c r="G810" s="48" t="s">
        <v>89</v>
      </c>
      <c r="H810" s="80" t="s">
        <v>540</v>
      </c>
      <c r="I810" s="47">
        <v>10</v>
      </c>
      <c r="J810" s="88">
        <v>10</v>
      </c>
      <c r="K810" s="82">
        <f t="shared" si="358"/>
        <v>10</v>
      </c>
      <c r="L810" s="82">
        <f t="shared" si="359"/>
        <v>1</v>
      </c>
      <c r="M810" s="83">
        <f t="shared" si="357"/>
        <v>1</v>
      </c>
      <c r="N810" s="84">
        <v>0</v>
      </c>
      <c r="O810" s="85">
        <f t="shared" si="366"/>
        <v>8000</v>
      </c>
      <c r="P810" s="86">
        <v>800</v>
      </c>
      <c r="Q810" s="85">
        <f t="shared" si="367"/>
        <v>220000</v>
      </c>
      <c r="R810" s="86">
        <v>22000</v>
      </c>
      <c r="S810" s="87">
        <f t="shared" si="368"/>
        <v>8000</v>
      </c>
      <c r="T810" s="87">
        <f t="shared" si="369"/>
        <v>220000</v>
      </c>
      <c r="AA810" s="22">
        <f t="shared" si="370"/>
        <v>0</v>
      </c>
      <c r="AB810" s="22">
        <f t="shared" si="371"/>
        <v>8000</v>
      </c>
      <c r="AC810" s="22">
        <f t="shared" si="372"/>
        <v>0</v>
      </c>
      <c r="AE810" s="22">
        <f t="shared" si="373"/>
        <v>0</v>
      </c>
      <c r="AF810" s="22">
        <f t="shared" si="374"/>
        <v>220000</v>
      </c>
      <c r="AG810" s="22">
        <f t="shared" si="375"/>
        <v>0</v>
      </c>
    </row>
    <row r="811" spans="1:201" ht="40.15" customHeight="1" x14ac:dyDescent="0.2">
      <c r="A811" s="12" t="s">
        <v>1161</v>
      </c>
      <c r="B811" s="9">
        <v>802</v>
      </c>
      <c r="C811" s="9"/>
      <c r="D811" s="48" t="s">
        <v>28</v>
      </c>
      <c r="E811" s="79" t="s">
        <v>90</v>
      </c>
      <c r="F811" s="48" t="s">
        <v>659</v>
      </c>
      <c r="G811" s="48" t="s">
        <v>677</v>
      </c>
      <c r="H811" s="80" t="s">
        <v>540</v>
      </c>
      <c r="I811" s="81">
        <v>20</v>
      </c>
      <c r="J811" s="88">
        <v>27</v>
      </c>
      <c r="K811" s="82">
        <f t="shared" si="358"/>
        <v>27</v>
      </c>
      <c r="L811" s="82">
        <f t="shared" si="359"/>
        <v>1.35</v>
      </c>
      <c r="M811" s="83">
        <f t="shared" si="357"/>
        <v>1.35</v>
      </c>
      <c r="N811" s="84">
        <v>0</v>
      </c>
      <c r="O811" s="85">
        <f t="shared" si="366"/>
        <v>2000</v>
      </c>
      <c r="P811" s="86">
        <v>100</v>
      </c>
      <c r="Q811" s="85">
        <f t="shared" si="367"/>
        <v>200000</v>
      </c>
      <c r="R811" s="86">
        <v>10000</v>
      </c>
      <c r="S811" s="87">
        <f t="shared" si="368"/>
        <v>2700</v>
      </c>
      <c r="T811" s="87">
        <f t="shared" si="369"/>
        <v>270000</v>
      </c>
      <c r="AA811" s="22">
        <f t="shared" si="370"/>
        <v>0</v>
      </c>
      <c r="AB811" s="22">
        <f t="shared" si="371"/>
        <v>2700</v>
      </c>
      <c r="AC811" s="22">
        <f t="shared" si="372"/>
        <v>0</v>
      </c>
      <c r="AE811" s="22">
        <f t="shared" si="373"/>
        <v>0</v>
      </c>
      <c r="AF811" s="22">
        <f t="shared" si="374"/>
        <v>270000</v>
      </c>
      <c r="AG811" s="22">
        <f t="shared" si="375"/>
        <v>0</v>
      </c>
    </row>
    <row r="812" spans="1:201" ht="40.15" customHeight="1" x14ac:dyDescent="0.2">
      <c r="A812" s="12" t="s">
        <v>1161</v>
      </c>
      <c r="B812" s="9">
        <v>803</v>
      </c>
      <c r="C812" s="9"/>
      <c r="D812" s="48" t="s">
        <v>28</v>
      </c>
      <c r="E812" s="79" t="s">
        <v>199</v>
      </c>
      <c r="F812" s="48" t="s">
        <v>200</v>
      </c>
      <c r="G812" s="49" t="s">
        <v>1367</v>
      </c>
      <c r="H812" s="48" t="s">
        <v>540</v>
      </c>
      <c r="I812" s="81">
        <v>20</v>
      </c>
      <c r="J812" s="88">
        <v>10</v>
      </c>
      <c r="K812" s="82">
        <f t="shared" si="358"/>
        <v>10</v>
      </c>
      <c r="L812" s="82">
        <f t="shared" si="359"/>
        <v>0.5</v>
      </c>
      <c r="M812" s="83">
        <f t="shared" si="357"/>
        <v>0.5</v>
      </c>
      <c r="N812" s="84">
        <v>0</v>
      </c>
      <c r="O812" s="85">
        <f t="shared" si="366"/>
        <v>4000</v>
      </c>
      <c r="P812" s="86">
        <v>200</v>
      </c>
      <c r="Q812" s="85">
        <f t="shared" si="367"/>
        <v>120000</v>
      </c>
      <c r="R812" s="86">
        <v>6000</v>
      </c>
      <c r="S812" s="87">
        <f t="shared" si="368"/>
        <v>2000</v>
      </c>
      <c r="T812" s="87">
        <f t="shared" si="369"/>
        <v>60000</v>
      </c>
      <c r="AA812" s="22">
        <f t="shared" si="370"/>
        <v>0</v>
      </c>
      <c r="AB812" s="22">
        <f t="shared" si="371"/>
        <v>2000</v>
      </c>
      <c r="AC812" s="22">
        <f t="shared" si="372"/>
        <v>0</v>
      </c>
      <c r="AE812" s="22">
        <f t="shared" si="373"/>
        <v>0</v>
      </c>
      <c r="AF812" s="22">
        <f t="shared" si="374"/>
        <v>60000</v>
      </c>
      <c r="AG812" s="22">
        <f t="shared" si="375"/>
        <v>0</v>
      </c>
    </row>
    <row r="813" spans="1:201" ht="40.15" customHeight="1" x14ac:dyDescent="0.2">
      <c r="A813" s="12" t="s">
        <v>1161</v>
      </c>
      <c r="B813" s="9">
        <v>804</v>
      </c>
      <c r="C813" s="9"/>
      <c r="D813" s="48" t="s">
        <v>28</v>
      </c>
      <c r="E813" s="79" t="s">
        <v>420</v>
      </c>
      <c r="F813" s="48" t="s">
        <v>862</v>
      </c>
      <c r="G813" s="48" t="s">
        <v>421</v>
      </c>
      <c r="H813" s="48" t="s">
        <v>540</v>
      </c>
      <c r="I813" s="81">
        <v>30</v>
      </c>
      <c r="J813" s="88">
        <v>12</v>
      </c>
      <c r="K813" s="82">
        <f t="shared" si="358"/>
        <v>12</v>
      </c>
      <c r="L813" s="82">
        <f t="shared" si="359"/>
        <v>0.4</v>
      </c>
      <c r="M813" s="83">
        <f t="shared" si="357"/>
        <v>0.4</v>
      </c>
      <c r="N813" s="84">
        <v>0</v>
      </c>
      <c r="O813" s="85">
        <f t="shared" si="366"/>
        <v>24000</v>
      </c>
      <c r="P813" s="86">
        <v>800</v>
      </c>
      <c r="Q813" s="85">
        <f t="shared" si="367"/>
        <v>420000</v>
      </c>
      <c r="R813" s="86">
        <v>14000</v>
      </c>
      <c r="S813" s="87">
        <f t="shared" si="368"/>
        <v>9600</v>
      </c>
      <c r="T813" s="87">
        <f t="shared" si="369"/>
        <v>168000</v>
      </c>
      <c r="AA813" s="22">
        <f t="shared" si="370"/>
        <v>0</v>
      </c>
      <c r="AB813" s="22">
        <f t="shared" si="371"/>
        <v>9600</v>
      </c>
      <c r="AC813" s="22">
        <f t="shared" si="372"/>
        <v>0</v>
      </c>
      <c r="AE813" s="22">
        <f t="shared" si="373"/>
        <v>0</v>
      </c>
      <c r="AF813" s="22">
        <f t="shared" si="374"/>
        <v>168000</v>
      </c>
      <c r="AG813" s="22">
        <f t="shared" si="375"/>
        <v>0</v>
      </c>
    </row>
    <row r="814" spans="1:201" ht="40.15" customHeight="1" x14ac:dyDescent="0.2">
      <c r="A814" s="42" t="s">
        <v>1160</v>
      </c>
      <c r="B814" s="9">
        <v>805</v>
      </c>
      <c r="C814" s="9"/>
      <c r="D814" s="48" t="s">
        <v>840</v>
      </c>
      <c r="E814" s="79" t="s">
        <v>1522</v>
      </c>
      <c r="F814" s="48" t="s">
        <v>659</v>
      </c>
      <c r="G814" s="48" t="s">
        <v>557</v>
      </c>
      <c r="H814" s="80" t="s">
        <v>540</v>
      </c>
      <c r="I814" s="95">
        <v>30</v>
      </c>
      <c r="J814" s="96">
        <v>11.28</v>
      </c>
      <c r="K814" s="82">
        <f t="shared" si="358"/>
        <v>11.1</v>
      </c>
      <c r="L814" s="82">
        <f t="shared" si="359"/>
        <v>0.37</v>
      </c>
      <c r="M814" s="83">
        <f t="shared" si="357"/>
        <v>0.376</v>
      </c>
      <c r="N814" s="84">
        <v>0.254166</v>
      </c>
      <c r="O814" s="85">
        <f t="shared" si="366"/>
        <v>12000</v>
      </c>
      <c r="P814" s="86">
        <v>400</v>
      </c>
      <c r="Q814" s="85">
        <f t="shared" si="367"/>
        <v>240000</v>
      </c>
      <c r="R814" s="86">
        <v>8000</v>
      </c>
      <c r="S814" s="87">
        <f t="shared" si="368"/>
        <v>4440</v>
      </c>
      <c r="T814" s="87">
        <f t="shared" si="369"/>
        <v>88800</v>
      </c>
      <c r="U814" s="6"/>
      <c r="V814" s="6"/>
      <c r="W814" s="6"/>
      <c r="X814" s="6"/>
      <c r="Y814" s="6"/>
      <c r="Z814" s="6"/>
      <c r="AA814" s="22">
        <f t="shared" si="370"/>
        <v>3049.9920000000002</v>
      </c>
      <c r="AB814" s="22">
        <f t="shared" si="371"/>
        <v>4512</v>
      </c>
      <c r="AC814" s="22">
        <f t="shared" si="372"/>
        <v>3049.9920000000002</v>
      </c>
      <c r="AD814" s="6"/>
      <c r="AE814" s="22">
        <f t="shared" si="373"/>
        <v>60999.840000000004</v>
      </c>
      <c r="AF814" s="22">
        <f t="shared" si="374"/>
        <v>90240</v>
      </c>
      <c r="AG814" s="22">
        <f t="shared" si="375"/>
        <v>60999.840000000004</v>
      </c>
      <c r="AH814" s="6"/>
      <c r="AI814" s="6"/>
      <c r="AJ814" s="6"/>
      <c r="AK814" s="6"/>
      <c r="AL814" s="6"/>
      <c r="AM814" s="6"/>
      <c r="AN814" s="29"/>
      <c r="AO814" s="29"/>
      <c r="AP814" s="29"/>
      <c r="AQ814" s="29"/>
      <c r="AR814" s="29"/>
      <c r="AS814" s="29"/>
      <c r="AT814" s="29"/>
      <c r="AU814" s="29"/>
      <c r="AV814" s="29"/>
      <c r="AW814" s="29"/>
      <c r="AX814" s="29"/>
      <c r="AY814" s="29"/>
      <c r="AZ814" s="29"/>
      <c r="BA814" s="29"/>
      <c r="BB814" s="29"/>
      <c r="BC814" s="29"/>
      <c r="BD814" s="29"/>
      <c r="BE814" s="29"/>
      <c r="BF814" s="29"/>
      <c r="BG814" s="29"/>
      <c r="BH814" s="29"/>
      <c r="BI814" s="29"/>
      <c r="BJ814" s="6"/>
      <c r="BK814" s="6"/>
      <c r="BL814" s="6"/>
      <c r="BM814" s="6"/>
      <c r="BN814" s="6"/>
      <c r="BO814" s="6"/>
      <c r="BP814" s="6"/>
      <c r="BQ814" s="6"/>
      <c r="BR814" s="6"/>
      <c r="BS814" s="6"/>
      <c r="BT814" s="6"/>
      <c r="BU814" s="6"/>
      <c r="BV814" s="6"/>
      <c r="BW814" s="6"/>
      <c r="BX814" s="6"/>
      <c r="BY814" s="6"/>
      <c r="BZ814" s="6"/>
      <c r="CA814" s="6"/>
      <c r="CB814" s="6"/>
      <c r="CC814" s="6"/>
      <c r="CD814" s="6"/>
      <c r="CE814" s="6"/>
      <c r="CF814" s="6"/>
      <c r="CG814" s="6"/>
      <c r="CH814" s="6"/>
      <c r="CI814" s="6"/>
      <c r="CJ814" s="6"/>
      <c r="CK814" s="6"/>
      <c r="CL814" s="6"/>
      <c r="CM814" s="6"/>
      <c r="CN814" s="6"/>
      <c r="CO814" s="6"/>
      <c r="CP814" s="6"/>
      <c r="CQ814" s="6"/>
      <c r="CR814" s="6"/>
      <c r="CS814" s="6"/>
      <c r="CT814" s="6"/>
      <c r="CU814" s="6"/>
      <c r="CV814" s="6"/>
      <c r="CW814" s="6"/>
      <c r="CX814" s="6"/>
      <c r="CY814" s="6"/>
      <c r="CZ814" s="6"/>
      <c r="DA814" s="6"/>
      <c r="DB814" s="6"/>
      <c r="DC814" s="6"/>
      <c r="DD814" s="6"/>
      <c r="DE814" s="6"/>
      <c r="DF814" s="6"/>
      <c r="DG814" s="6"/>
      <c r="DH814" s="6"/>
      <c r="DI814" s="6"/>
      <c r="DJ814" s="6"/>
      <c r="DK814" s="6"/>
      <c r="DL814" s="6"/>
      <c r="DM814" s="6"/>
      <c r="DN814" s="6"/>
      <c r="DO814" s="6"/>
      <c r="DP814" s="6"/>
      <c r="DQ814" s="6"/>
      <c r="DR814" s="6"/>
      <c r="DS814" s="6"/>
      <c r="DT814" s="6"/>
      <c r="DU814" s="6"/>
      <c r="DV814" s="6"/>
      <c r="DW814" s="6"/>
      <c r="DX814" s="6"/>
      <c r="DY814" s="6"/>
      <c r="DZ814" s="6"/>
      <c r="EA814" s="6"/>
      <c r="EB814" s="6"/>
      <c r="EC814" s="6"/>
      <c r="ED814" s="6"/>
      <c r="EE814" s="6"/>
      <c r="EF814" s="6"/>
      <c r="EG814" s="6"/>
      <c r="EH814" s="6"/>
      <c r="EI814" s="6"/>
      <c r="EJ814" s="6"/>
      <c r="EK814" s="6"/>
      <c r="EL814" s="6"/>
      <c r="EM814" s="6"/>
      <c r="EN814" s="6"/>
      <c r="EO814" s="6"/>
      <c r="EP814" s="6"/>
      <c r="EQ814" s="6"/>
      <c r="ER814" s="6"/>
      <c r="ES814" s="6"/>
      <c r="ET814" s="6"/>
      <c r="EU814" s="6"/>
      <c r="EV814" s="6"/>
      <c r="EW814" s="6"/>
      <c r="EX814" s="6"/>
      <c r="EY814" s="6"/>
      <c r="EZ814" s="6"/>
      <c r="FA814" s="6"/>
      <c r="FB814" s="6"/>
      <c r="FC814" s="6"/>
      <c r="FD814" s="6"/>
      <c r="FE814" s="6"/>
      <c r="FF814" s="6"/>
      <c r="FG814" s="6"/>
      <c r="FH814" s="6"/>
      <c r="FI814" s="6"/>
      <c r="FJ814" s="6"/>
      <c r="FK814" s="6"/>
      <c r="FL814" s="6"/>
      <c r="FM814" s="6"/>
      <c r="FN814" s="6"/>
      <c r="FO814" s="6"/>
      <c r="FP814" s="6"/>
      <c r="FQ814" s="6"/>
      <c r="FR814" s="6"/>
      <c r="FS814" s="6"/>
      <c r="FT814" s="6"/>
      <c r="FU814" s="6"/>
      <c r="FV814" s="6"/>
      <c r="FW814" s="6"/>
      <c r="FX814" s="6"/>
      <c r="FY814" s="6"/>
      <c r="FZ814" s="6"/>
      <c r="GA814" s="6"/>
      <c r="GB814" s="6"/>
      <c r="GC814" s="6"/>
      <c r="GD814" s="6"/>
      <c r="GE814" s="6"/>
      <c r="GF814" s="6"/>
      <c r="GG814" s="6"/>
      <c r="GH814" s="6"/>
      <c r="GI814" s="6"/>
      <c r="GJ814" s="6"/>
      <c r="GK814" s="6"/>
      <c r="GL814" s="6"/>
      <c r="GM814" s="6"/>
      <c r="GN814" s="6"/>
      <c r="GO814" s="6"/>
      <c r="GP814" s="6"/>
      <c r="GQ814" s="6"/>
      <c r="GR814" s="6"/>
      <c r="GS814" s="6"/>
    </row>
    <row r="815" spans="1:201" s="6" customFormat="1" ht="40.15" customHeight="1" x14ac:dyDescent="0.2">
      <c r="A815" s="42" t="s">
        <v>1160</v>
      </c>
      <c r="B815" s="9">
        <v>806</v>
      </c>
      <c r="C815" s="9"/>
      <c r="D815" s="48" t="s">
        <v>840</v>
      </c>
      <c r="E815" s="79" t="s">
        <v>2050</v>
      </c>
      <c r="F815" s="48" t="s">
        <v>2080</v>
      </c>
      <c r="G815" s="48" t="s">
        <v>557</v>
      </c>
      <c r="H815" s="80" t="s">
        <v>344</v>
      </c>
      <c r="I815" s="95">
        <v>30</v>
      </c>
      <c r="J815" s="96">
        <v>6.07</v>
      </c>
      <c r="K815" s="82">
        <f t="shared" si="358"/>
        <v>6</v>
      </c>
      <c r="L815" s="82">
        <f t="shared" si="359"/>
        <v>0.2</v>
      </c>
      <c r="M815" s="83">
        <f t="shared" si="357"/>
        <v>0.20233333333333334</v>
      </c>
      <c r="N815" s="84"/>
      <c r="O815" s="85">
        <f t="shared" si="366"/>
        <v>12000</v>
      </c>
      <c r="P815" s="86">
        <v>400</v>
      </c>
      <c r="Q815" s="85">
        <f t="shared" si="367"/>
        <v>240000</v>
      </c>
      <c r="R815" s="86">
        <v>8000</v>
      </c>
      <c r="S815" s="87">
        <f t="shared" si="368"/>
        <v>2400</v>
      </c>
      <c r="T815" s="87">
        <f t="shared" si="369"/>
        <v>48000</v>
      </c>
      <c r="AA815" s="22"/>
      <c r="AB815" s="22">
        <f t="shared" si="371"/>
        <v>2428</v>
      </c>
      <c r="AC815" s="22"/>
      <c r="AE815" s="22"/>
      <c r="AF815" s="22">
        <f t="shared" si="374"/>
        <v>48560</v>
      </c>
      <c r="AG815" s="22"/>
      <c r="AN815" s="29"/>
      <c r="AO815" s="29"/>
      <c r="AP815" s="29"/>
      <c r="AQ815" s="29"/>
      <c r="AR815" s="29"/>
      <c r="AS815" s="29"/>
      <c r="AT815" s="29"/>
      <c r="AU815" s="29"/>
      <c r="AV815" s="29"/>
      <c r="AW815" s="29"/>
      <c r="AX815" s="29"/>
      <c r="AY815" s="29"/>
      <c r="AZ815" s="29"/>
      <c r="BA815" s="29"/>
      <c r="BB815" s="29"/>
      <c r="BC815" s="29"/>
      <c r="BD815" s="29"/>
      <c r="BE815" s="29"/>
      <c r="BF815" s="29"/>
      <c r="BG815" s="29"/>
      <c r="BH815" s="29"/>
      <c r="BI815" s="29"/>
    </row>
    <row r="816" spans="1:201" s="6" customFormat="1" ht="40.15" customHeight="1" x14ac:dyDescent="0.2">
      <c r="A816" s="42" t="s">
        <v>1160</v>
      </c>
      <c r="B816" s="9">
        <v>807</v>
      </c>
      <c r="C816" s="9"/>
      <c r="D816" s="48" t="s">
        <v>840</v>
      </c>
      <c r="E816" s="79" t="s">
        <v>1523</v>
      </c>
      <c r="F816" s="48" t="s">
        <v>659</v>
      </c>
      <c r="G816" s="48" t="s">
        <v>841</v>
      </c>
      <c r="H816" s="48" t="s">
        <v>540</v>
      </c>
      <c r="I816" s="95">
        <v>30</v>
      </c>
      <c r="J816" s="96">
        <v>20.77</v>
      </c>
      <c r="K816" s="82">
        <f t="shared" si="358"/>
        <v>20.7</v>
      </c>
      <c r="L816" s="82">
        <f t="shared" si="359"/>
        <v>0.69</v>
      </c>
      <c r="M816" s="83">
        <f t="shared" si="357"/>
        <v>0.69233333333333336</v>
      </c>
      <c r="N816" s="84">
        <v>0.467833</v>
      </c>
      <c r="O816" s="85">
        <f t="shared" si="366"/>
        <v>12000</v>
      </c>
      <c r="P816" s="86">
        <v>400</v>
      </c>
      <c r="Q816" s="85">
        <f t="shared" si="367"/>
        <v>180000</v>
      </c>
      <c r="R816" s="86">
        <v>6000</v>
      </c>
      <c r="S816" s="87">
        <f t="shared" si="368"/>
        <v>8280</v>
      </c>
      <c r="T816" s="87">
        <f t="shared" si="369"/>
        <v>124200</v>
      </c>
      <c r="AA816" s="22">
        <f>N816*O816</f>
        <v>5613.9960000000001</v>
      </c>
      <c r="AB816" s="22">
        <f>M816*O816</f>
        <v>8308</v>
      </c>
      <c r="AC816" s="22">
        <f>IF(AA816&lt;AB816,AA816,AB816)</f>
        <v>5613.9960000000001</v>
      </c>
      <c r="AE816" s="22">
        <f>Q816*N816</f>
        <v>84209.94</v>
      </c>
      <c r="AF816" s="22">
        <f>M816*Q816</f>
        <v>124620</v>
      </c>
      <c r="AG816" s="22">
        <f>IF(AE816&lt;AF816,AE816,AF816)</f>
        <v>84209.94</v>
      </c>
      <c r="AN816" s="29"/>
      <c r="AO816" s="29"/>
      <c r="AP816" s="29"/>
      <c r="AQ816" s="29"/>
      <c r="AR816" s="29"/>
      <c r="AS816" s="29"/>
      <c r="AT816" s="29"/>
      <c r="AU816" s="29"/>
      <c r="AV816" s="29"/>
      <c r="AW816" s="29"/>
      <c r="AX816" s="29"/>
      <c r="AY816" s="29"/>
      <c r="AZ816" s="29"/>
      <c r="BA816" s="29"/>
      <c r="BB816" s="29"/>
      <c r="BC816" s="29"/>
      <c r="BD816" s="29"/>
      <c r="BE816" s="29"/>
      <c r="BF816" s="29"/>
      <c r="BG816" s="29"/>
      <c r="BH816" s="29"/>
      <c r="BI816" s="29"/>
    </row>
    <row r="817" spans="1:201" s="6" customFormat="1" ht="40.15" customHeight="1" x14ac:dyDescent="0.2">
      <c r="A817" s="42" t="s">
        <v>1160</v>
      </c>
      <c r="B817" s="9">
        <v>808</v>
      </c>
      <c r="C817" s="9"/>
      <c r="D817" s="48" t="s">
        <v>840</v>
      </c>
      <c r="E817" s="79" t="s">
        <v>2051</v>
      </c>
      <c r="F817" s="48" t="s">
        <v>2080</v>
      </c>
      <c r="G817" s="48" t="s">
        <v>841</v>
      </c>
      <c r="H817" s="80" t="s">
        <v>540</v>
      </c>
      <c r="I817" s="95">
        <v>30</v>
      </c>
      <c r="J817" s="96">
        <v>12.8</v>
      </c>
      <c r="K817" s="82">
        <f t="shared" si="358"/>
        <v>12.6</v>
      </c>
      <c r="L817" s="82">
        <f t="shared" si="359"/>
        <v>0.42</v>
      </c>
      <c r="M817" s="83">
        <f t="shared" si="357"/>
        <v>0.42666666666666669</v>
      </c>
      <c r="N817" s="84"/>
      <c r="O817" s="85">
        <f t="shared" si="366"/>
        <v>12000</v>
      </c>
      <c r="P817" s="86">
        <v>400</v>
      </c>
      <c r="Q817" s="85">
        <f t="shared" si="367"/>
        <v>180000</v>
      </c>
      <c r="R817" s="86">
        <v>6000</v>
      </c>
      <c r="S817" s="87">
        <f t="shared" si="368"/>
        <v>5040</v>
      </c>
      <c r="T817" s="87">
        <f t="shared" si="369"/>
        <v>75600</v>
      </c>
      <c r="AA817" s="22"/>
      <c r="AB817" s="22">
        <f>M817*O817</f>
        <v>5120</v>
      </c>
      <c r="AC817" s="22"/>
      <c r="AE817" s="22"/>
      <c r="AF817" s="22">
        <f>M817*Q817</f>
        <v>76800</v>
      </c>
      <c r="AG817" s="22"/>
      <c r="AN817" s="29"/>
      <c r="AO817" s="29"/>
      <c r="AP817" s="29"/>
      <c r="AQ817" s="29"/>
      <c r="AR817" s="29"/>
      <c r="AS817" s="29"/>
      <c r="AT817" s="29"/>
      <c r="AU817" s="29"/>
      <c r="AV817" s="29"/>
      <c r="AW817" s="29"/>
      <c r="AX817" s="29"/>
      <c r="AY817" s="29"/>
      <c r="AZ817" s="29"/>
      <c r="BA817" s="29"/>
      <c r="BB817" s="29"/>
      <c r="BC817" s="29"/>
      <c r="BD817" s="29"/>
      <c r="BE817" s="29"/>
      <c r="BF817" s="29"/>
      <c r="BG817" s="29"/>
      <c r="BH817" s="29"/>
      <c r="BI817" s="29"/>
    </row>
    <row r="818" spans="1:201" s="6" customFormat="1" ht="40.15" customHeight="1" x14ac:dyDescent="0.2">
      <c r="A818" s="42" t="s">
        <v>1161</v>
      </c>
      <c r="B818" s="9">
        <v>809</v>
      </c>
      <c r="C818" s="9"/>
      <c r="D818" s="48" t="s">
        <v>840</v>
      </c>
      <c r="E818" s="79" t="s">
        <v>1162</v>
      </c>
      <c r="F818" s="48" t="s">
        <v>1163</v>
      </c>
      <c r="G818" s="48" t="s">
        <v>897</v>
      </c>
      <c r="H818" s="48" t="s">
        <v>540</v>
      </c>
      <c r="I818" s="95">
        <v>14</v>
      </c>
      <c r="J818" s="96">
        <v>18</v>
      </c>
      <c r="K818" s="82">
        <f t="shared" si="358"/>
        <v>17.920000000000002</v>
      </c>
      <c r="L818" s="82">
        <f t="shared" si="359"/>
        <v>1.28</v>
      </c>
      <c r="M818" s="83">
        <f t="shared" si="357"/>
        <v>1.2857142857142858</v>
      </c>
      <c r="N818" s="84">
        <v>0</v>
      </c>
      <c r="O818" s="85">
        <f t="shared" si="366"/>
        <v>1400</v>
      </c>
      <c r="P818" s="86">
        <v>100</v>
      </c>
      <c r="Q818" s="85">
        <f t="shared" si="367"/>
        <v>42000</v>
      </c>
      <c r="R818" s="86">
        <v>3000</v>
      </c>
      <c r="S818" s="87">
        <f t="shared" si="368"/>
        <v>1792.0000000000002</v>
      </c>
      <c r="T818" s="87">
        <f t="shared" si="369"/>
        <v>53760.000000000007</v>
      </c>
      <c r="AA818" s="22">
        <f>N818*O818</f>
        <v>0</v>
      </c>
      <c r="AB818" s="22">
        <f>M818*O818</f>
        <v>1800.0000000000002</v>
      </c>
      <c r="AC818" s="22">
        <f>IF(AA818&lt;AB818,AA818,AB818)</f>
        <v>0</v>
      </c>
      <c r="AE818" s="22">
        <f>Q818*N818</f>
        <v>0</v>
      </c>
      <c r="AF818" s="22">
        <f>M818*Q818</f>
        <v>54000.000000000007</v>
      </c>
      <c r="AG818" s="22">
        <f>IF(AE818&lt;AF818,AE818,AF818)</f>
        <v>0</v>
      </c>
      <c r="AN818" s="29"/>
      <c r="AO818" s="29"/>
      <c r="AP818" s="29"/>
      <c r="AQ818" s="29"/>
      <c r="AR818" s="29"/>
      <c r="AS818" s="29"/>
      <c r="AT818" s="29"/>
      <c r="AU818" s="29"/>
      <c r="AV818" s="29"/>
      <c r="AW818" s="29"/>
      <c r="AX818" s="29"/>
      <c r="AY818" s="29"/>
      <c r="AZ818" s="29"/>
      <c r="BA818" s="29"/>
      <c r="BB818" s="29"/>
      <c r="BC818" s="29"/>
      <c r="BD818" s="29"/>
      <c r="BE818" s="29"/>
      <c r="BF818" s="29"/>
      <c r="BG818" s="29"/>
      <c r="BH818" s="29"/>
      <c r="BI818" s="29"/>
    </row>
    <row r="819" spans="1:201" s="6" customFormat="1" ht="40.15" customHeight="1" x14ac:dyDescent="0.2">
      <c r="A819" s="12" t="s">
        <v>1161</v>
      </c>
      <c r="B819" s="9">
        <v>810</v>
      </c>
      <c r="C819" s="9"/>
      <c r="D819" s="48" t="s">
        <v>567</v>
      </c>
      <c r="E819" s="79" t="s">
        <v>196</v>
      </c>
      <c r="F819" s="48" t="s">
        <v>102</v>
      </c>
      <c r="G819" s="48" t="s">
        <v>597</v>
      </c>
      <c r="H819" s="48" t="s">
        <v>540</v>
      </c>
      <c r="I819" s="47">
        <v>12</v>
      </c>
      <c r="J819" s="88">
        <v>4</v>
      </c>
      <c r="K819" s="82">
        <f t="shared" si="358"/>
        <v>3.96</v>
      </c>
      <c r="L819" s="82">
        <f t="shared" si="359"/>
        <v>0.33</v>
      </c>
      <c r="M819" s="83">
        <f t="shared" si="357"/>
        <v>0.33333333333333331</v>
      </c>
      <c r="N819" s="84">
        <v>0</v>
      </c>
      <c r="O819" s="85">
        <f t="shared" si="366"/>
        <v>2400</v>
      </c>
      <c r="P819" s="86">
        <v>200</v>
      </c>
      <c r="Q819" s="85">
        <f t="shared" si="367"/>
        <v>96000</v>
      </c>
      <c r="R819" s="86">
        <v>8000</v>
      </c>
      <c r="S819" s="87">
        <f t="shared" si="368"/>
        <v>792</v>
      </c>
      <c r="T819" s="87">
        <f t="shared" si="369"/>
        <v>31680</v>
      </c>
      <c r="U819" s="1"/>
      <c r="V819" s="1"/>
      <c r="W819" s="1"/>
      <c r="X819" s="1"/>
      <c r="Y819" s="1"/>
      <c r="Z819" s="1"/>
      <c r="AA819" s="22">
        <f>N819*O819</f>
        <v>0</v>
      </c>
      <c r="AB819" s="22">
        <f>M819*O819</f>
        <v>800</v>
      </c>
      <c r="AC819" s="22">
        <f>IF(AA819&lt;AB819,AA819,AB819)</f>
        <v>0</v>
      </c>
      <c r="AD819" s="1"/>
      <c r="AE819" s="22">
        <f>Q819*N819</f>
        <v>0</v>
      </c>
      <c r="AF819" s="22">
        <f>M819*Q819</f>
        <v>32000</v>
      </c>
      <c r="AG819" s="22">
        <f>IF(AE819&lt;AF819,AE819,AF819)</f>
        <v>0</v>
      </c>
      <c r="AH819" s="1"/>
      <c r="AI819" s="1"/>
      <c r="AJ819" s="1"/>
      <c r="AK819" s="1"/>
      <c r="AL819" s="1"/>
      <c r="AM819" s="1"/>
      <c r="AN819" s="26"/>
      <c r="AO819" s="26"/>
      <c r="AP819" s="26"/>
      <c r="AQ819" s="26"/>
      <c r="AR819" s="26"/>
      <c r="AS819" s="26"/>
      <c r="AT819" s="26"/>
      <c r="AU819" s="26"/>
      <c r="AV819" s="26"/>
      <c r="AW819" s="26"/>
      <c r="AX819" s="26"/>
      <c r="AY819" s="26"/>
      <c r="AZ819" s="26"/>
      <c r="BA819" s="26"/>
      <c r="BB819" s="26"/>
      <c r="BC819" s="26"/>
      <c r="BD819" s="26"/>
      <c r="BE819" s="26"/>
      <c r="BF819" s="26"/>
      <c r="BG819" s="26"/>
      <c r="BH819" s="26"/>
      <c r="BI819" s="26"/>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row>
    <row r="820" spans="1:201" ht="40.15" customHeight="1" x14ac:dyDescent="0.2">
      <c r="A820" s="12" t="s">
        <v>1161</v>
      </c>
      <c r="B820" s="9">
        <v>811</v>
      </c>
      <c r="C820" s="9"/>
      <c r="D820" s="48" t="s">
        <v>567</v>
      </c>
      <c r="E820" s="79" t="s">
        <v>197</v>
      </c>
      <c r="F820" s="48" t="s">
        <v>742</v>
      </c>
      <c r="G820" s="48" t="s">
        <v>1695</v>
      </c>
      <c r="H820" s="48" t="s">
        <v>537</v>
      </c>
      <c r="I820" s="47">
        <v>1</v>
      </c>
      <c r="J820" s="88">
        <v>12</v>
      </c>
      <c r="K820" s="82">
        <f t="shared" si="358"/>
        <v>12</v>
      </c>
      <c r="L820" s="82">
        <f t="shared" si="359"/>
        <v>12</v>
      </c>
      <c r="M820" s="83">
        <f t="shared" si="357"/>
        <v>12</v>
      </c>
      <c r="N820" s="84">
        <v>0</v>
      </c>
      <c r="O820" s="85">
        <f t="shared" si="366"/>
        <v>100</v>
      </c>
      <c r="P820" s="86">
        <v>100</v>
      </c>
      <c r="Q820" s="85">
        <f t="shared" si="367"/>
        <v>5000</v>
      </c>
      <c r="R820" s="86">
        <v>5000</v>
      </c>
      <c r="S820" s="87">
        <f t="shared" si="368"/>
        <v>1200</v>
      </c>
      <c r="T820" s="87">
        <f t="shared" si="369"/>
        <v>60000</v>
      </c>
      <c r="AA820" s="22">
        <f t="shared" ref="AA820:AA844" si="376">N820*O820</f>
        <v>0</v>
      </c>
      <c r="AB820" s="22">
        <f t="shared" ref="AB820:AB844" si="377">M820*O820</f>
        <v>1200</v>
      </c>
      <c r="AC820" s="22">
        <f t="shared" ref="AC820:AC844" si="378">IF(AA820&lt;AB820,AA820,AB820)</f>
        <v>0</v>
      </c>
      <c r="AE820" s="22">
        <f t="shared" ref="AE820:AE844" si="379">Q820*N820</f>
        <v>0</v>
      </c>
      <c r="AF820" s="22">
        <f t="shared" ref="AF820:AF844" si="380">M820*Q820</f>
        <v>60000</v>
      </c>
      <c r="AG820" s="22">
        <f t="shared" ref="AG820:AG844" si="381">IF(AE820&lt;AF820,AE820,AF820)</f>
        <v>0</v>
      </c>
    </row>
    <row r="821" spans="1:201" ht="40.15" customHeight="1" x14ac:dyDescent="0.2">
      <c r="A821" s="12" t="s">
        <v>1161</v>
      </c>
      <c r="B821" s="9">
        <v>812</v>
      </c>
      <c r="C821" s="9"/>
      <c r="D821" s="48" t="s">
        <v>567</v>
      </c>
      <c r="E821" s="79" t="s">
        <v>201</v>
      </c>
      <c r="F821" s="48" t="s">
        <v>933</v>
      </c>
      <c r="G821" s="48" t="s">
        <v>634</v>
      </c>
      <c r="H821" s="48" t="s">
        <v>540</v>
      </c>
      <c r="I821" s="81">
        <v>10</v>
      </c>
      <c r="J821" s="88">
        <v>5.5</v>
      </c>
      <c r="K821" s="82">
        <f t="shared" si="358"/>
        <v>5.5</v>
      </c>
      <c r="L821" s="82">
        <f t="shared" si="359"/>
        <v>0.55000000000000004</v>
      </c>
      <c r="M821" s="83">
        <f t="shared" si="357"/>
        <v>0.55000000000000004</v>
      </c>
      <c r="N821" s="84">
        <v>0</v>
      </c>
      <c r="O821" s="85">
        <f t="shared" si="366"/>
        <v>100</v>
      </c>
      <c r="P821" s="86">
        <v>10</v>
      </c>
      <c r="Q821" s="85">
        <f t="shared" si="367"/>
        <v>3000</v>
      </c>
      <c r="R821" s="86">
        <v>300</v>
      </c>
      <c r="S821" s="87">
        <f t="shared" si="368"/>
        <v>55</v>
      </c>
      <c r="T821" s="87">
        <f t="shared" si="369"/>
        <v>1650</v>
      </c>
      <c r="AA821" s="22">
        <f t="shared" si="376"/>
        <v>0</v>
      </c>
      <c r="AB821" s="22">
        <f t="shared" si="377"/>
        <v>55.000000000000007</v>
      </c>
      <c r="AC821" s="22">
        <f t="shared" si="378"/>
        <v>0</v>
      </c>
      <c r="AE821" s="22">
        <f t="shared" si="379"/>
        <v>0</v>
      </c>
      <c r="AF821" s="22">
        <f t="shared" si="380"/>
        <v>1650.0000000000002</v>
      </c>
      <c r="AG821" s="22">
        <f t="shared" si="381"/>
        <v>0</v>
      </c>
    </row>
    <row r="822" spans="1:201" ht="40.15" customHeight="1" x14ac:dyDescent="0.2">
      <c r="A822" s="12" t="s">
        <v>1161</v>
      </c>
      <c r="B822" s="9">
        <v>813</v>
      </c>
      <c r="C822" s="9"/>
      <c r="D822" s="48" t="s">
        <v>567</v>
      </c>
      <c r="E822" s="79" t="s">
        <v>201</v>
      </c>
      <c r="F822" s="48" t="s">
        <v>538</v>
      </c>
      <c r="G822" s="48" t="s">
        <v>597</v>
      </c>
      <c r="H822" s="48" t="s">
        <v>540</v>
      </c>
      <c r="I822" s="81">
        <v>20</v>
      </c>
      <c r="J822" s="88">
        <v>3</v>
      </c>
      <c r="K822" s="82">
        <f t="shared" si="358"/>
        <v>3</v>
      </c>
      <c r="L822" s="82">
        <f t="shared" si="359"/>
        <v>0.15</v>
      </c>
      <c r="M822" s="83">
        <f t="shared" si="357"/>
        <v>0.15</v>
      </c>
      <c r="N822" s="84">
        <v>0</v>
      </c>
      <c r="O822" s="85">
        <f t="shared" si="366"/>
        <v>16000</v>
      </c>
      <c r="P822" s="86">
        <v>800</v>
      </c>
      <c r="Q822" s="85">
        <f t="shared" si="367"/>
        <v>280000</v>
      </c>
      <c r="R822" s="86">
        <v>14000</v>
      </c>
      <c r="S822" s="87">
        <f t="shared" si="368"/>
        <v>2400</v>
      </c>
      <c r="T822" s="87">
        <f t="shared" si="369"/>
        <v>42000</v>
      </c>
      <c r="AA822" s="22">
        <f t="shared" si="376"/>
        <v>0</v>
      </c>
      <c r="AB822" s="22">
        <f t="shared" si="377"/>
        <v>2400</v>
      </c>
      <c r="AC822" s="22">
        <f t="shared" si="378"/>
        <v>0</v>
      </c>
      <c r="AE822" s="22">
        <f t="shared" si="379"/>
        <v>0</v>
      </c>
      <c r="AF822" s="22">
        <f t="shared" si="380"/>
        <v>42000</v>
      </c>
      <c r="AG822" s="22">
        <f t="shared" si="381"/>
        <v>0</v>
      </c>
    </row>
    <row r="823" spans="1:201" ht="40.15" customHeight="1" x14ac:dyDescent="0.2">
      <c r="A823" s="12" t="s">
        <v>1161</v>
      </c>
      <c r="B823" s="9">
        <v>814</v>
      </c>
      <c r="C823" s="9"/>
      <c r="D823" s="48" t="s">
        <v>567</v>
      </c>
      <c r="E823" s="79" t="s">
        <v>284</v>
      </c>
      <c r="F823" s="48" t="s">
        <v>550</v>
      </c>
      <c r="G823" s="48" t="s">
        <v>597</v>
      </c>
      <c r="H823" s="48" t="s">
        <v>540</v>
      </c>
      <c r="I823" s="47">
        <v>12</v>
      </c>
      <c r="J823" s="88">
        <v>2</v>
      </c>
      <c r="K823" s="82">
        <f t="shared" si="358"/>
        <v>1.92</v>
      </c>
      <c r="L823" s="82">
        <f t="shared" si="359"/>
        <v>0.16</v>
      </c>
      <c r="M823" s="83">
        <f t="shared" ref="M823:M881" si="382">J823/I823</f>
        <v>0.16666666666666666</v>
      </c>
      <c r="N823" s="84">
        <v>0</v>
      </c>
      <c r="O823" s="85">
        <f t="shared" si="366"/>
        <v>1200</v>
      </c>
      <c r="P823" s="86">
        <v>100</v>
      </c>
      <c r="Q823" s="85">
        <f t="shared" si="367"/>
        <v>120000</v>
      </c>
      <c r="R823" s="86">
        <v>10000</v>
      </c>
      <c r="S823" s="87">
        <f t="shared" si="368"/>
        <v>192</v>
      </c>
      <c r="T823" s="87">
        <f t="shared" si="369"/>
        <v>19200</v>
      </c>
      <c r="AA823" s="22">
        <f t="shared" si="376"/>
        <v>0</v>
      </c>
      <c r="AB823" s="22">
        <f t="shared" si="377"/>
        <v>200</v>
      </c>
      <c r="AC823" s="22">
        <f t="shared" si="378"/>
        <v>0</v>
      </c>
      <c r="AE823" s="22">
        <f t="shared" si="379"/>
        <v>0</v>
      </c>
      <c r="AF823" s="22">
        <f t="shared" si="380"/>
        <v>20000</v>
      </c>
      <c r="AG823" s="22">
        <f t="shared" si="381"/>
        <v>0</v>
      </c>
    </row>
    <row r="824" spans="1:201" ht="40.15" customHeight="1" x14ac:dyDescent="0.2">
      <c r="A824" s="12" t="s">
        <v>1160</v>
      </c>
      <c r="B824" s="9">
        <v>815</v>
      </c>
      <c r="C824" s="9"/>
      <c r="D824" s="48" t="s">
        <v>609</v>
      </c>
      <c r="E824" s="79" t="s">
        <v>313</v>
      </c>
      <c r="F824" s="48" t="s">
        <v>549</v>
      </c>
      <c r="G824" s="48" t="s">
        <v>610</v>
      </c>
      <c r="H824" s="48" t="s">
        <v>540</v>
      </c>
      <c r="I824" s="81">
        <v>30</v>
      </c>
      <c r="J824" s="88">
        <v>21.06</v>
      </c>
      <c r="K824" s="82">
        <f t="shared" ref="K824:K882" si="383">L824*I824</f>
        <v>21</v>
      </c>
      <c r="L824" s="82">
        <f t="shared" si="359"/>
        <v>0.7</v>
      </c>
      <c r="M824" s="83">
        <f t="shared" si="382"/>
        <v>0.70199999999999996</v>
      </c>
      <c r="N824" s="84">
        <v>0.52722199999999997</v>
      </c>
      <c r="O824" s="85">
        <f t="shared" si="366"/>
        <v>150</v>
      </c>
      <c r="P824" s="86">
        <v>5</v>
      </c>
      <c r="Q824" s="85">
        <f t="shared" si="367"/>
        <v>6000</v>
      </c>
      <c r="R824" s="86">
        <v>200</v>
      </c>
      <c r="S824" s="87">
        <f t="shared" si="368"/>
        <v>105</v>
      </c>
      <c r="T824" s="87">
        <f t="shared" si="369"/>
        <v>4200</v>
      </c>
      <c r="AA824" s="22">
        <f t="shared" si="376"/>
        <v>79.083299999999994</v>
      </c>
      <c r="AB824" s="22">
        <f t="shared" si="377"/>
        <v>105.3</v>
      </c>
      <c r="AC824" s="22">
        <f t="shared" si="378"/>
        <v>79.083299999999994</v>
      </c>
      <c r="AE824" s="22">
        <f t="shared" si="379"/>
        <v>3163.3319999999999</v>
      </c>
      <c r="AF824" s="22">
        <f t="shared" si="380"/>
        <v>4212</v>
      </c>
      <c r="AG824" s="22">
        <f t="shared" si="381"/>
        <v>3163.3319999999999</v>
      </c>
    </row>
    <row r="825" spans="1:201" ht="40.15" customHeight="1" x14ac:dyDescent="0.2">
      <c r="A825" s="12" t="s">
        <v>1161</v>
      </c>
      <c r="B825" s="9">
        <v>816</v>
      </c>
      <c r="C825" s="9"/>
      <c r="D825" s="48" t="s">
        <v>137</v>
      </c>
      <c r="E825" s="79" t="s">
        <v>138</v>
      </c>
      <c r="F825" s="48" t="s">
        <v>541</v>
      </c>
      <c r="G825" s="48" t="s">
        <v>610</v>
      </c>
      <c r="H825" s="48" t="s">
        <v>540</v>
      </c>
      <c r="I825" s="81">
        <v>30</v>
      </c>
      <c r="J825" s="88">
        <v>6.37</v>
      </c>
      <c r="K825" s="82">
        <f t="shared" si="383"/>
        <v>6.3</v>
      </c>
      <c r="L825" s="82">
        <f t="shared" ref="L825:L882" si="384">ROUNDDOWN(M825,2)</f>
        <v>0.21</v>
      </c>
      <c r="M825" s="83">
        <f t="shared" si="382"/>
        <v>0.21233333333333335</v>
      </c>
      <c r="N825" s="84">
        <v>0</v>
      </c>
      <c r="O825" s="85">
        <f t="shared" si="366"/>
        <v>24000</v>
      </c>
      <c r="P825" s="86">
        <v>800</v>
      </c>
      <c r="Q825" s="85">
        <f t="shared" si="367"/>
        <v>150000</v>
      </c>
      <c r="R825" s="86">
        <v>5000</v>
      </c>
      <c r="S825" s="87">
        <f t="shared" si="368"/>
        <v>5040</v>
      </c>
      <c r="T825" s="87">
        <f t="shared" si="369"/>
        <v>31500</v>
      </c>
      <c r="AA825" s="22">
        <f t="shared" si="376"/>
        <v>0</v>
      </c>
      <c r="AB825" s="22">
        <f t="shared" si="377"/>
        <v>5096</v>
      </c>
      <c r="AC825" s="22">
        <f t="shared" si="378"/>
        <v>0</v>
      </c>
      <c r="AE825" s="22">
        <f t="shared" si="379"/>
        <v>0</v>
      </c>
      <c r="AF825" s="22">
        <f t="shared" si="380"/>
        <v>31850.000000000004</v>
      </c>
      <c r="AG825" s="22">
        <f t="shared" si="381"/>
        <v>0</v>
      </c>
    </row>
    <row r="826" spans="1:201" ht="40.15" customHeight="1" x14ac:dyDescent="0.2">
      <c r="A826" s="12" t="s">
        <v>1160</v>
      </c>
      <c r="B826" s="9">
        <v>817</v>
      </c>
      <c r="C826" s="9"/>
      <c r="D826" s="48" t="s">
        <v>204</v>
      </c>
      <c r="E826" s="79" t="s">
        <v>1524</v>
      </c>
      <c r="F826" s="48" t="s">
        <v>641</v>
      </c>
      <c r="G826" s="48" t="s">
        <v>642</v>
      </c>
      <c r="H826" s="48" t="s">
        <v>540</v>
      </c>
      <c r="I826" s="81">
        <v>40</v>
      </c>
      <c r="J826" s="88">
        <v>17.22</v>
      </c>
      <c r="K826" s="82">
        <f t="shared" si="383"/>
        <v>17.2</v>
      </c>
      <c r="L826" s="82">
        <f t="shared" si="384"/>
        <v>0.43</v>
      </c>
      <c r="M826" s="83">
        <f t="shared" si="382"/>
        <v>0.43049999999999999</v>
      </c>
      <c r="N826" s="84">
        <v>0.38905400000000001</v>
      </c>
      <c r="O826" s="85">
        <f t="shared" si="366"/>
        <v>24000</v>
      </c>
      <c r="P826" s="86">
        <v>600</v>
      </c>
      <c r="Q826" s="85">
        <f t="shared" si="367"/>
        <v>280000</v>
      </c>
      <c r="R826" s="86">
        <v>7000</v>
      </c>
      <c r="S826" s="87">
        <f t="shared" si="368"/>
        <v>10320</v>
      </c>
      <c r="T826" s="87">
        <f t="shared" si="369"/>
        <v>120400</v>
      </c>
      <c r="AA826" s="22">
        <f t="shared" si="376"/>
        <v>9337.2960000000003</v>
      </c>
      <c r="AB826" s="22">
        <f t="shared" si="377"/>
        <v>10332</v>
      </c>
      <c r="AC826" s="22">
        <f t="shared" si="378"/>
        <v>9337.2960000000003</v>
      </c>
      <c r="AE826" s="22">
        <f t="shared" si="379"/>
        <v>108935.12000000001</v>
      </c>
      <c r="AF826" s="22">
        <f t="shared" si="380"/>
        <v>120540</v>
      </c>
      <c r="AG826" s="22">
        <f t="shared" si="381"/>
        <v>108935.12000000001</v>
      </c>
    </row>
    <row r="827" spans="1:201" ht="40.15" customHeight="1" x14ac:dyDescent="0.2">
      <c r="A827" s="12" t="s">
        <v>1160</v>
      </c>
      <c r="B827" s="9">
        <v>818</v>
      </c>
      <c r="C827" s="9"/>
      <c r="D827" s="48" t="s">
        <v>227</v>
      </c>
      <c r="E827" s="79" t="s">
        <v>1525</v>
      </c>
      <c r="F827" s="48" t="s">
        <v>549</v>
      </c>
      <c r="G827" s="48" t="s">
        <v>556</v>
      </c>
      <c r="H827" s="48" t="s">
        <v>540</v>
      </c>
      <c r="I827" s="81">
        <v>30</v>
      </c>
      <c r="J827" s="88">
        <v>21.97</v>
      </c>
      <c r="K827" s="82">
        <f t="shared" si="383"/>
        <v>21.9</v>
      </c>
      <c r="L827" s="82">
        <f t="shared" si="384"/>
        <v>0.73</v>
      </c>
      <c r="M827" s="83">
        <f t="shared" si="382"/>
        <v>0.73233333333333328</v>
      </c>
      <c r="N827" s="84">
        <v>0.18598999999999999</v>
      </c>
      <c r="O827" s="85">
        <f t="shared" si="366"/>
        <v>18000</v>
      </c>
      <c r="P827" s="86">
        <v>600</v>
      </c>
      <c r="Q827" s="85">
        <f t="shared" si="367"/>
        <v>600000</v>
      </c>
      <c r="R827" s="86">
        <v>20000</v>
      </c>
      <c r="S827" s="87">
        <f t="shared" si="368"/>
        <v>13140</v>
      </c>
      <c r="T827" s="87">
        <f t="shared" si="369"/>
        <v>438000</v>
      </c>
      <c r="AA827" s="22">
        <f t="shared" si="376"/>
        <v>3347.8199999999997</v>
      </c>
      <c r="AB827" s="22">
        <f t="shared" si="377"/>
        <v>13181.999999999998</v>
      </c>
      <c r="AC827" s="22">
        <f t="shared" si="378"/>
        <v>3347.8199999999997</v>
      </c>
      <c r="AE827" s="22">
        <f t="shared" si="379"/>
        <v>111594</v>
      </c>
      <c r="AF827" s="22">
        <f t="shared" si="380"/>
        <v>439399.99999999994</v>
      </c>
      <c r="AG827" s="22">
        <f t="shared" si="381"/>
        <v>111594</v>
      </c>
    </row>
    <row r="828" spans="1:201" ht="40.15" customHeight="1" x14ac:dyDescent="0.2">
      <c r="A828" s="12" t="s">
        <v>1160</v>
      </c>
      <c r="B828" s="9">
        <v>819</v>
      </c>
      <c r="C828" s="9"/>
      <c r="D828" s="48" t="s">
        <v>227</v>
      </c>
      <c r="E828" s="79" t="s">
        <v>1526</v>
      </c>
      <c r="F828" s="48" t="s">
        <v>549</v>
      </c>
      <c r="G828" s="48" t="s">
        <v>589</v>
      </c>
      <c r="H828" s="48" t="s">
        <v>540</v>
      </c>
      <c r="I828" s="81">
        <v>30</v>
      </c>
      <c r="J828" s="88">
        <v>38.880000000000003</v>
      </c>
      <c r="K828" s="82">
        <f t="shared" si="383"/>
        <v>38.700000000000003</v>
      </c>
      <c r="L828" s="82">
        <f t="shared" si="384"/>
        <v>1.29</v>
      </c>
      <c r="M828" s="83">
        <f t="shared" si="382"/>
        <v>1.296</v>
      </c>
      <c r="N828" s="84">
        <v>0.37197999999999998</v>
      </c>
      <c r="O828" s="85">
        <f t="shared" si="366"/>
        <v>18000</v>
      </c>
      <c r="P828" s="86">
        <v>600</v>
      </c>
      <c r="Q828" s="85">
        <f t="shared" si="367"/>
        <v>480000</v>
      </c>
      <c r="R828" s="86">
        <v>16000</v>
      </c>
      <c r="S828" s="87">
        <f t="shared" si="368"/>
        <v>23220</v>
      </c>
      <c r="T828" s="87">
        <f t="shared" si="369"/>
        <v>619200</v>
      </c>
      <c r="AA828" s="22">
        <f t="shared" si="376"/>
        <v>6695.6399999999994</v>
      </c>
      <c r="AB828" s="22">
        <f t="shared" si="377"/>
        <v>23328</v>
      </c>
      <c r="AC828" s="22">
        <f t="shared" si="378"/>
        <v>6695.6399999999994</v>
      </c>
      <c r="AE828" s="22">
        <f t="shared" si="379"/>
        <v>178550.39999999999</v>
      </c>
      <c r="AF828" s="22">
        <f t="shared" si="380"/>
        <v>622080</v>
      </c>
      <c r="AG828" s="22">
        <f t="shared" si="381"/>
        <v>178550.39999999999</v>
      </c>
    </row>
    <row r="829" spans="1:201" ht="40.15" customHeight="1" x14ac:dyDescent="0.2">
      <c r="A829" s="12" t="s">
        <v>1160</v>
      </c>
      <c r="B829" s="9">
        <v>820</v>
      </c>
      <c r="C829" s="9"/>
      <c r="D829" s="48" t="s">
        <v>227</v>
      </c>
      <c r="E829" s="79" t="s">
        <v>2013</v>
      </c>
      <c r="F829" s="48" t="s">
        <v>549</v>
      </c>
      <c r="G829" s="48" t="s">
        <v>323</v>
      </c>
      <c r="H829" s="48" t="s">
        <v>540</v>
      </c>
      <c r="I829" s="81">
        <v>30</v>
      </c>
      <c r="J829" s="88">
        <v>14.29</v>
      </c>
      <c r="K829" s="82">
        <f t="shared" si="383"/>
        <v>14.1</v>
      </c>
      <c r="L829" s="82">
        <f t="shared" si="384"/>
        <v>0.47</v>
      </c>
      <c r="M829" s="83">
        <f t="shared" si="382"/>
        <v>0.47633333333333333</v>
      </c>
      <c r="N829" s="84">
        <v>0.18662200000000001</v>
      </c>
      <c r="O829" s="85">
        <f t="shared" si="366"/>
        <v>30</v>
      </c>
      <c r="P829" s="86">
        <v>1</v>
      </c>
      <c r="Q829" s="85">
        <f t="shared" si="367"/>
        <v>600000</v>
      </c>
      <c r="R829" s="86">
        <v>20000</v>
      </c>
      <c r="S829" s="87">
        <f t="shared" si="368"/>
        <v>14.1</v>
      </c>
      <c r="T829" s="87">
        <f t="shared" si="369"/>
        <v>282000</v>
      </c>
      <c r="AA829" s="22">
        <f t="shared" si="376"/>
        <v>5.5986600000000006</v>
      </c>
      <c r="AB829" s="22">
        <f t="shared" si="377"/>
        <v>14.29</v>
      </c>
      <c r="AC829" s="22">
        <f t="shared" si="378"/>
        <v>5.5986600000000006</v>
      </c>
      <c r="AE829" s="22">
        <f t="shared" si="379"/>
        <v>111973.20000000001</v>
      </c>
      <c r="AF829" s="22">
        <f t="shared" si="380"/>
        <v>285800</v>
      </c>
      <c r="AG829" s="22">
        <f t="shared" si="381"/>
        <v>111973.20000000001</v>
      </c>
    </row>
    <row r="830" spans="1:201" ht="40.15" customHeight="1" x14ac:dyDescent="0.2">
      <c r="A830" s="12" t="s">
        <v>1160</v>
      </c>
      <c r="B830" s="9">
        <v>821</v>
      </c>
      <c r="C830" s="9"/>
      <c r="D830" s="48" t="s">
        <v>227</v>
      </c>
      <c r="E830" s="79" t="s">
        <v>2013</v>
      </c>
      <c r="F830" s="48" t="s">
        <v>549</v>
      </c>
      <c r="G830" s="48" t="s">
        <v>316</v>
      </c>
      <c r="H830" s="48" t="s">
        <v>540</v>
      </c>
      <c r="I830" s="81">
        <v>30</v>
      </c>
      <c r="J830" s="88">
        <v>19.2</v>
      </c>
      <c r="K830" s="82">
        <f t="shared" si="383"/>
        <v>19.2</v>
      </c>
      <c r="L830" s="82">
        <f t="shared" si="384"/>
        <v>0.64</v>
      </c>
      <c r="M830" s="83">
        <f t="shared" si="382"/>
        <v>0.64</v>
      </c>
      <c r="N830" s="84">
        <v>0.37324400000000002</v>
      </c>
      <c r="O830" s="85">
        <f t="shared" si="366"/>
        <v>30</v>
      </c>
      <c r="P830" s="86">
        <v>1</v>
      </c>
      <c r="Q830" s="85">
        <f t="shared" si="367"/>
        <v>480000</v>
      </c>
      <c r="R830" s="86">
        <v>16000</v>
      </c>
      <c r="S830" s="87">
        <f t="shared" si="368"/>
        <v>19.2</v>
      </c>
      <c r="T830" s="87">
        <f t="shared" si="369"/>
        <v>307200</v>
      </c>
      <c r="AA830" s="22">
        <f t="shared" si="376"/>
        <v>11.197320000000001</v>
      </c>
      <c r="AB830" s="22">
        <f t="shared" si="377"/>
        <v>19.2</v>
      </c>
      <c r="AC830" s="22">
        <f t="shared" si="378"/>
        <v>11.197320000000001</v>
      </c>
      <c r="AE830" s="22">
        <f t="shared" si="379"/>
        <v>179157.12</v>
      </c>
      <c r="AF830" s="22">
        <f t="shared" si="380"/>
        <v>307200</v>
      </c>
      <c r="AG830" s="22">
        <f t="shared" si="381"/>
        <v>179157.12</v>
      </c>
    </row>
    <row r="831" spans="1:201" ht="40.15" customHeight="1" x14ac:dyDescent="0.2">
      <c r="A831" s="15" t="s">
        <v>1160</v>
      </c>
      <c r="B831" s="9">
        <v>822</v>
      </c>
      <c r="C831" s="9"/>
      <c r="D831" s="49" t="s">
        <v>190</v>
      </c>
      <c r="E831" s="79" t="s">
        <v>191</v>
      </c>
      <c r="F831" s="49" t="s">
        <v>549</v>
      </c>
      <c r="G831" s="49" t="s">
        <v>1305</v>
      </c>
      <c r="H831" s="49" t="s">
        <v>540</v>
      </c>
      <c r="I831" s="89">
        <v>12</v>
      </c>
      <c r="J831" s="88">
        <v>2.66</v>
      </c>
      <c r="K831" s="82">
        <f t="shared" si="383"/>
        <v>2.64</v>
      </c>
      <c r="L831" s="82">
        <f t="shared" si="384"/>
        <v>0.22</v>
      </c>
      <c r="M831" s="83">
        <f t="shared" si="382"/>
        <v>0.22166666666666668</v>
      </c>
      <c r="N831" s="84">
        <v>0.26924900000000002</v>
      </c>
      <c r="O831" s="85">
        <f t="shared" si="366"/>
        <v>240</v>
      </c>
      <c r="P831" s="86">
        <v>20</v>
      </c>
      <c r="Q831" s="85">
        <f t="shared" si="367"/>
        <v>7200</v>
      </c>
      <c r="R831" s="86">
        <v>600</v>
      </c>
      <c r="S831" s="87">
        <f t="shared" si="368"/>
        <v>52.800000000000004</v>
      </c>
      <c r="T831" s="87">
        <f t="shared" si="369"/>
        <v>1584</v>
      </c>
      <c r="AA831" s="22">
        <f t="shared" si="376"/>
        <v>64.619759999999999</v>
      </c>
      <c r="AB831" s="22">
        <f t="shared" si="377"/>
        <v>53.2</v>
      </c>
      <c r="AC831" s="22">
        <f t="shared" si="378"/>
        <v>53.2</v>
      </c>
      <c r="AE831" s="22">
        <f t="shared" si="379"/>
        <v>1938.5928000000001</v>
      </c>
      <c r="AF831" s="22">
        <f t="shared" si="380"/>
        <v>1596</v>
      </c>
      <c r="AG831" s="22">
        <f t="shared" si="381"/>
        <v>1596</v>
      </c>
    </row>
    <row r="832" spans="1:201" ht="40.15" customHeight="1" x14ac:dyDescent="0.2">
      <c r="A832" s="15" t="s">
        <v>1160</v>
      </c>
      <c r="B832" s="9">
        <v>823</v>
      </c>
      <c r="C832" s="9"/>
      <c r="D832" s="49" t="s">
        <v>190</v>
      </c>
      <c r="E832" s="79" t="s">
        <v>1527</v>
      </c>
      <c r="F832" s="49" t="s">
        <v>742</v>
      </c>
      <c r="G832" s="49" t="s">
        <v>1289</v>
      </c>
      <c r="H832" s="49" t="s">
        <v>537</v>
      </c>
      <c r="I832" s="89">
        <v>1</v>
      </c>
      <c r="J832" s="88">
        <v>6.6</v>
      </c>
      <c r="K832" s="82">
        <f t="shared" si="383"/>
        <v>6.6</v>
      </c>
      <c r="L832" s="82">
        <f t="shared" si="384"/>
        <v>6.6</v>
      </c>
      <c r="M832" s="83">
        <f t="shared" si="382"/>
        <v>6.6</v>
      </c>
      <c r="N832" s="84">
        <v>0.182811</v>
      </c>
      <c r="O832" s="85">
        <f t="shared" si="366"/>
        <v>5</v>
      </c>
      <c r="P832" s="86">
        <v>5</v>
      </c>
      <c r="Q832" s="85">
        <f t="shared" si="367"/>
        <v>240</v>
      </c>
      <c r="R832" s="86">
        <v>240</v>
      </c>
      <c r="S832" s="87">
        <f t="shared" si="368"/>
        <v>33</v>
      </c>
      <c r="T832" s="87">
        <f t="shared" si="369"/>
        <v>1584</v>
      </c>
      <c r="AA832" s="22">
        <f t="shared" si="376"/>
        <v>0.91405500000000006</v>
      </c>
      <c r="AB832" s="22">
        <f t="shared" si="377"/>
        <v>33</v>
      </c>
      <c r="AC832" s="22">
        <f t="shared" si="378"/>
        <v>0.91405500000000006</v>
      </c>
      <c r="AE832" s="22">
        <f t="shared" si="379"/>
        <v>43.874639999999999</v>
      </c>
      <c r="AF832" s="22">
        <f t="shared" si="380"/>
        <v>1584</v>
      </c>
      <c r="AG832" s="22">
        <f t="shared" si="381"/>
        <v>43.874639999999999</v>
      </c>
    </row>
    <row r="833" spans="1:201" ht="40.15" customHeight="1" x14ac:dyDescent="0.2">
      <c r="A833" s="15" t="s">
        <v>1160</v>
      </c>
      <c r="B833" s="9">
        <v>824</v>
      </c>
      <c r="C833" s="9"/>
      <c r="D833" s="49" t="s">
        <v>190</v>
      </c>
      <c r="E833" s="79" t="s">
        <v>146</v>
      </c>
      <c r="F833" s="49" t="s">
        <v>549</v>
      </c>
      <c r="G833" s="49" t="s">
        <v>147</v>
      </c>
      <c r="H833" s="49" t="s">
        <v>540</v>
      </c>
      <c r="I833" s="89">
        <v>12</v>
      </c>
      <c r="J833" s="88">
        <v>4.68</v>
      </c>
      <c r="K833" s="82">
        <f t="shared" si="383"/>
        <v>4.68</v>
      </c>
      <c r="L833" s="82">
        <f t="shared" si="384"/>
        <v>0.39</v>
      </c>
      <c r="M833" s="83">
        <f t="shared" si="382"/>
        <v>0.38999999999999996</v>
      </c>
      <c r="N833" s="84">
        <v>0.411327</v>
      </c>
      <c r="O833" s="85">
        <f t="shared" si="366"/>
        <v>240</v>
      </c>
      <c r="P833" s="86">
        <v>20</v>
      </c>
      <c r="Q833" s="85">
        <f t="shared" si="367"/>
        <v>12000</v>
      </c>
      <c r="R833" s="86">
        <v>1000</v>
      </c>
      <c r="S833" s="87">
        <f t="shared" si="368"/>
        <v>93.6</v>
      </c>
      <c r="T833" s="87">
        <f t="shared" si="369"/>
        <v>4680</v>
      </c>
      <c r="AA833" s="22">
        <f t="shared" si="376"/>
        <v>98.71848</v>
      </c>
      <c r="AB833" s="22">
        <f t="shared" si="377"/>
        <v>93.6</v>
      </c>
      <c r="AC833" s="22">
        <f t="shared" si="378"/>
        <v>93.6</v>
      </c>
      <c r="AE833" s="22">
        <f t="shared" si="379"/>
        <v>4935.924</v>
      </c>
      <c r="AF833" s="22">
        <f t="shared" si="380"/>
        <v>4679.9999999999991</v>
      </c>
      <c r="AG833" s="22">
        <f t="shared" si="381"/>
        <v>4679.9999999999991</v>
      </c>
    </row>
    <row r="834" spans="1:201" ht="40.15" customHeight="1" x14ac:dyDescent="0.2">
      <c r="A834" s="12" t="s">
        <v>1161</v>
      </c>
      <c r="B834" s="9">
        <v>825</v>
      </c>
      <c r="C834" s="9"/>
      <c r="D834" s="48" t="s">
        <v>998</v>
      </c>
      <c r="E834" s="79" t="s">
        <v>999</v>
      </c>
      <c r="F834" s="48" t="s">
        <v>554</v>
      </c>
      <c r="G834" s="48" t="s">
        <v>1689</v>
      </c>
      <c r="H834" s="48" t="s">
        <v>555</v>
      </c>
      <c r="I834" s="81">
        <v>1</v>
      </c>
      <c r="J834" s="88">
        <v>7</v>
      </c>
      <c r="K834" s="82">
        <f t="shared" si="383"/>
        <v>7</v>
      </c>
      <c r="L834" s="82">
        <f t="shared" si="384"/>
        <v>7</v>
      </c>
      <c r="M834" s="83">
        <f t="shared" si="382"/>
        <v>7</v>
      </c>
      <c r="N834" s="84">
        <v>0</v>
      </c>
      <c r="O834" s="85">
        <f t="shared" si="366"/>
        <v>1</v>
      </c>
      <c r="P834" s="86">
        <v>1</v>
      </c>
      <c r="Q834" s="85">
        <f t="shared" si="367"/>
        <v>2000</v>
      </c>
      <c r="R834" s="86">
        <v>2000</v>
      </c>
      <c r="S834" s="87">
        <f t="shared" si="368"/>
        <v>7</v>
      </c>
      <c r="T834" s="87">
        <f t="shared" si="369"/>
        <v>14000</v>
      </c>
      <c r="AA834" s="22">
        <f t="shared" si="376"/>
        <v>0</v>
      </c>
      <c r="AB834" s="22">
        <f t="shared" si="377"/>
        <v>7</v>
      </c>
      <c r="AC834" s="22">
        <f t="shared" si="378"/>
        <v>0</v>
      </c>
      <c r="AE834" s="22">
        <f t="shared" si="379"/>
        <v>0</v>
      </c>
      <c r="AF834" s="22">
        <f t="shared" si="380"/>
        <v>14000</v>
      </c>
      <c r="AG834" s="22">
        <f t="shared" si="381"/>
        <v>0</v>
      </c>
    </row>
    <row r="835" spans="1:201" ht="40.15" customHeight="1" x14ac:dyDescent="0.2">
      <c r="A835" s="12" t="s">
        <v>1161</v>
      </c>
      <c r="B835" s="9">
        <v>826</v>
      </c>
      <c r="C835" s="9"/>
      <c r="D835" s="80" t="s">
        <v>1219</v>
      </c>
      <c r="E835" s="98" t="s">
        <v>1663</v>
      </c>
      <c r="F835" s="80" t="s">
        <v>939</v>
      </c>
      <c r="G835" s="80" t="s">
        <v>1290</v>
      </c>
      <c r="H835" s="80" t="s">
        <v>537</v>
      </c>
      <c r="I835" s="93">
        <v>1</v>
      </c>
      <c r="J835" s="88">
        <v>10.52</v>
      </c>
      <c r="K835" s="82">
        <f t="shared" si="383"/>
        <v>10.52</v>
      </c>
      <c r="L835" s="82">
        <f t="shared" si="384"/>
        <v>10.52</v>
      </c>
      <c r="M835" s="83">
        <f t="shared" si="382"/>
        <v>10.52</v>
      </c>
      <c r="N835" s="84">
        <v>0</v>
      </c>
      <c r="O835" s="85">
        <f t="shared" si="366"/>
        <v>1</v>
      </c>
      <c r="P835" s="86">
        <v>1</v>
      </c>
      <c r="Q835" s="85">
        <f t="shared" si="367"/>
        <v>40</v>
      </c>
      <c r="R835" s="86">
        <v>40</v>
      </c>
      <c r="S835" s="87">
        <f t="shared" si="368"/>
        <v>10.52</v>
      </c>
      <c r="T835" s="87">
        <f t="shared" si="369"/>
        <v>420.79999999999995</v>
      </c>
      <c r="AA835" s="22">
        <f t="shared" si="376"/>
        <v>0</v>
      </c>
      <c r="AB835" s="22">
        <f t="shared" si="377"/>
        <v>10.52</v>
      </c>
      <c r="AC835" s="22">
        <f t="shared" si="378"/>
        <v>0</v>
      </c>
      <c r="AE835" s="22">
        <f t="shared" si="379"/>
        <v>0</v>
      </c>
      <c r="AF835" s="22">
        <f t="shared" si="380"/>
        <v>420.79999999999995</v>
      </c>
      <c r="AG835" s="22">
        <f t="shared" si="381"/>
        <v>0</v>
      </c>
    </row>
    <row r="836" spans="1:201" ht="40.15" customHeight="1" x14ac:dyDescent="0.2">
      <c r="A836" s="12" t="s">
        <v>1160</v>
      </c>
      <c r="B836" s="9">
        <v>827</v>
      </c>
      <c r="C836" s="9"/>
      <c r="D836" s="48" t="s">
        <v>1009</v>
      </c>
      <c r="E836" s="79" t="s">
        <v>1010</v>
      </c>
      <c r="F836" s="48" t="s">
        <v>1225</v>
      </c>
      <c r="G836" s="48" t="s">
        <v>1528</v>
      </c>
      <c r="H836" s="48" t="s">
        <v>540</v>
      </c>
      <c r="I836" s="81">
        <v>5</v>
      </c>
      <c r="J836" s="88">
        <v>12.36</v>
      </c>
      <c r="K836" s="82">
        <f t="shared" si="383"/>
        <v>12.350000000000001</v>
      </c>
      <c r="L836" s="82">
        <f t="shared" si="384"/>
        <v>2.4700000000000002</v>
      </c>
      <c r="M836" s="83">
        <f t="shared" si="382"/>
        <v>2.472</v>
      </c>
      <c r="N836" s="84">
        <v>3.0059999999999998</v>
      </c>
      <c r="O836" s="85">
        <f t="shared" si="366"/>
        <v>50</v>
      </c>
      <c r="P836" s="86">
        <v>10</v>
      </c>
      <c r="Q836" s="85">
        <f t="shared" si="367"/>
        <v>1000</v>
      </c>
      <c r="R836" s="86">
        <v>200</v>
      </c>
      <c r="S836" s="87">
        <f t="shared" si="368"/>
        <v>123.50000000000001</v>
      </c>
      <c r="T836" s="87">
        <f t="shared" si="369"/>
        <v>2470.0000000000005</v>
      </c>
      <c r="AA836" s="22">
        <f t="shared" si="376"/>
        <v>150.29999999999998</v>
      </c>
      <c r="AB836" s="22">
        <f t="shared" si="377"/>
        <v>123.6</v>
      </c>
      <c r="AC836" s="22">
        <f t="shared" si="378"/>
        <v>123.6</v>
      </c>
      <c r="AE836" s="22">
        <f t="shared" si="379"/>
        <v>3006</v>
      </c>
      <c r="AF836" s="22">
        <f t="shared" si="380"/>
        <v>2472</v>
      </c>
      <c r="AG836" s="22">
        <f t="shared" si="381"/>
        <v>2472</v>
      </c>
    </row>
    <row r="837" spans="1:201" ht="40.15" customHeight="1" x14ac:dyDescent="0.2">
      <c r="A837" s="15" t="s">
        <v>1160</v>
      </c>
      <c r="B837" s="9">
        <v>828</v>
      </c>
      <c r="C837" s="9"/>
      <c r="D837" s="49" t="s">
        <v>58</v>
      </c>
      <c r="E837" s="79" t="s">
        <v>59</v>
      </c>
      <c r="F837" s="49" t="s">
        <v>549</v>
      </c>
      <c r="G837" s="49" t="s">
        <v>642</v>
      </c>
      <c r="H837" s="49" t="s">
        <v>540</v>
      </c>
      <c r="I837" s="101">
        <v>60</v>
      </c>
      <c r="J837" s="88">
        <v>5.4</v>
      </c>
      <c r="K837" s="82">
        <f t="shared" si="383"/>
        <v>5.3999999999999995</v>
      </c>
      <c r="L837" s="82">
        <f t="shared" si="384"/>
        <v>0.09</v>
      </c>
      <c r="M837" s="83">
        <f t="shared" si="382"/>
        <v>9.0000000000000011E-2</v>
      </c>
      <c r="N837" s="84">
        <v>1.9934E-2</v>
      </c>
      <c r="O837" s="85">
        <f t="shared" si="366"/>
        <v>6000</v>
      </c>
      <c r="P837" s="86">
        <v>100</v>
      </c>
      <c r="Q837" s="85">
        <f t="shared" si="367"/>
        <v>72000</v>
      </c>
      <c r="R837" s="86">
        <v>1200</v>
      </c>
      <c r="S837" s="87">
        <f t="shared" si="368"/>
        <v>540</v>
      </c>
      <c r="T837" s="87">
        <f t="shared" si="369"/>
        <v>6479.9999999999991</v>
      </c>
      <c r="AA837" s="22">
        <f t="shared" si="376"/>
        <v>119.604</v>
      </c>
      <c r="AB837" s="22">
        <f t="shared" si="377"/>
        <v>540.00000000000011</v>
      </c>
      <c r="AC837" s="22">
        <f t="shared" si="378"/>
        <v>119.604</v>
      </c>
      <c r="AE837" s="22">
        <f t="shared" si="379"/>
        <v>1435.248</v>
      </c>
      <c r="AF837" s="22">
        <f t="shared" si="380"/>
        <v>6480.0000000000009</v>
      </c>
      <c r="AG837" s="22">
        <f t="shared" si="381"/>
        <v>1435.248</v>
      </c>
    </row>
    <row r="838" spans="1:201" ht="40.15" customHeight="1" x14ac:dyDescent="0.2">
      <c r="A838" s="15" t="s">
        <v>1160</v>
      </c>
      <c r="B838" s="9">
        <v>829</v>
      </c>
      <c r="C838" s="9"/>
      <c r="D838" s="49" t="s">
        <v>58</v>
      </c>
      <c r="E838" s="79" t="s">
        <v>59</v>
      </c>
      <c r="F838" s="49" t="s">
        <v>549</v>
      </c>
      <c r="G838" s="49" t="s">
        <v>1196</v>
      </c>
      <c r="H838" s="49" t="s">
        <v>540</v>
      </c>
      <c r="I838" s="89">
        <v>20</v>
      </c>
      <c r="J838" s="88">
        <v>4.03</v>
      </c>
      <c r="K838" s="82">
        <f t="shared" si="383"/>
        <v>4</v>
      </c>
      <c r="L838" s="82">
        <f t="shared" si="384"/>
        <v>0.2</v>
      </c>
      <c r="M838" s="83">
        <f t="shared" si="382"/>
        <v>0.20150000000000001</v>
      </c>
      <c r="N838" s="84">
        <v>5.45E-2</v>
      </c>
      <c r="O838" s="85">
        <f t="shared" si="366"/>
        <v>20</v>
      </c>
      <c r="P838" s="86">
        <v>1</v>
      </c>
      <c r="Q838" s="85">
        <f t="shared" si="367"/>
        <v>8000</v>
      </c>
      <c r="R838" s="86">
        <v>400</v>
      </c>
      <c r="S838" s="87">
        <f t="shared" si="368"/>
        <v>4</v>
      </c>
      <c r="T838" s="87">
        <f t="shared" si="369"/>
        <v>1600</v>
      </c>
      <c r="AA838" s="22">
        <f t="shared" si="376"/>
        <v>1.0900000000000001</v>
      </c>
      <c r="AB838" s="22">
        <f t="shared" si="377"/>
        <v>4.03</v>
      </c>
      <c r="AC838" s="22">
        <f t="shared" si="378"/>
        <v>1.0900000000000001</v>
      </c>
      <c r="AE838" s="22">
        <f t="shared" si="379"/>
        <v>436</v>
      </c>
      <c r="AF838" s="22">
        <f t="shared" si="380"/>
        <v>1612</v>
      </c>
      <c r="AG838" s="22">
        <f t="shared" si="381"/>
        <v>436</v>
      </c>
    </row>
    <row r="839" spans="1:201" ht="40.15" customHeight="1" x14ac:dyDescent="0.2">
      <c r="A839" s="15" t="s">
        <v>1160</v>
      </c>
      <c r="B839" s="9">
        <v>830</v>
      </c>
      <c r="C839" s="9"/>
      <c r="D839" s="49" t="s">
        <v>58</v>
      </c>
      <c r="E839" s="79" t="s">
        <v>211</v>
      </c>
      <c r="F839" s="49" t="s">
        <v>549</v>
      </c>
      <c r="G839" s="49" t="s">
        <v>642</v>
      </c>
      <c r="H839" s="49" t="s">
        <v>540</v>
      </c>
      <c r="I839" s="89">
        <v>20</v>
      </c>
      <c r="J839" s="88">
        <v>1.81</v>
      </c>
      <c r="K839" s="82">
        <f t="shared" si="383"/>
        <v>1.7999999999999998</v>
      </c>
      <c r="L839" s="82">
        <f t="shared" si="384"/>
        <v>0.09</v>
      </c>
      <c r="M839" s="83">
        <f t="shared" si="382"/>
        <v>9.0499999999999997E-2</v>
      </c>
      <c r="N839" s="84">
        <v>1.9934E-2</v>
      </c>
      <c r="O839" s="85">
        <f t="shared" si="366"/>
        <v>20</v>
      </c>
      <c r="P839" s="86">
        <v>1</v>
      </c>
      <c r="Q839" s="85">
        <f t="shared" si="367"/>
        <v>40000</v>
      </c>
      <c r="R839" s="86">
        <v>2000</v>
      </c>
      <c r="S839" s="87">
        <f t="shared" si="368"/>
        <v>1.7999999999999998</v>
      </c>
      <c r="T839" s="87">
        <f t="shared" si="369"/>
        <v>3599.9999999999995</v>
      </c>
      <c r="AA839" s="22">
        <f t="shared" si="376"/>
        <v>0.39868000000000003</v>
      </c>
      <c r="AB839" s="22">
        <f t="shared" si="377"/>
        <v>1.81</v>
      </c>
      <c r="AC839" s="22">
        <f t="shared" si="378"/>
        <v>0.39868000000000003</v>
      </c>
      <c r="AE839" s="22">
        <f t="shared" si="379"/>
        <v>797.36</v>
      </c>
      <c r="AF839" s="22">
        <f t="shared" si="380"/>
        <v>3620</v>
      </c>
      <c r="AG839" s="22">
        <f t="shared" si="381"/>
        <v>797.36</v>
      </c>
    </row>
    <row r="840" spans="1:201" ht="40.15" customHeight="1" x14ac:dyDescent="0.2">
      <c r="A840" s="15" t="s">
        <v>1160</v>
      </c>
      <c r="B840" s="9">
        <v>831</v>
      </c>
      <c r="C840" s="9"/>
      <c r="D840" s="49" t="s">
        <v>233</v>
      </c>
      <c r="E840" s="79" t="s">
        <v>234</v>
      </c>
      <c r="F840" s="49" t="s">
        <v>238</v>
      </c>
      <c r="G840" s="49" t="s">
        <v>1090</v>
      </c>
      <c r="H840" s="38" t="s">
        <v>540</v>
      </c>
      <c r="I840" s="89">
        <v>30</v>
      </c>
      <c r="J840" s="88">
        <v>20.76</v>
      </c>
      <c r="K840" s="82">
        <f t="shared" si="383"/>
        <v>20.7</v>
      </c>
      <c r="L840" s="82">
        <f t="shared" si="384"/>
        <v>0.69</v>
      </c>
      <c r="M840" s="83">
        <f t="shared" si="382"/>
        <v>0.69200000000000006</v>
      </c>
      <c r="N840" s="84">
        <v>0.309174</v>
      </c>
      <c r="O840" s="85">
        <f t="shared" si="366"/>
        <v>30</v>
      </c>
      <c r="P840" s="86">
        <v>1</v>
      </c>
      <c r="Q840" s="85">
        <f t="shared" si="367"/>
        <v>6000</v>
      </c>
      <c r="R840" s="86">
        <v>200</v>
      </c>
      <c r="S840" s="87">
        <f t="shared" si="368"/>
        <v>20.7</v>
      </c>
      <c r="T840" s="87">
        <f t="shared" si="369"/>
        <v>4140</v>
      </c>
      <c r="AA840" s="22">
        <f t="shared" si="376"/>
        <v>9.2752200000000009</v>
      </c>
      <c r="AB840" s="22">
        <f t="shared" si="377"/>
        <v>20.76</v>
      </c>
      <c r="AC840" s="22">
        <f t="shared" si="378"/>
        <v>9.2752200000000009</v>
      </c>
      <c r="AE840" s="22">
        <f t="shared" si="379"/>
        <v>1855.0440000000001</v>
      </c>
      <c r="AF840" s="22">
        <f t="shared" si="380"/>
        <v>4152</v>
      </c>
      <c r="AG840" s="22">
        <f t="shared" si="381"/>
        <v>1855.0440000000001</v>
      </c>
    </row>
    <row r="841" spans="1:201" ht="40.15" customHeight="1" x14ac:dyDescent="0.2">
      <c r="A841" s="15" t="s">
        <v>1161</v>
      </c>
      <c r="B841" s="9">
        <v>832</v>
      </c>
      <c r="C841" s="9"/>
      <c r="D841" s="49" t="s">
        <v>1012</v>
      </c>
      <c r="E841" s="79" t="s">
        <v>1013</v>
      </c>
      <c r="F841" s="49" t="s">
        <v>538</v>
      </c>
      <c r="G841" s="49" t="s">
        <v>610</v>
      </c>
      <c r="H841" s="49" t="s">
        <v>540</v>
      </c>
      <c r="I841" s="89">
        <v>30</v>
      </c>
      <c r="J841" s="88">
        <v>21.46</v>
      </c>
      <c r="K841" s="82">
        <f t="shared" si="383"/>
        <v>21.299999999999997</v>
      </c>
      <c r="L841" s="82">
        <f t="shared" si="384"/>
        <v>0.71</v>
      </c>
      <c r="M841" s="83">
        <f t="shared" si="382"/>
        <v>0.71533333333333338</v>
      </c>
      <c r="N841" s="84">
        <v>0</v>
      </c>
      <c r="O841" s="85">
        <f t="shared" si="366"/>
        <v>3000</v>
      </c>
      <c r="P841" s="86">
        <v>100</v>
      </c>
      <c r="Q841" s="85">
        <f t="shared" si="367"/>
        <v>60000</v>
      </c>
      <c r="R841" s="86">
        <v>2000</v>
      </c>
      <c r="S841" s="87">
        <f t="shared" si="368"/>
        <v>2129.9999999999995</v>
      </c>
      <c r="T841" s="87">
        <f t="shared" si="369"/>
        <v>42599.999999999993</v>
      </c>
      <c r="AA841" s="22">
        <f t="shared" si="376"/>
        <v>0</v>
      </c>
      <c r="AB841" s="22">
        <f t="shared" si="377"/>
        <v>2146</v>
      </c>
      <c r="AC841" s="22">
        <f t="shared" si="378"/>
        <v>0</v>
      </c>
      <c r="AE841" s="22">
        <f t="shared" si="379"/>
        <v>0</v>
      </c>
      <c r="AF841" s="22">
        <f t="shared" si="380"/>
        <v>42920</v>
      </c>
      <c r="AG841" s="22">
        <f t="shared" si="381"/>
        <v>0</v>
      </c>
    </row>
    <row r="842" spans="1:201" ht="40.15" customHeight="1" x14ac:dyDescent="0.2">
      <c r="A842" s="15" t="s">
        <v>1160</v>
      </c>
      <c r="B842" s="9">
        <v>833</v>
      </c>
      <c r="C842" s="9"/>
      <c r="D842" s="49" t="s">
        <v>1012</v>
      </c>
      <c r="E842" s="79" t="s">
        <v>1013</v>
      </c>
      <c r="F842" s="49" t="s">
        <v>895</v>
      </c>
      <c r="G842" s="49" t="s">
        <v>1239</v>
      </c>
      <c r="H842" s="49" t="s">
        <v>540</v>
      </c>
      <c r="I842" s="89">
        <v>20</v>
      </c>
      <c r="J842" s="88">
        <v>20.05</v>
      </c>
      <c r="K842" s="82">
        <f t="shared" si="383"/>
        <v>20</v>
      </c>
      <c r="L842" s="82">
        <f t="shared" si="384"/>
        <v>1</v>
      </c>
      <c r="M842" s="83">
        <f t="shared" si="382"/>
        <v>1.0024999999999999</v>
      </c>
      <c r="N842" s="84">
        <v>6.4799999999999996E-2</v>
      </c>
      <c r="O842" s="85">
        <f t="shared" si="366"/>
        <v>4000</v>
      </c>
      <c r="P842" s="86">
        <v>200</v>
      </c>
      <c r="Q842" s="85">
        <f t="shared" si="367"/>
        <v>40000</v>
      </c>
      <c r="R842" s="86">
        <v>2000</v>
      </c>
      <c r="S842" s="87">
        <f t="shared" si="368"/>
        <v>4000</v>
      </c>
      <c r="T842" s="87">
        <f t="shared" si="369"/>
        <v>40000</v>
      </c>
      <c r="AA842" s="22">
        <f t="shared" si="376"/>
        <v>259.2</v>
      </c>
      <c r="AB842" s="22">
        <f t="shared" si="377"/>
        <v>4010</v>
      </c>
      <c r="AC842" s="22">
        <f t="shared" si="378"/>
        <v>259.2</v>
      </c>
      <c r="AE842" s="22">
        <f t="shared" si="379"/>
        <v>2592</v>
      </c>
      <c r="AF842" s="22">
        <f t="shared" si="380"/>
        <v>40100</v>
      </c>
      <c r="AG842" s="22">
        <f t="shared" si="381"/>
        <v>2592</v>
      </c>
    </row>
    <row r="843" spans="1:201" ht="40.15" customHeight="1" x14ac:dyDescent="0.2">
      <c r="A843" s="15" t="s">
        <v>1160</v>
      </c>
      <c r="B843" s="9">
        <v>834</v>
      </c>
      <c r="C843" s="9"/>
      <c r="D843" s="49" t="s">
        <v>1012</v>
      </c>
      <c r="E843" s="79" t="s">
        <v>212</v>
      </c>
      <c r="F843" s="49" t="s">
        <v>538</v>
      </c>
      <c r="G843" s="49" t="s">
        <v>610</v>
      </c>
      <c r="H843" s="49" t="s">
        <v>540</v>
      </c>
      <c r="I843" s="89">
        <v>20</v>
      </c>
      <c r="J843" s="88">
        <v>1.89</v>
      </c>
      <c r="K843" s="82">
        <f t="shared" si="383"/>
        <v>1.7999999999999998</v>
      </c>
      <c r="L843" s="82">
        <f t="shared" si="384"/>
        <v>0.09</v>
      </c>
      <c r="M843" s="83">
        <f t="shared" si="382"/>
        <v>9.4500000000000001E-2</v>
      </c>
      <c r="N843" s="84">
        <v>6.4000000000000001E-2</v>
      </c>
      <c r="O843" s="85">
        <f t="shared" si="366"/>
        <v>20</v>
      </c>
      <c r="P843" s="86">
        <v>1</v>
      </c>
      <c r="Q843" s="85">
        <f t="shared" si="367"/>
        <v>20000</v>
      </c>
      <c r="R843" s="86">
        <v>1000</v>
      </c>
      <c r="S843" s="87">
        <f t="shared" si="368"/>
        <v>1.7999999999999998</v>
      </c>
      <c r="T843" s="87">
        <f t="shared" si="369"/>
        <v>1799.9999999999998</v>
      </c>
      <c r="AA843" s="22">
        <f t="shared" si="376"/>
        <v>1.28</v>
      </c>
      <c r="AB843" s="22">
        <f t="shared" si="377"/>
        <v>1.8900000000000001</v>
      </c>
      <c r="AC843" s="22">
        <f t="shared" si="378"/>
        <v>1.28</v>
      </c>
      <c r="AE843" s="22">
        <f t="shared" si="379"/>
        <v>1280</v>
      </c>
      <c r="AF843" s="22">
        <f t="shared" si="380"/>
        <v>1890</v>
      </c>
      <c r="AG843" s="22">
        <f t="shared" si="381"/>
        <v>1280</v>
      </c>
    </row>
    <row r="844" spans="1:201" ht="40.15" customHeight="1" x14ac:dyDescent="0.2">
      <c r="A844" s="15" t="s">
        <v>1161</v>
      </c>
      <c r="B844" s="9">
        <v>835</v>
      </c>
      <c r="C844" s="9"/>
      <c r="D844" s="49" t="s">
        <v>1012</v>
      </c>
      <c r="E844" s="79" t="s">
        <v>212</v>
      </c>
      <c r="F844" s="49" t="s">
        <v>554</v>
      </c>
      <c r="G844" s="49" t="s">
        <v>1240</v>
      </c>
      <c r="H844" s="49" t="s">
        <v>555</v>
      </c>
      <c r="I844" s="89">
        <v>1</v>
      </c>
      <c r="J844" s="88">
        <v>5</v>
      </c>
      <c r="K844" s="82">
        <f t="shared" si="383"/>
        <v>5</v>
      </c>
      <c r="L844" s="82">
        <f t="shared" si="384"/>
        <v>5</v>
      </c>
      <c r="M844" s="83">
        <f t="shared" si="382"/>
        <v>5</v>
      </c>
      <c r="N844" s="84">
        <v>0</v>
      </c>
      <c r="O844" s="85">
        <f t="shared" si="366"/>
        <v>1</v>
      </c>
      <c r="P844" s="86">
        <v>1</v>
      </c>
      <c r="Q844" s="85">
        <f t="shared" si="367"/>
        <v>1200</v>
      </c>
      <c r="R844" s="86">
        <v>1200</v>
      </c>
      <c r="S844" s="87">
        <f t="shared" si="368"/>
        <v>5</v>
      </c>
      <c r="T844" s="87">
        <f t="shared" si="369"/>
        <v>6000</v>
      </c>
      <c r="AA844" s="22">
        <f t="shared" si="376"/>
        <v>0</v>
      </c>
      <c r="AB844" s="22">
        <f t="shared" si="377"/>
        <v>5</v>
      </c>
      <c r="AC844" s="22">
        <f t="shared" si="378"/>
        <v>0</v>
      </c>
      <c r="AE844" s="22">
        <f t="shared" si="379"/>
        <v>0</v>
      </c>
      <c r="AF844" s="22">
        <f t="shared" si="380"/>
        <v>6000</v>
      </c>
      <c r="AG844" s="22">
        <f t="shared" si="381"/>
        <v>0</v>
      </c>
    </row>
    <row r="845" spans="1:201" ht="40.15" customHeight="1" x14ac:dyDescent="0.2">
      <c r="A845" s="15" t="s">
        <v>1161</v>
      </c>
      <c r="B845" s="9">
        <v>836</v>
      </c>
      <c r="C845" s="9"/>
      <c r="D845" s="49" t="s">
        <v>640</v>
      </c>
      <c r="E845" s="79" t="s">
        <v>208</v>
      </c>
      <c r="F845" s="49" t="s">
        <v>626</v>
      </c>
      <c r="G845" s="49" t="s">
        <v>843</v>
      </c>
      <c r="H845" s="49" t="s">
        <v>540</v>
      </c>
      <c r="I845" s="53">
        <v>15</v>
      </c>
      <c r="J845" s="88">
        <v>40</v>
      </c>
      <c r="K845" s="82">
        <f t="shared" si="383"/>
        <v>39.900000000000006</v>
      </c>
      <c r="L845" s="82">
        <f t="shared" si="384"/>
        <v>2.66</v>
      </c>
      <c r="M845" s="83">
        <f t="shared" si="382"/>
        <v>2.6666666666666665</v>
      </c>
      <c r="N845" s="84">
        <v>0</v>
      </c>
      <c r="O845" s="85">
        <f t="shared" ref="O845:O914" si="385">P845*I845</f>
        <v>3000</v>
      </c>
      <c r="P845" s="86">
        <v>200</v>
      </c>
      <c r="Q845" s="85">
        <f t="shared" ref="Q845:Q914" si="386">R845*I845</f>
        <v>120000</v>
      </c>
      <c r="R845" s="86">
        <v>8000</v>
      </c>
      <c r="S845" s="87">
        <f t="shared" ref="S845:S914" si="387">P845*K845</f>
        <v>7980.0000000000009</v>
      </c>
      <c r="T845" s="87">
        <f t="shared" ref="T845:T914" si="388">R845*K845</f>
        <v>319200.00000000006</v>
      </c>
      <c r="AA845" s="22">
        <f t="shared" ref="AA845:AA850" si="389">N845*O845</f>
        <v>0</v>
      </c>
      <c r="AB845" s="22">
        <f t="shared" ref="AB845:AB851" si="390">M845*O845</f>
        <v>8000</v>
      </c>
      <c r="AC845" s="22">
        <f t="shared" ref="AC845:AC850" si="391">IF(AA845&lt;AB845,AA845,AB845)</f>
        <v>0</v>
      </c>
      <c r="AE845" s="22">
        <f t="shared" ref="AE845:AE850" si="392">Q845*N845</f>
        <v>0</v>
      </c>
      <c r="AF845" s="22">
        <f t="shared" ref="AF845:AF851" si="393">M845*Q845</f>
        <v>320000</v>
      </c>
      <c r="AG845" s="22">
        <f t="shared" ref="AG845:AG850" si="394">IF(AE845&lt;AF845,AE845,AF845)</f>
        <v>0</v>
      </c>
    </row>
    <row r="846" spans="1:201" s="6" customFormat="1" ht="40.15" customHeight="1" x14ac:dyDescent="0.2">
      <c r="A846" s="15" t="s">
        <v>1161</v>
      </c>
      <c r="B846" s="9">
        <v>837</v>
      </c>
      <c r="C846" s="9"/>
      <c r="D846" s="49" t="s">
        <v>640</v>
      </c>
      <c r="E846" s="79" t="s">
        <v>241</v>
      </c>
      <c r="F846" s="49" t="s">
        <v>568</v>
      </c>
      <c r="G846" s="49" t="s">
        <v>242</v>
      </c>
      <c r="H846" s="49" t="s">
        <v>537</v>
      </c>
      <c r="I846" s="53">
        <v>1</v>
      </c>
      <c r="J846" s="88">
        <v>22</v>
      </c>
      <c r="K846" s="82">
        <f t="shared" si="383"/>
        <v>22</v>
      </c>
      <c r="L846" s="82">
        <f t="shared" si="384"/>
        <v>22</v>
      </c>
      <c r="M846" s="83">
        <f t="shared" si="382"/>
        <v>22</v>
      </c>
      <c r="N846" s="84">
        <v>0</v>
      </c>
      <c r="O846" s="85">
        <f t="shared" si="385"/>
        <v>600</v>
      </c>
      <c r="P846" s="86">
        <v>600</v>
      </c>
      <c r="Q846" s="85">
        <f t="shared" si="386"/>
        <v>5000</v>
      </c>
      <c r="R846" s="86">
        <v>5000</v>
      </c>
      <c r="S846" s="87">
        <f t="shared" si="387"/>
        <v>13200</v>
      </c>
      <c r="T846" s="87">
        <f t="shared" si="388"/>
        <v>110000</v>
      </c>
      <c r="U846" s="1"/>
      <c r="V846" s="1"/>
      <c r="W846" s="1"/>
      <c r="X846" s="1"/>
      <c r="Y846" s="1"/>
      <c r="Z846" s="1"/>
      <c r="AA846" s="22">
        <f t="shared" si="389"/>
        <v>0</v>
      </c>
      <c r="AB846" s="22">
        <f t="shared" si="390"/>
        <v>13200</v>
      </c>
      <c r="AC846" s="22">
        <f t="shared" si="391"/>
        <v>0</v>
      </c>
      <c r="AD846" s="1"/>
      <c r="AE846" s="22">
        <f t="shared" si="392"/>
        <v>0</v>
      </c>
      <c r="AF846" s="22">
        <f t="shared" si="393"/>
        <v>110000</v>
      </c>
      <c r="AG846" s="22">
        <f t="shared" si="394"/>
        <v>0</v>
      </c>
      <c r="AH846" s="1"/>
      <c r="AI846" s="1"/>
      <c r="AJ846" s="1"/>
      <c r="AK846" s="1"/>
      <c r="AL846" s="1"/>
      <c r="AM846" s="1"/>
      <c r="AN846" s="26"/>
      <c r="AO846" s="26"/>
      <c r="AP846" s="26"/>
      <c r="AQ846" s="26"/>
      <c r="AR846" s="26"/>
      <c r="AS846" s="26"/>
      <c r="AT846" s="26"/>
      <c r="AU846" s="26"/>
      <c r="AV846" s="26"/>
      <c r="AW846" s="26"/>
      <c r="AX846" s="26"/>
      <c r="AY846" s="26"/>
      <c r="AZ846" s="26"/>
      <c r="BA846" s="26"/>
      <c r="BB846" s="26"/>
      <c r="BC846" s="26"/>
      <c r="BD846" s="26"/>
      <c r="BE846" s="26"/>
      <c r="BF846" s="26"/>
      <c r="BG846" s="26"/>
      <c r="BH846" s="26"/>
      <c r="BI846" s="26"/>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row>
    <row r="847" spans="1:201" s="6" customFormat="1" ht="40.15" customHeight="1" x14ac:dyDescent="0.2">
      <c r="A847" s="15" t="s">
        <v>1161</v>
      </c>
      <c r="B847" s="9">
        <v>838</v>
      </c>
      <c r="C847" s="9"/>
      <c r="D847" s="49" t="s">
        <v>640</v>
      </c>
      <c r="E847" s="79" t="s">
        <v>141</v>
      </c>
      <c r="F847" s="49" t="s">
        <v>544</v>
      </c>
      <c r="G847" s="49" t="s">
        <v>142</v>
      </c>
      <c r="H847" s="49" t="s">
        <v>540</v>
      </c>
      <c r="I847" s="53">
        <v>10</v>
      </c>
      <c r="J847" s="88">
        <v>20</v>
      </c>
      <c r="K847" s="82">
        <f t="shared" si="383"/>
        <v>20</v>
      </c>
      <c r="L847" s="82">
        <f t="shared" si="384"/>
        <v>2</v>
      </c>
      <c r="M847" s="83">
        <f t="shared" si="382"/>
        <v>2</v>
      </c>
      <c r="N847" s="84">
        <v>0</v>
      </c>
      <c r="O847" s="85">
        <f t="shared" si="385"/>
        <v>8000</v>
      </c>
      <c r="P847" s="86">
        <v>800</v>
      </c>
      <c r="Q847" s="85">
        <f t="shared" si="386"/>
        <v>200000</v>
      </c>
      <c r="R847" s="86">
        <v>20000</v>
      </c>
      <c r="S847" s="87">
        <f t="shared" si="387"/>
        <v>16000</v>
      </c>
      <c r="T847" s="87">
        <f t="shared" si="388"/>
        <v>400000</v>
      </c>
      <c r="U847" s="1"/>
      <c r="V847" s="1"/>
      <c r="W847" s="1"/>
      <c r="X847" s="1"/>
      <c r="Y847" s="1"/>
      <c r="Z847" s="1"/>
      <c r="AA847" s="22">
        <f t="shared" si="389"/>
        <v>0</v>
      </c>
      <c r="AB847" s="22">
        <f t="shared" si="390"/>
        <v>16000</v>
      </c>
      <c r="AC847" s="22">
        <f t="shared" si="391"/>
        <v>0</v>
      </c>
      <c r="AD847" s="1"/>
      <c r="AE847" s="22">
        <f t="shared" si="392"/>
        <v>0</v>
      </c>
      <c r="AF847" s="22">
        <f t="shared" si="393"/>
        <v>400000</v>
      </c>
      <c r="AG847" s="22">
        <f t="shared" si="394"/>
        <v>0</v>
      </c>
      <c r="AH847" s="1"/>
      <c r="AI847" s="1"/>
      <c r="AJ847" s="1"/>
      <c r="AK847" s="1"/>
      <c r="AL847" s="1"/>
      <c r="AM847" s="1"/>
      <c r="AN847" s="26"/>
      <c r="AO847" s="26"/>
      <c r="AP847" s="26"/>
      <c r="AQ847" s="26"/>
      <c r="AR847" s="26"/>
      <c r="AS847" s="26"/>
      <c r="AT847" s="26"/>
      <c r="AU847" s="26"/>
      <c r="AV847" s="26"/>
      <c r="AW847" s="26"/>
      <c r="AX847" s="26"/>
      <c r="AY847" s="26"/>
      <c r="AZ847" s="26"/>
      <c r="BA847" s="26"/>
      <c r="BB847" s="26"/>
      <c r="BC847" s="26"/>
      <c r="BD847" s="26"/>
      <c r="BE847" s="26"/>
      <c r="BF847" s="26"/>
      <c r="BG847" s="26"/>
      <c r="BH847" s="26"/>
      <c r="BI847" s="26"/>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row>
    <row r="848" spans="1:201" ht="40.15" customHeight="1" x14ac:dyDescent="0.2">
      <c r="A848" s="15" t="s">
        <v>1161</v>
      </c>
      <c r="B848" s="9">
        <v>839</v>
      </c>
      <c r="C848" s="9"/>
      <c r="D848" s="49" t="s">
        <v>640</v>
      </c>
      <c r="E848" s="79" t="s">
        <v>257</v>
      </c>
      <c r="F848" s="49" t="s">
        <v>549</v>
      </c>
      <c r="G848" s="49" t="s">
        <v>677</v>
      </c>
      <c r="H848" s="49" t="s">
        <v>540</v>
      </c>
      <c r="I848" s="53">
        <v>30</v>
      </c>
      <c r="J848" s="88">
        <v>40</v>
      </c>
      <c r="K848" s="82">
        <f t="shared" si="383"/>
        <v>39.900000000000006</v>
      </c>
      <c r="L848" s="82">
        <f t="shared" si="384"/>
        <v>1.33</v>
      </c>
      <c r="M848" s="83">
        <f t="shared" si="382"/>
        <v>1.3333333333333333</v>
      </c>
      <c r="N848" s="84">
        <v>0</v>
      </c>
      <c r="O848" s="85">
        <f t="shared" si="385"/>
        <v>6000</v>
      </c>
      <c r="P848" s="86">
        <v>200</v>
      </c>
      <c r="Q848" s="85">
        <f t="shared" si="386"/>
        <v>12000</v>
      </c>
      <c r="R848" s="86">
        <v>400</v>
      </c>
      <c r="S848" s="87">
        <f t="shared" si="387"/>
        <v>7980.0000000000009</v>
      </c>
      <c r="T848" s="87">
        <f t="shared" si="388"/>
        <v>15960.000000000002</v>
      </c>
      <c r="AA848" s="22">
        <f t="shared" si="389"/>
        <v>0</v>
      </c>
      <c r="AB848" s="22">
        <f t="shared" si="390"/>
        <v>8000</v>
      </c>
      <c r="AC848" s="22">
        <f t="shared" si="391"/>
        <v>0</v>
      </c>
      <c r="AE848" s="22">
        <f t="shared" si="392"/>
        <v>0</v>
      </c>
      <c r="AF848" s="22">
        <f t="shared" si="393"/>
        <v>16000</v>
      </c>
      <c r="AG848" s="22">
        <f t="shared" si="394"/>
        <v>0</v>
      </c>
    </row>
    <row r="849" spans="1:33" ht="40.15" customHeight="1" x14ac:dyDescent="0.2">
      <c r="A849" s="15" t="s">
        <v>1161</v>
      </c>
      <c r="B849" s="9">
        <v>840</v>
      </c>
      <c r="C849" s="9"/>
      <c r="D849" s="49" t="s">
        <v>640</v>
      </c>
      <c r="E849" s="79" t="s">
        <v>331</v>
      </c>
      <c r="F849" s="49" t="s">
        <v>536</v>
      </c>
      <c r="G849" s="49" t="s">
        <v>332</v>
      </c>
      <c r="H849" s="49" t="s">
        <v>537</v>
      </c>
      <c r="I849" s="53">
        <v>1</v>
      </c>
      <c r="J849" s="88">
        <v>26</v>
      </c>
      <c r="K849" s="82">
        <f t="shared" si="383"/>
        <v>26</v>
      </c>
      <c r="L849" s="82">
        <f t="shared" si="384"/>
        <v>26</v>
      </c>
      <c r="M849" s="83">
        <f t="shared" si="382"/>
        <v>26</v>
      </c>
      <c r="N849" s="84">
        <v>0</v>
      </c>
      <c r="O849" s="85">
        <f t="shared" si="385"/>
        <v>200</v>
      </c>
      <c r="P849" s="86">
        <v>200</v>
      </c>
      <c r="Q849" s="85">
        <f t="shared" si="386"/>
        <v>3000</v>
      </c>
      <c r="R849" s="86">
        <v>3000</v>
      </c>
      <c r="S849" s="87">
        <f t="shared" si="387"/>
        <v>5200</v>
      </c>
      <c r="T849" s="87">
        <f t="shared" si="388"/>
        <v>78000</v>
      </c>
      <c r="AA849" s="22">
        <f t="shared" si="389"/>
        <v>0</v>
      </c>
      <c r="AB849" s="22">
        <f t="shared" si="390"/>
        <v>5200</v>
      </c>
      <c r="AC849" s="22">
        <f t="shared" si="391"/>
        <v>0</v>
      </c>
      <c r="AE849" s="22">
        <f t="shared" si="392"/>
        <v>0</v>
      </c>
      <c r="AF849" s="22">
        <f t="shared" si="393"/>
        <v>78000</v>
      </c>
      <c r="AG849" s="22">
        <f t="shared" si="394"/>
        <v>0</v>
      </c>
    </row>
    <row r="850" spans="1:33" ht="40.15" customHeight="1" x14ac:dyDescent="0.2">
      <c r="A850" s="15" t="s">
        <v>1161</v>
      </c>
      <c r="B850" s="9">
        <v>841</v>
      </c>
      <c r="C850" s="9"/>
      <c r="D850" s="49" t="s">
        <v>640</v>
      </c>
      <c r="E850" s="79" t="s">
        <v>331</v>
      </c>
      <c r="F850" s="49" t="s">
        <v>563</v>
      </c>
      <c r="G850" s="49" t="s">
        <v>1367</v>
      </c>
      <c r="H850" s="49" t="s">
        <v>540</v>
      </c>
      <c r="I850" s="53">
        <v>50</v>
      </c>
      <c r="J850" s="88">
        <v>27</v>
      </c>
      <c r="K850" s="82">
        <f t="shared" si="383"/>
        <v>27</v>
      </c>
      <c r="L850" s="82">
        <f t="shared" si="384"/>
        <v>0.54</v>
      </c>
      <c r="M850" s="83">
        <f t="shared" si="382"/>
        <v>0.54</v>
      </c>
      <c r="N850" s="84">
        <v>0</v>
      </c>
      <c r="O850" s="85">
        <f t="shared" si="385"/>
        <v>40000</v>
      </c>
      <c r="P850" s="86">
        <v>800</v>
      </c>
      <c r="Q850" s="85">
        <f t="shared" si="386"/>
        <v>250000</v>
      </c>
      <c r="R850" s="86">
        <v>5000</v>
      </c>
      <c r="S850" s="87">
        <f t="shared" si="387"/>
        <v>21600</v>
      </c>
      <c r="T850" s="87">
        <f t="shared" si="388"/>
        <v>135000</v>
      </c>
      <c r="AA850" s="22">
        <f t="shared" si="389"/>
        <v>0</v>
      </c>
      <c r="AB850" s="22">
        <f t="shared" si="390"/>
        <v>21600</v>
      </c>
      <c r="AC850" s="22">
        <f t="shared" si="391"/>
        <v>0</v>
      </c>
      <c r="AE850" s="22">
        <f t="shared" si="392"/>
        <v>0</v>
      </c>
      <c r="AF850" s="22">
        <f t="shared" si="393"/>
        <v>135000</v>
      </c>
      <c r="AG850" s="22">
        <f t="shared" si="394"/>
        <v>0</v>
      </c>
    </row>
    <row r="851" spans="1:33" ht="40.15" customHeight="1" x14ac:dyDescent="0.2">
      <c r="A851" s="15" t="s">
        <v>1161</v>
      </c>
      <c r="B851" s="9">
        <v>842</v>
      </c>
      <c r="C851" s="9"/>
      <c r="D851" s="49" t="s">
        <v>640</v>
      </c>
      <c r="E851" s="79" t="s">
        <v>2089</v>
      </c>
      <c r="F851" s="49" t="s">
        <v>2076</v>
      </c>
      <c r="G851" s="49" t="s">
        <v>2091</v>
      </c>
      <c r="H851" s="49" t="s">
        <v>2090</v>
      </c>
      <c r="I851" s="53">
        <v>1</v>
      </c>
      <c r="J851" s="88">
        <v>173.14</v>
      </c>
      <c r="K851" s="82">
        <f t="shared" si="383"/>
        <v>173.14</v>
      </c>
      <c r="L851" s="82">
        <f t="shared" si="384"/>
        <v>173.14</v>
      </c>
      <c r="M851" s="83">
        <f t="shared" si="382"/>
        <v>173.14</v>
      </c>
      <c r="N851" s="84"/>
      <c r="O851" s="85">
        <f t="shared" si="385"/>
        <v>10</v>
      </c>
      <c r="P851" s="86">
        <v>10</v>
      </c>
      <c r="Q851" s="85">
        <f t="shared" si="386"/>
        <v>200</v>
      </c>
      <c r="R851" s="86">
        <v>200</v>
      </c>
      <c r="S851" s="87">
        <f t="shared" si="387"/>
        <v>1731.3999999999999</v>
      </c>
      <c r="T851" s="87">
        <f t="shared" si="388"/>
        <v>34628</v>
      </c>
      <c r="AA851" s="22"/>
      <c r="AB851" s="22">
        <f t="shared" si="390"/>
        <v>1731.3999999999999</v>
      </c>
      <c r="AC851" s="22"/>
      <c r="AE851" s="22"/>
      <c r="AF851" s="22">
        <f t="shared" si="393"/>
        <v>34628</v>
      </c>
      <c r="AG851" s="22"/>
    </row>
    <row r="852" spans="1:33" ht="40.15" customHeight="1" x14ac:dyDescent="0.2">
      <c r="A852" s="15" t="s">
        <v>1160</v>
      </c>
      <c r="B852" s="9">
        <v>843</v>
      </c>
      <c r="C852" s="9"/>
      <c r="D852" s="49" t="s">
        <v>218</v>
      </c>
      <c r="E852" s="79" t="s">
        <v>219</v>
      </c>
      <c r="F852" s="49" t="s">
        <v>549</v>
      </c>
      <c r="G852" s="49" t="s">
        <v>54</v>
      </c>
      <c r="H852" s="49" t="s">
        <v>540</v>
      </c>
      <c r="I852" s="89">
        <v>20</v>
      </c>
      <c r="J852" s="88">
        <v>57.92</v>
      </c>
      <c r="K852" s="82">
        <f t="shared" si="383"/>
        <v>57.800000000000004</v>
      </c>
      <c r="L852" s="82">
        <f t="shared" si="384"/>
        <v>2.89</v>
      </c>
      <c r="M852" s="83">
        <f t="shared" si="382"/>
        <v>2.8959999999999999</v>
      </c>
      <c r="N852" s="84">
        <v>1.8307500000000001</v>
      </c>
      <c r="O852" s="85">
        <f t="shared" si="385"/>
        <v>4000</v>
      </c>
      <c r="P852" s="86">
        <v>200</v>
      </c>
      <c r="Q852" s="85">
        <f t="shared" si="386"/>
        <v>140000</v>
      </c>
      <c r="R852" s="86">
        <v>7000</v>
      </c>
      <c r="S852" s="87">
        <f t="shared" si="387"/>
        <v>11560</v>
      </c>
      <c r="T852" s="87">
        <f t="shared" si="388"/>
        <v>404600.00000000006</v>
      </c>
      <c r="AA852" s="22">
        <f t="shared" ref="AA852:AA887" si="395">N852*O852</f>
        <v>7323</v>
      </c>
      <c r="AB852" s="22">
        <f t="shared" ref="AB852:AB889" si="396">M852*O852</f>
        <v>11584</v>
      </c>
      <c r="AC852" s="22">
        <f t="shared" ref="AC852:AC887" si="397">IF(AA852&lt;AB852,AA852,AB852)</f>
        <v>7323</v>
      </c>
      <c r="AE852" s="22">
        <f t="shared" ref="AE852:AE887" si="398">Q852*N852</f>
        <v>256305</v>
      </c>
      <c r="AF852" s="22">
        <f t="shared" ref="AF852:AF889" si="399">M852*Q852</f>
        <v>405440</v>
      </c>
      <c r="AG852" s="22">
        <f t="shared" ref="AG852:AG887" si="400">IF(AE852&lt;AF852,AE852,AF852)</f>
        <v>256305</v>
      </c>
    </row>
    <row r="853" spans="1:33" ht="40.15" customHeight="1" x14ac:dyDescent="0.2">
      <c r="A853" s="15" t="s">
        <v>1161</v>
      </c>
      <c r="B853" s="9">
        <v>844</v>
      </c>
      <c r="C853" s="9"/>
      <c r="D853" s="36" t="s">
        <v>220</v>
      </c>
      <c r="E853" s="108" t="s">
        <v>221</v>
      </c>
      <c r="F853" s="36" t="s">
        <v>631</v>
      </c>
      <c r="G853" s="36" t="s">
        <v>1238</v>
      </c>
      <c r="H853" s="49" t="s">
        <v>537</v>
      </c>
      <c r="I853" s="99">
        <v>1</v>
      </c>
      <c r="J853" s="88">
        <v>21.16</v>
      </c>
      <c r="K853" s="82">
        <f t="shared" si="383"/>
        <v>21.16</v>
      </c>
      <c r="L853" s="82">
        <f t="shared" si="384"/>
        <v>21.16</v>
      </c>
      <c r="M853" s="83">
        <f t="shared" si="382"/>
        <v>21.16</v>
      </c>
      <c r="N853" s="84">
        <v>0</v>
      </c>
      <c r="O853" s="85">
        <f t="shared" si="385"/>
        <v>10</v>
      </c>
      <c r="P853" s="86">
        <v>10</v>
      </c>
      <c r="Q853" s="85">
        <f t="shared" si="386"/>
        <v>400</v>
      </c>
      <c r="R853" s="86">
        <v>400</v>
      </c>
      <c r="S853" s="87">
        <f t="shared" si="387"/>
        <v>211.6</v>
      </c>
      <c r="T853" s="87">
        <f t="shared" si="388"/>
        <v>8464</v>
      </c>
      <c r="AA853" s="22">
        <f t="shared" si="395"/>
        <v>0</v>
      </c>
      <c r="AB853" s="22">
        <f t="shared" si="396"/>
        <v>211.6</v>
      </c>
      <c r="AC853" s="22">
        <f t="shared" si="397"/>
        <v>0</v>
      </c>
      <c r="AE853" s="22">
        <f t="shared" si="398"/>
        <v>0</v>
      </c>
      <c r="AF853" s="22">
        <f t="shared" si="399"/>
        <v>8464</v>
      </c>
      <c r="AG853" s="22">
        <f t="shared" si="400"/>
        <v>0</v>
      </c>
    </row>
    <row r="854" spans="1:33" ht="40.15" customHeight="1" x14ac:dyDescent="0.2">
      <c r="A854" s="15" t="s">
        <v>1160</v>
      </c>
      <c r="B854" s="9">
        <v>845</v>
      </c>
      <c r="C854" s="9"/>
      <c r="D854" s="49" t="s">
        <v>222</v>
      </c>
      <c r="E854" s="79" t="s">
        <v>223</v>
      </c>
      <c r="F854" s="49" t="s">
        <v>538</v>
      </c>
      <c r="G854" s="49" t="s">
        <v>556</v>
      </c>
      <c r="H854" s="49" t="s">
        <v>540</v>
      </c>
      <c r="I854" s="89">
        <v>30</v>
      </c>
      <c r="J854" s="88">
        <v>1.98</v>
      </c>
      <c r="K854" s="82">
        <f t="shared" si="383"/>
        <v>1.7999999999999998</v>
      </c>
      <c r="L854" s="82">
        <f t="shared" si="384"/>
        <v>0.06</v>
      </c>
      <c r="M854" s="83">
        <f t="shared" si="382"/>
        <v>6.6000000000000003E-2</v>
      </c>
      <c r="N854" s="84">
        <v>8.1298999999999996E-2</v>
      </c>
      <c r="O854" s="85">
        <f t="shared" si="385"/>
        <v>600</v>
      </c>
      <c r="P854" s="86">
        <v>20</v>
      </c>
      <c r="Q854" s="85">
        <f t="shared" si="386"/>
        <v>12000</v>
      </c>
      <c r="R854" s="86">
        <v>400</v>
      </c>
      <c r="S854" s="87">
        <f t="shared" si="387"/>
        <v>36</v>
      </c>
      <c r="T854" s="87">
        <f t="shared" si="388"/>
        <v>719.99999999999989</v>
      </c>
      <c r="AA854" s="22">
        <f t="shared" si="395"/>
        <v>48.779399999999995</v>
      </c>
      <c r="AB854" s="22">
        <f t="shared" si="396"/>
        <v>39.6</v>
      </c>
      <c r="AC854" s="22">
        <f t="shared" si="397"/>
        <v>39.6</v>
      </c>
      <c r="AE854" s="22">
        <f t="shared" si="398"/>
        <v>975.58799999999997</v>
      </c>
      <c r="AF854" s="22">
        <f t="shared" si="399"/>
        <v>792</v>
      </c>
      <c r="AG854" s="22">
        <f t="shared" si="400"/>
        <v>792</v>
      </c>
    </row>
    <row r="855" spans="1:33" ht="40.15" customHeight="1" x14ac:dyDescent="0.2">
      <c r="A855" s="15" t="s">
        <v>1160</v>
      </c>
      <c r="B855" s="9">
        <v>846</v>
      </c>
      <c r="C855" s="9"/>
      <c r="D855" s="49" t="s">
        <v>62</v>
      </c>
      <c r="E855" s="79" t="s">
        <v>1529</v>
      </c>
      <c r="F855" s="49" t="s">
        <v>580</v>
      </c>
      <c r="G855" s="49" t="s">
        <v>63</v>
      </c>
      <c r="H855" s="38" t="s">
        <v>540</v>
      </c>
      <c r="I855" s="89">
        <v>14</v>
      </c>
      <c r="J855" s="88">
        <v>28.18</v>
      </c>
      <c r="K855" s="82">
        <f t="shared" si="383"/>
        <v>28.139999999999997</v>
      </c>
      <c r="L855" s="82">
        <f t="shared" si="384"/>
        <v>2.0099999999999998</v>
      </c>
      <c r="M855" s="83">
        <f t="shared" si="382"/>
        <v>2.0128571428571429</v>
      </c>
      <c r="N855" s="84">
        <v>0.74</v>
      </c>
      <c r="O855" s="85">
        <f t="shared" si="385"/>
        <v>140</v>
      </c>
      <c r="P855" s="86">
        <v>10</v>
      </c>
      <c r="Q855" s="85">
        <f t="shared" si="386"/>
        <v>16800</v>
      </c>
      <c r="R855" s="86">
        <v>1200</v>
      </c>
      <c r="S855" s="87">
        <f t="shared" si="387"/>
        <v>281.39999999999998</v>
      </c>
      <c r="T855" s="87">
        <f t="shared" si="388"/>
        <v>33768</v>
      </c>
      <c r="AA855" s="22">
        <f t="shared" si="395"/>
        <v>103.6</v>
      </c>
      <c r="AB855" s="22">
        <f t="shared" si="396"/>
        <v>281.8</v>
      </c>
      <c r="AC855" s="22">
        <f t="shared" si="397"/>
        <v>103.6</v>
      </c>
      <c r="AE855" s="22">
        <f t="shared" si="398"/>
        <v>12432</v>
      </c>
      <c r="AF855" s="22">
        <f t="shared" si="399"/>
        <v>33816</v>
      </c>
      <c r="AG855" s="22">
        <f t="shared" si="400"/>
        <v>12432</v>
      </c>
    </row>
    <row r="856" spans="1:33" ht="40.15" customHeight="1" x14ac:dyDescent="0.2">
      <c r="A856" s="15" t="s">
        <v>1160</v>
      </c>
      <c r="B856" s="9">
        <v>847</v>
      </c>
      <c r="C856" s="9"/>
      <c r="D856" s="49" t="s">
        <v>62</v>
      </c>
      <c r="E856" s="79" t="s">
        <v>1530</v>
      </c>
      <c r="F856" s="49" t="s">
        <v>580</v>
      </c>
      <c r="G856" s="49" t="s">
        <v>581</v>
      </c>
      <c r="H856" s="38" t="s">
        <v>540</v>
      </c>
      <c r="I856" s="89">
        <v>14</v>
      </c>
      <c r="J856" s="88">
        <v>66.930000000000007</v>
      </c>
      <c r="K856" s="82">
        <f t="shared" si="383"/>
        <v>66.92</v>
      </c>
      <c r="L856" s="82">
        <f t="shared" si="384"/>
        <v>4.78</v>
      </c>
      <c r="M856" s="83">
        <f t="shared" si="382"/>
        <v>4.7807142857142866</v>
      </c>
      <c r="N856" s="84">
        <v>2.96</v>
      </c>
      <c r="O856" s="85">
        <f t="shared" si="385"/>
        <v>420</v>
      </c>
      <c r="P856" s="86">
        <v>30</v>
      </c>
      <c r="Q856" s="85">
        <f t="shared" si="386"/>
        <v>5600</v>
      </c>
      <c r="R856" s="86">
        <v>400</v>
      </c>
      <c r="S856" s="87">
        <f t="shared" si="387"/>
        <v>2007.6000000000001</v>
      </c>
      <c r="T856" s="87">
        <f t="shared" si="388"/>
        <v>26768</v>
      </c>
      <c r="AA856" s="22">
        <f t="shared" si="395"/>
        <v>1243.2</v>
      </c>
      <c r="AB856" s="22">
        <f t="shared" si="396"/>
        <v>2007.9000000000003</v>
      </c>
      <c r="AC856" s="22">
        <f t="shared" si="397"/>
        <v>1243.2</v>
      </c>
      <c r="AE856" s="22">
        <f t="shared" si="398"/>
        <v>16576</v>
      </c>
      <c r="AF856" s="22">
        <f t="shared" si="399"/>
        <v>26772.000000000004</v>
      </c>
      <c r="AG856" s="22">
        <f t="shared" si="400"/>
        <v>16576</v>
      </c>
    </row>
    <row r="857" spans="1:33" ht="40.15" customHeight="1" x14ac:dyDescent="0.2">
      <c r="A857" s="15" t="s">
        <v>1160</v>
      </c>
      <c r="B857" s="9">
        <v>848</v>
      </c>
      <c r="C857" s="9"/>
      <c r="D857" s="49" t="s">
        <v>62</v>
      </c>
      <c r="E857" s="79" t="s">
        <v>1531</v>
      </c>
      <c r="F857" s="49" t="s">
        <v>626</v>
      </c>
      <c r="G857" s="49" t="s">
        <v>649</v>
      </c>
      <c r="H857" s="49" t="s">
        <v>540</v>
      </c>
      <c r="I857" s="89">
        <v>14</v>
      </c>
      <c r="J857" s="88">
        <v>46.89</v>
      </c>
      <c r="K857" s="82">
        <f t="shared" si="383"/>
        <v>46.76</v>
      </c>
      <c r="L857" s="82">
        <f t="shared" si="384"/>
        <v>3.34</v>
      </c>
      <c r="M857" s="83">
        <f t="shared" si="382"/>
        <v>3.3492857142857142</v>
      </c>
      <c r="N857" s="84">
        <v>1.48</v>
      </c>
      <c r="O857" s="85">
        <f t="shared" si="385"/>
        <v>700</v>
      </c>
      <c r="P857" s="86">
        <v>50</v>
      </c>
      <c r="Q857" s="85">
        <f t="shared" si="386"/>
        <v>11200</v>
      </c>
      <c r="R857" s="86">
        <v>800</v>
      </c>
      <c r="S857" s="87">
        <f t="shared" si="387"/>
        <v>2338</v>
      </c>
      <c r="T857" s="87">
        <f t="shared" si="388"/>
        <v>37408</v>
      </c>
      <c r="AA857" s="22">
        <f t="shared" si="395"/>
        <v>1036</v>
      </c>
      <c r="AB857" s="22">
        <f t="shared" si="396"/>
        <v>2344.5</v>
      </c>
      <c r="AC857" s="22">
        <f t="shared" si="397"/>
        <v>1036</v>
      </c>
      <c r="AE857" s="22">
        <f t="shared" si="398"/>
        <v>16576</v>
      </c>
      <c r="AF857" s="22">
        <f t="shared" si="399"/>
        <v>37512</v>
      </c>
      <c r="AG857" s="22">
        <f t="shared" si="400"/>
        <v>16576</v>
      </c>
    </row>
    <row r="858" spans="1:33" ht="40.15" customHeight="1" x14ac:dyDescent="0.2">
      <c r="A858" s="15" t="s">
        <v>1161</v>
      </c>
      <c r="B858" s="9">
        <v>849</v>
      </c>
      <c r="C858" s="9"/>
      <c r="D858" s="49" t="s">
        <v>77</v>
      </c>
      <c r="E858" s="79" t="s">
        <v>78</v>
      </c>
      <c r="F858" s="49" t="s">
        <v>876</v>
      </c>
      <c r="G858" s="49" t="s">
        <v>1664</v>
      </c>
      <c r="H858" s="49" t="s">
        <v>555</v>
      </c>
      <c r="I858" s="89">
        <v>1</v>
      </c>
      <c r="J858" s="88">
        <v>5.27</v>
      </c>
      <c r="K858" s="82">
        <f t="shared" si="383"/>
        <v>5.27</v>
      </c>
      <c r="L858" s="82">
        <f t="shared" si="384"/>
        <v>5.27</v>
      </c>
      <c r="M858" s="83">
        <f t="shared" si="382"/>
        <v>5.27</v>
      </c>
      <c r="N858" s="84">
        <v>0</v>
      </c>
      <c r="O858" s="85">
        <f t="shared" si="385"/>
        <v>5</v>
      </c>
      <c r="P858" s="86">
        <v>5</v>
      </c>
      <c r="Q858" s="85">
        <f t="shared" si="386"/>
        <v>300</v>
      </c>
      <c r="R858" s="86">
        <v>300</v>
      </c>
      <c r="S858" s="87">
        <f t="shared" si="387"/>
        <v>26.349999999999998</v>
      </c>
      <c r="T858" s="87">
        <f t="shared" si="388"/>
        <v>1580.9999999999998</v>
      </c>
      <c r="AA858" s="22">
        <f t="shared" si="395"/>
        <v>0</v>
      </c>
      <c r="AB858" s="22">
        <f t="shared" si="396"/>
        <v>26.349999999999998</v>
      </c>
      <c r="AC858" s="22">
        <f t="shared" si="397"/>
        <v>0</v>
      </c>
      <c r="AE858" s="22">
        <f t="shared" si="398"/>
        <v>0</v>
      </c>
      <c r="AF858" s="22">
        <f t="shared" si="399"/>
        <v>1580.9999999999998</v>
      </c>
      <c r="AG858" s="22">
        <f t="shared" si="400"/>
        <v>0</v>
      </c>
    </row>
    <row r="859" spans="1:33" ht="40.15" customHeight="1" x14ac:dyDescent="0.2">
      <c r="A859" s="15" t="s">
        <v>1160</v>
      </c>
      <c r="B859" s="9">
        <v>850</v>
      </c>
      <c r="C859" s="9"/>
      <c r="D859" s="49" t="s">
        <v>77</v>
      </c>
      <c r="E859" s="79" t="s">
        <v>232</v>
      </c>
      <c r="F859" s="49" t="s">
        <v>876</v>
      </c>
      <c r="G859" s="49" t="s">
        <v>1532</v>
      </c>
      <c r="H859" s="49" t="s">
        <v>555</v>
      </c>
      <c r="I859" s="89">
        <v>1</v>
      </c>
      <c r="J859" s="88">
        <v>16.23</v>
      </c>
      <c r="K859" s="82">
        <f t="shared" si="383"/>
        <v>16.23</v>
      </c>
      <c r="L859" s="82">
        <f t="shared" si="384"/>
        <v>16.23</v>
      </c>
      <c r="M859" s="83">
        <f t="shared" si="382"/>
        <v>16.23</v>
      </c>
      <c r="N859" s="84">
        <v>8.0812500000000007</v>
      </c>
      <c r="O859" s="85">
        <f t="shared" si="385"/>
        <v>5</v>
      </c>
      <c r="P859" s="86">
        <v>5</v>
      </c>
      <c r="Q859" s="85">
        <f t="shared" si="386"/>
        <v>300</v>
      </c>
      <c r="R859" s="86">
        <v>300</v>
      </c>
      <c r="S859" s="87">
        <f t="shared" si="387"/>
        <v>81.150000000000006</v>
      </c>
      <c r="T859" s="87">
        <f t="shared" si="388"/>
        <v>4869</v>
      </c>
      <c r="AA859" s="22">
        <f t="shared" si="395"/>
        <v>40.40625</v>
      </c>
      <c r="AB859" s="22">
        <f t="shared" si="396"/>
        <v>81.150000000000006</v>
      </c>
      <c r="AC859" s="22">
        <f t="shared" si="397"/>
        <v>40.40625</v>
      </c>
      <c r="AE859" s="22">
        <f t="shared" si="398"/>
        <v>2424.375</v>
      </c>
      <c r="AF859" s="22">
        <f t="shared" si="399"/>
        <v>4869</v>
      </c>
      <c r="AG859" s="22">
        <f t="shared" si="400"/>
        <v>2424.375</v>
      </c>
    </row>
    <row r="860" spans="1:33" ht="40.15" customHeight="1" x14ac:dyDescent="0.2">
      <c r="A860" s="15" t="s">
        <v>1160</v>
      </c>
      <c r="B860" s="9">
        <v>851</v>
      </c>
      <c r="C860" s="9"/>
      <c r="D860" s="49" t="s">
        <v>77</v>
      </c>
      <c r="E860" s="79" t="s">
        <v>1534</v>
      </c>
      <c r="F860" s="49" t="s">
        <v>970</v>
      </c>
      <c r="G860" s="49" t="s">
        <v>788</v>
      </c>
      <c r="H860" s="49" t="s">
        <v>540</v>
      </c>
      <c r="I860" s="89">
        <v>14</v>
      </c>
      <c r="J860" s="88">
        <v>20.239999999999998</v>
      </c>
      <c r="K860" s="82">
        <f t="shared" si="383"/>
        <v>20.16</v>
      </c>
      <c r="L860" s="82">
        <f t="shared" si="384"/>
        <v>1.44</v>
      </c>
      <c r="M860" s="83">
        <f t="shared" si="382"/>
        <v>1.4457142857142855</v>
      </c>
      <c r="N860" s="84">
        <v>0.56533299999999997</v>
      </c>
      <c r="O860" s="85">
        <f t="shared" si="385"/>
        <v>700</v>
      </c>
      <c r="P860" s="86">
        <v>50</v>
      </c>
      <c r="Q860" s="85">
        <f t="shared" si="386"/>
        <v>11200</v>
      </c>
      <c r="R860" s="86">
        <v>800</v>
      </c>
      <c r="S860" s="87">
        <f t="shared" si="387"/>
        <v>1008</v>
      </c>
      <c r="T860" s="87">
        <f t="shared" si="388"/>
        <v>16128</v>
      </c>
      <c r="AA860" s="22">
        <f t="shared" si="395"/>
        <v>395.73309999999998</v>
      </c>
      <c r="AB860" s="22">
        <f t="shared" si="396"/>
        <v>1011.9999999999999</v>
      </c>
      <c r="AC860" s="22">
        <f t="shared" si="397"/>
        <v>395.73309999999998</v>
      </c>
      <c r="AE860" s="22">
        <f t="shared" si="398"/>
        <v>6331.7295999999997</v>
      </c>
      <c r="AF860" s="22">
        <f t="shared" si="399"/>
        <v>16191.999999999998</v>
      </c>
      <c r="AG860" s="22">
        <f t="shared" si="400"/>
        <v>6331.7295999999997</v>
      </c>
    </row>
    <row r="861" spans="1:33" ht="40.15" customHeight="1" x14ac:dyDescent="0.2">
      <c r="A861" s="15" t="s">
        <v>1160</v>
      </c>
      <c r="B861" s="9">
        <v>852</v>
      </c>
      <c r="C861" s="9"/>
      <c r="D861" s="49" t="s">
        <v>77</v>
      </c>
      <c r="E861" s="79" t="s">
        <v>1533</v>
      </c>
      <c r="F861" s="49" t="s">
        <v>606</v>
      </c>
      <c r="G861" s="49" t="s">
        <v>348</v>
      </c>
      <c r="H861" s="49" t="s">
        <v>540</v>
      </c>
      <c r="I861" s="89">
        <v>30</v>
      </c>
      <c r="J861" s="88">
        <v>18.760000000000002</v>
      </c>
      <c r="K861" s="82">
        <f t="shared" si="383"/>
        <v>18.600000000000001</v>
      </c>
      <c r="L861" s="82">
        <f t="shared" si="384"/>
        <v>0.62</v>
      </c>
      <c r="M861" s="83">
        <f t="shared" si="382"/>
        <v>0.62533333333333341</v>
      </c>
      <c r="N861" s="84">
        <v>0.28266599999999997</v>
      </c>
      <c r="O861" s="85">
        <f t="shared" si="385"/>
        <v>1500</v>
      </c>
      <c r="P861" s="86">
        <v>50</v>
      </c>
      <c r="Q861" s="85">
        <f t="shared" si="386"/>
        <v>24000</v>
      </c>
      <c r="R861" s="86">
        <v>800</v>
      </c>
      <c r="S861" s="87">
        <f t="shared" si="387"/>
        <v>930.00000000000011</v>
      </c>
      <c r="T861" s="87">
        <f t="shared" si="388"/>
        <v>14880.000000000002</v>
      </c>
      <c r="AA861" s="22">
        <f t="shared" si="395"/>
        <v>423.99899999999997</v>
      </c>
      <c r="AB861" s="22">
        <f t="shared" si="396"/>
        <v>938.00000000000011</v>
      </c>
      <c r="AC861" s="22">
        <f t="shared" si="397"/>
        <v>423.99899999999997</v>
      </c>
      <c r="AE861" s="22">
        <f t="shared" si="398"/>
        <v>6783.9839999999995</v>
      </c>
      <c r="AF861" s="22">
        <f t="shared" si="399"/>
        <v>15008.000000000002</v>
      </c>
      <c r="AG861" s="22">
        <f t="shared" si="400"/>
        <v>6783.9839999999995</v>
      </c>
    </row>
    <row r="862" spans="1:33" ht="40.15" customHeight="1" x14ac:dyDescent="0.2">
      <c r="A862" s="15" t="s">
        <v>1160</v>
      </c>
      <c r="B862" s="9">
        <v>853</v>
      </c>
      <c r="C862" s="9"/>
      <c r="D862" s="49" t="s">
        <v>77</v>
      </c>
      <c r="E862" s="79" t="s">
        <v>754</v>
      </c>
      <c r="F862" s="49" t="s">
        <v>606</v>
      </c>
      <c r="G862" s="49" t="s">
        <v>579</v>
      </c>
      <c r="H862" s="49" t="s">
        <v>540</v>
      </c>
      <c r="I862" s="89">
        <v>30</v>
      </c>
      <c r="J862" s="88">
        <v>12.19</v>
      </c>
      <c r="K862" s="82">
        <f t="shared" si="383"/>
        <v>12</v>
      </c>
      <c r="L862" s="82">
        <f t="shared" si="384"/>
        <v>0.4</v>
      </c>
      <c r="M862" s="83">
        <f t="shared" si="382"/>
        <v>0.40633333333333332</v>
      </c>
      <c r="N862" s="84">
        <v>0.27450000000000002</v>
      </c>
      <c r="O862" s="85">
        <f t="shared" si="385"/>
        <v>30</v>
      </c>
      <c r="P862" s="86">
        <v>1</v>
      </c>
      <c r="Q862" s="85">
        <f t="shared" si="386"/>
        <v>15000</v>
      </c>
      <c r="R862" s="86">
        <v>500</v>
      </c>
      <c r="S862" s="87">
        <f t="shared" si="387"/>
        <v>12</v>
      </c>
      <c r="T862" s="87">
        <f t="shared" si="388"/>
        <v>6000</v>
      </c>
      <c r="AA862" s="22">
        <f t="shared" si="395"/>
        <v>8.2350000000000012</v>
      </c>
      <c r="AB862" s="22">
        <f t="shared" si="396"/>
        <v>12.19</v>
      </c>
      <c r="AC862" s="22">
        <f t="shared" si="397"/>
        <v>8.2350000000000012</v>
      </c>
      <c r="AE862" s="22">
        <f t="shared" si="398"/>
        <v>4117.5</v>
      </c>
      <c r="AF862" s="22">
        <f t="shared" si="399"/>
        <v>6095</v>
      </c>
      <c r="AG862" s="22">
        <f t="shared" si="400"/>
        <v>4117.5</v>
      </c>
    </row>
    <row r="863" spans="1:33" ht="40.15" customHeight="1" x14ac:dyDescent="0.2">
      <c r="A863" s="15" t="s">
        <v>1161</v>
      </c>
      <c r="B863" s="9">
        <v>854</v>
      </c>
      <c r="C863" s="9"/>
      <c r="D863" s="49" t="s">
        <v>239</v>
      </c>
      <c r="E863" s="79" t="s">
        <v>1154</v>
      </c>
      <c r="F863" s="49" t="s">
        <v>549</v>
      </c>
      <c r="G863" s="49" t="s">
        <v>649</v>
      </c>
      <c r="H863" s="49" t="s">
        <v>540</v>
      </c>
      <c r="I863" s="101">
        <v>100</v>
      </c>
      <c r="J863" s="88">
        <v>25.18</v>
      </c>
      <c r="K863" s="82">
        <f t="shared" si="383"/>
        <v>25</v>
      </c>
      <c r="L863" s="82">
        <f t="shared" si="384"/>
        <v>0.25</v>
      </c>
      <c r="M863" s="83">
        <f t="shared" si="382"/>
        <v>0.25180000000000002</v>
      </c>
      <c r="N863" s="84">
        <v>0</v>
      </c>
      <c r="O863" s="85">
        <f t="shared" si="385"/>
        <v>100</v>
      </c>
      <c r="P863" s="86">
        <v>1</v>
      </c>
      <c r="Q863" s="85">
        <f t="shared" si="386"/>
        <v>300000</v>
      </c>
      <c r="R863" s="86">
        <v>3000</v>
      </c>
      <c r="S863" s="87">
        <f t="shared" si="387"/>
        <v>25</v>
      </c>
      <c r="T863" s="87">
        <f t="shared" si="388"/>
        <v>75000</v>
      </c>
      <c r="AA863" s="22">
        <f t="shared" si="395"/>
        <v>0</v>
      </c>
      <c r="AB863" s="22">
        <f t="shared" si="396"/>
        <v>25.180000000000003</v>
      </c>
      <c r="AC863" s="22">
        <f t="shared" si="397"/>
        <v>0</v>
      </c>
      <c r="AE863" s="22">
        <f t="shared" si="398"/>
        <v>0</v>
      </c>
      <c r="AF863" s="22">
        <f t="shared" si="399"/>
        <v>75540</v>
      </c>
      <c r="AG863" s="22">
        <f t="shared" si="400"/>
        <v>0</v>
      </c>
    </row>
    <row r="864" spans="1:33" ht="40.15" customHeight="1" x14ac:dyDescent="0.2">
      <c r="A864" s="15" t="s">
        <v>1160</v>
      </c>
      <c r="B864" s="9">
        <v>855</v>
      </c>
      <c r="C864" s="9"/>
      <c r="D864" s="49" t="s">
        <v>239</v>
      </c>
      <c r="E864" s="79" t="s">
        <v>278</v>
      </c>
      <c r="F864" s="49" t="s">
        <v>549</v>
      </c>
      <c r="G864" s="49" t="s">
        <v>649</v>
      </c>
      <c r="H864" s="49" t="s">
        <v>540</v>
      </c>
      <c r="I864" s="101">
        <v>50</v>
      </c>
      <c r="J864" s="88">
        <v>19.37</v>
      </c>
      <c r="K864" s="82">
        <f t="shared" si="383"/>
        <v>19</v>
      </c>
      <c r="L864" s="82">
        <f t="shared" si="384"/>
        <v>0.38</v>
      </c>
      <c r="M864" s="83">
        <f t="shared" si="382"/>
        <v>0.38740000000000002</v>
      </c>
      <c r="N864" s="84">
        <v>0.29646</v>
      </c>
      <c r="O864" s="85">
        <f t="shared" si="385"/>
        <v>5000</v>
      </c>
      <c r="P864" s="86">
        <v>100</v>
      </c>
      <c r="Q864" s="85">
        <f t="shared" si="386"/>
        <v>250000</v>
      </c>
      <c r="R864" s="86">
        <v>5000</v>
      </c>
      <c r="S864" s="87">
        <f t="shared" si="387"/>
        <v>1900</v>
      </c>
      <c r="T864" s="87">
        <f t="shared" si="388"/>
        <v>95000</v>
      </c>
      <c r="AA864" s="22">
        <f t="shared" si="395"/>
        <v>1482.3</v>
      </c>
      <c r="AB864" s="22">
        <f t="shared" si="396"/>
        <v>1937</v>
      </c>
      <c r="AC864" s="22">
        <f t="shared" si="397"/>
        <v>1482.3</v>
      </c>
      <c r="AE864" s="22">
        <f t="shared" si="398"/>
        <v>74115</v>
      </c>
      <c r="AF864" s="22">
        <f t="shared" si="399"/>
        <v>96850</v>
      </c>
      <c r="AG864" s="22">
        <f t="shared" si="400"/>
        <v>74115</v>
      </c>
    </row>
    <row r="865" spans="1:201" ht="40.15" customHeight="1" x14ac:dyDescent="0.2">
      <c r="A865" s="15" t="s">
        <v>1161</v>
      </c>
      <c r="B865" s="9">
        <v>856</v>
      </c>
      <c r="C865" s="9"/>
      <c r="D865" s="49" t="s">
        <v>1220</v>
      </c>
      <c r="E865" s="79" t="s">
        <v>1152</v>
      </c>
      <c r="F865" s="49" t="s">
        <v>538</v>
      </c>
      <c r="G865" s="49" t="s">
        <v>677</v>
      </c>
      <c r="H865" s="49" t="s">
        <v>540</v>
      </c>
      <c r="I865" s="89">
        <v>20</v>
      </c>
      <c r="J865" s="88">
        <v>6.99</v>
      </c>
      <c r="K865" s="82">
        <f t="shared" si="383"/>
        <v>6.8000000000000007</v>
      </c>
      <c r="L865" s="82">
        <f t="shared" si="384"/>
        <v>0.34</v>
      </c>
      <c r="M865" s="83">
        <f t="shared" si="382"/>
        <v>0.34950000000000003</v>
      </c>
      <c r="N865" s="84">
        <v>0</v>
      </c>
      <c r="O865" s="85">
        <f t="shared" si="385"/>
        <v>20</v>
      </c>
      <c r="P865" s="86">
        <v>1</v>
      </c>
      <c r="Q865" s="85">
        <f t="shared" si="386"/>
        <v>12000</v>
      </c>
      <c r="R865" s="86">
        <v>600</v>
      </c>
      <c r="S865" s="87">
        <f t="shared" si="387"/>
        <v>6.8000000000000007</v>
      </c>
      <c r="T865" s="87">
        <f t="shared" si="388"/>
        <v>4080.0000000000005</v>
      </c>
      <c r="AA865" s="22">
        <f t="shared" si="395"/>
        <v>0</v>
      </c>
      <c r="AB865" s="22">
        <f t="shared" si="396"/>
        <v>6.99</v>
      </c>
      <c r="AC865" s="22">
        <f t="shared" si="397"/>
        <v>0</v>
      </c>
      <c r="AE865" s="22">
        <f t="shared" si="398"/>
        <v>0</v>
      </c>
      <c r="AF865" s="22">
        <f t="shared" si="399"/>
        <v>4194</v>
      </c>
      <c r="AG865" s="22">
        <f t="shared" si="400"/>
        <v>0</v>
      </c>
    </row>
    <row r="866" spans="1:201" ht="40.15" customHeight="1" x14ac:dyDescent="0.2">
      <c r="A866" s="15" t="s">
        <v>1161</v>
      </c>
      <c r="B866" s="9">
        <v>857</v>
      </c>
      <c r="C866" s="9"/>
      <c r="D866" s="49" t="s">
        <v>1220</v>
      </c>
      <c r="E866" s="79" t="s">
        <v>1153</v>
      </c>
      <c r="F866" s="49" t="s">
        <v>1225</v>
      </c>
      <c r="G866" s="49" t="s">
        <v>317</v>
      </c>
      <c r="H866" s="49" t="s">
        <v>540</v>
      </c>
      <c r="I866" s="89">
        <v>5</v>
      </c>
      <c r="J866" s="88">
        <v>7.93</v>
      </c>
      <c r="K866" s="82">
        <f t="shared" si="383"/>
        <v>7.9</v>
      </c>
      <c r="L866" s="82">
        <f t="shared" si="384"/>
        <v>1.58</v>
      </c>
      <c r="M866" s="83">
        <f t="shared" si="382"/>
        <v>1.5859999999999999</v>
      </c>
      <c r="N866" s="84">
        <v>0</v>
      </c>
      <c r="O866" s="85">
        <f t="shared" si="385"/>
        <v>50</v>
      </c>
      <c r="P866" s="86">
        <v>10</v>
      </c>
      <c r="Q866" s="85">
        <f t="shared" si="386"/>
        <v>1000</v>
      </c>
      <c r="R866" s="86">
        <v>200</v>
      </c>
      <c r="S866" s="87">
        <f t="shared" si="387"/>
        <v>79</v>
      </c>
      <c r="T866" s="87">
        <f t="shared" si="388"/>
        <v>1580</v>
      </c>
      <c r="AA866" s="22">
        <f t="shared" si="395"/>
        <v>0</v>
      </c>
      <c r="AB866" s="22">
        <f t="shared" si="396"/>
        <v>79.3</v>
      </c>
      <c r="AC866" s="22">
        <f t="shared" si="397"/>
        <v>0</v>
      </c>
      <c r="AE866" s="22">
        <f t="shared" si="398"/>
        <v>0</v>
      </c>
      <c r="AF866" s="22">
        <f t="shared" si="399"/>
        <v>1585.9999999999998</v>
      </c>
      <c r="AG866" s="22">
        <f t="shared" si="400"/>
        <v>0</v>
      </c>
    </row>
    <row r="867" spans="1:201" ht="40.15" customHeight="1" x14ac:dyDescent="0.2">
      <c r="A867" s="15" t="s">
        <v>1160</v>
      </c>
      <c r="B867" s="9">
        <v>858</v>
      </c>
      <c r="C867" s="9"/>
      <c r="D867" s="49" t="s">
        <v>255</v>
      </c>
      <c r="E867" s="79" t="s">
        <v>2014</v>
      </c>
      <c r="F867" s="49" t="s">
        <v>742</v>
      </c>
      <c r="G867" s="49" t="s">
        <v>1291</v>
      </c>
      <c r="H867" s="49" t="s">
        <v>537</v>
      </c>
      <c r="I867" s="53">
        <v>1</v>
      </c>
      <c r="J867" s="88">
        <v>32.19</v>
      </c>
      <c r="K867" s="82">
        <f t="shared" si="383"/>
        <v>32.19</v>
      </c>
      <c r="L867" s="82">
        <f t="shared" si="384"/>
        <v>32.19</v>
      </c>
      <c r="M867" s="83">
        <f t="shared" si="382"/>
        <v>32.19</v>
      </c>
      <c r="N867" s="109">
        <v>42.11</v>
      </c>
      <c r="O867" s="85">
        <f t="shared" si="385"/>
        <v>1</v>
      </c>
      <c r="P867" s="86">
        <v>1</v>
      </c>
      <c r="Q867" s="85">
        <f t="shared" si="386"/>
        <v>200</v>
      </c>
      <c r="R867" s="86">
        <v>200</v>
      </c>
      <c r="S867" s="87">
        <f t="shared" si="387"/>
        <v>32.19</v>
      </c>
      <c r="T867" s="87">
        <f t="shared" si="388"/>
        <v>6438</v>
      </c>
      <c r="AA867" s="22">
        <f t="shared" si="395"/>
        <v>42.11</v>
      </c>
      <c r="AB867" s="22">
        <f t="shared" si="396"/>
        <v>32.19</v>
      </c>
      <c r="AC867" s="22">
        <f t="shared" si="397"/>
        <v>32.19</v>
      </c>
      <c r="AE867" s="22">
        <f t="shared" si="398"/>
        <v>8422</v>
      </c>
      <c r="AF867" s="22">
        <f t="shared" si="399"/>
        <v>6438</v>
      </c>
      <c r="AG867" s="22">
        <f t="shared" si="400"/>
        <v>6438</v>
      </c>
    </row>
    <row r="868" spans="1:201" ht="40.15" customHeight="1" x14ac:dyDescent="0.2">
      <c r="A868" s="15" t="s">
        <v>1161</v>
      </c>
      <c r="B868" s="9">
        <v>859</v>
      </c>
      <c r="C868" s="9"/>
      <c r="D868" s="49" t="s">
        <v>255</v>
      </c>
      <c r="E868" s="79" t="s">
        <v>256</v>
      </c>
      <c r="F868" s="49" t="s">
        <v>726</v>
      </c>
      <c r="G868" s="49" t="s">
        <v>564</v>
      </c>
      <c r="H868" s="49" t="s">
        <v>540</v>
      </c>
      <c r="I868" s="53">
        <v>50</v>
      </c>
      <c r="J868" s="88">
        <v>48.13</v>
      </c>
      <c r="K868" s="82">
        <f t="shared" si="383"/>
        <v>48</v>
      </c>
      <c r="L868" s="82">
        <f t="shared" si="384"/>
        <v>0.96</v>
      </c>
      <c r="M868" s="83">
        <f t="shared" si="382"/>
        <v>0.96260000000000001</v>
      </c>
      <c r="N868" s="84">
        <v>0</v>
      </c>
      <c r="O868" s="85">
        <f t="shared" si="385"/>
        <v>1000</v>
      </c>
      <c r="P868" s="86">
        <v>20</v>
      </c>
      <c r="Q868" s="85">
        <f t="shared" si="386"/>
        <v>20000</v>
      </c>
      <c r="R868" s="86">
        <v>400</v>
      </c>
      <c r="S868" s="87">
        <f t="shared" si="387"/>
        <v>960</v>
      </c>
      <c r="T868" s="87">
        <f t="shared" si="388"/>
        <v>19200</v>
      </c>
      <c r="AA868" s="22">
        <f t="shared" si="395"/>
        <v>0</v>
      </c>
      <c r="AB868" s="22">
        <f t="shared" si="396"/>
        <v>962.6</v>
      </c>
      <c r="AC868" s="22">
        <f t="shared" si="397"/>
        <v>0</v>
      </c>
      <c r="AE868" s="22">
        <f t="shared" si="398"/>
        <v>0</v>
      </c>
      <c r="AF868" s="22">
        <f t="shared" si="399"/>
        <v>19252</v>
      </c>
      <c r="AG868" s="22">
        <f t="shared" si="400"/>
        <v>0</v>
      </c>
    </row>
    <row r="869" spans="1:201" ht="40.15" customHeight="1" x14ac:dyDescent="0.2">
      <c r="A869" s="16" t="s">
        <v>1160</v>
      </c>
      <c r="B869" s="9">
        <v>860</v>
      </c>
      <c r="C869" s="9"/>
      <c r="D869" s="49" t="s">
        <v>548</v>
      </c>
      <c r="E869" s="79" t="s">
        <v>1535</v>
      </c>
      <c r="F869" s="49" t="s">
        <v>549</v>
      </c>
      <c r="G869" s="49" t="s">
        <v>539</v>
      </c>
      <c r="H869" s="49" t="s">
        <v>540</v>
      </c>
      <c r="I869" s="100">
        <v>30</v>
      </c>
      <c r="J869" s="82">
        <v>8.92</v>
      </c>
      <c r="K869" s="82">
        <f t="shared" si="383"/>
        <v>8.6999999999999993</v>
      </c>
      <c r="L869" s="82">
        <f t="shared" si="384"/>
        <v>0.28999999999999998</v>
      </c>
      <c r="M869" s="83">
        <f t="shared" si="382"/>
        <v>0.29733333333333334</v>
      </c>
      <c r="N869" s="84">
        <v>8.9577000000000004E-2</v>
      </c>
      <c r="O869" s="85">
        <f t="shared" si="385"/>
        <v>6000</v>
      </c>
      <c r="P869" s="86">
        <v>200</v>
      </c>
      <c r="Q869" s="85">
        <f t="shared" si="386"/>
        <v>90000</v>
      </c>
      <c r="R869" s="86">
        <v>3000</v>
      </c>
      <c r="S869" s="87">
        <f t="shared" si="387"/>
        <v>1739.9999999999998</v>
      </c>
      <c r="T869" s="87">
        <f t="shared" si="388"/>
        <v>26099.999999999996</v>
      </c>
      <c r="U869" s="6"/>
      <c r="V869" s="6"/>
      <c r="W869" s="6"/>
      <c r="X869" s="6"/>
      <c r="Y869" s="6"/>
      <c r="Z869" s="6"/>
      <c r="AA869" s="22">
        <f t="shared" si="395"/>
        <v>537.46199999999999</v>
      </c>
      <c r="AB869" s="22">
        <f t="shared" si="396"/>
        <v>1784</v>
      </c>
      <c r="AC869" s="22">
        <f t="shared" si="397"/>
        <v>537.46199999999999</v>
      </c>
      <c r="AD869" s="6"/>
      <c r="AE869" s="22">
        <f t="shared" si="398"/>
        <v>8061.93</v>
      </c>
      <c r="AF869" s="22">
        <f t="shared" si="399"/>
        <v>26760</v>
      </c>
      <c r="AG869" s="22">
        <f t="shared" si="400"/>
        <v>8061.93</v>
      </c>
      <c r="AH869" s="6"/>
      <c r="AI869" s="6"/>
      <c r="AJ869" s="6"/>
      <c r="AK869" s="6"/>
      <c r="AL869" s="6"/>
      <c r="AM869" s="6"/>
      <c r="AN869" s="29"/>
      <c r="AO869" s="29"/>
      <c r="AP869" s="29"/>
      <c r="AQ869" s="29"/>
      <c r="AR869" s="29"/>
      <c r="AS869" s="29"/>
      <c r="AT869" s="29"/>
      <c r="AU869" s="29"/>
      <c r="AV869" s="29"/>
      <c r="AW869" s="29"/>
      <c r="AX869" s="29"/>
      <c r="AY869" s="29"/>
      <c r="AZ869" s="29"/>
      <c r="BA869" s="29"/>
      <c r="BB869" s="29"/>
      <c r="BC869" s="29"/>
      <c r="BD869" s="29"/>
      <c r="BE869" s="29"/>
      <c r="BF869" s="29"/>
      <c r="BG869" s="29"/>
      <c r="BH869" s="29"/>
      <c r="BI869" s="29"/>
      <c r="BJ869" s="6"/>
      <c r="BK869" s="6"/>
      <c r="BL869" s="6"/>
      <c r="BM869" s="6"/>
      <c r="BN869" s="6"/>
      <c r="BO869" s="6"/>
      <c r="BP869" s="6"/>
      <c r="BQ869" s="6"/>
      <c r="BR869" s="6"/>
      <c r="BS869" s="6"/>
      <c r="BT869" s="6"/>
      <c r="BU869" s="6"/>
      <c r="BV869" s="6"/>
      <c r="BW869" s="6"/>
      <c r="BX869" s="6"/>
      <c r="BY869" s="6"/>
      <c r="BZ869" s="6"/>
      <c r="CA869" s="6"/>
      <c r="CB869" s="6"/>
      <c r="CC869" s="6"/>
      <c r="CD869" s="6"/>
      <c r="CE869" s="6"/>
      <c r="CF869" s="6"/>
      <c r="CG869" s="6"/>
      <c r="CH869" s="6"/>
      <c r="CI869" s="6"/>
      <c r="CJ869" s="6"/>
      <c r="CK869" s="6"/>
      <c r="CL869" s="6"/>
      <c r="CM869" s="6"/>
      <c r="CN869" s="6"/>
      <c r="CO869" s="6"/>
      <c r="CP869" s="6"/>
      <c r="CQ869" s="6"/>
      <c r="CR869" s="6"/>
      <c r="CS869" s="6"/>
      <c r="CT869" s="6"/>
      <c r="CU869" s="6"/>
      <c r="CV869" s="6"/>
      <c r="CW869" s="6"/>
      <c r="CX869" s="6"/>
      <c r="CY869" s="6"/>
      <c r="CZ869" s="6"/>
      <c r="DA869" s="6"/>
      <c r="DB869" s="6"/>
      <c r="DC869" s="6"/>
      <c r="DD869" s="6"/>
      <c r="DE869" s="6"/>
      <c r="DF869" s="6"/>
      <c r="DG869" s="6"/>
      <c r="DH869" s="6"/>
      <c r="DI869" s="6"/>
      <c r="DJ869" s="6"/>
      <c r="DK869" s="6"/>
      <c r="DL869" s="6"/>
      <c r="DM869" s="6"/>
      <c r="DN869" s="6"/>
      <c r="DO869" s="6"/>
      <c r="DP869" s="6"/>
      <c r="DQ869" s="6"/>
      <c r="DR869" s="6"/>
      <c r="DS869" s="6"/>
      <c r="DT869" s="6"/>
      <c r="DU869" s="6"/>
      <c r="DV869" s="6"/>
      <c r="DW869" s="6"/>
      <c r="DX869" s="6"/>
      <c r="DY869" s="6"/>
      <c r="DZ869" s="6"/>
      <c r="EA869" s="6"/>
      <c r="EB869" s="6"/>
      <c r="EC869" s="6"/>
      <c r="ED869" s="6"/>
      <c r="EE869" s="6"/>
      <c r="EF869" s="6"/>
      <c r="EG869" s="6"/>
      <c r="EH869" s="6"/>
      <c r="EI869" s="6"/>
      <c r="EJ869" s="6"/>
      <c r="EK869" s="6"/>
      <c r="EL869" s="6"/>
      <c r="EM869" s="6"/>
      <c r="EN869" s="6"/>
      <c r="EO869" s="6"/>
      <c r="EP869" s="6"/>
      <c r="EQ869" s="6"/>
      <c r="ER869" s="6"/>
      <c r="ES869" s="6"/>
      <c r="ET869" s="6"/>
      <c r="EU869" s="6"/>
      <c r="EV869" s="6"/>
      <c r="EW869" s="6"/>
      <c r="EX869" s="6"/>
      <c r="EY869" s="6"/>
      <c r="EZ869" s="6"/>
      <c r="FA869" s="6"/>
      <c r="FB869" s="6"/>
      <c r="FC869" s="6"/>
      <c r="FD869" s="6"/>
      <c r="FE869" s="6"/>
      <c r="FF869" s="6"/>
      <c r="FG869" s="6"/>
      <c r="FH869" s="6"/>
      <c r="FI869" s="6"/>
      <c r="FJ869" s="6"/>
      <c r="FK869" s="6"/>
      <c r="FL869" s="6"/>
      <c r="FM869" s="6"/>
      <c r="FN869" s="6"/>
      <c r="FO869" s="6"/>
      <c r="FP869" s="6"/>
      <c r="FQ869" s="6"/>
      <c r="FR869" s="6"/>
      <c r="FS869" s="6"/>
      <c r="FT869" s="6"/>
      <c r="FU869" s="6"/>
      <c r="FV869" s="6"/>
      <c r="FW869" s="6"/>
      <c r="FX869" s="6"/>
      <c r="FY869" s="6"/>
      <c r="FZ869" s="6"/>
      <c r="GA869" s="6"/>
      <c r="GB869" s="6"/>
      <c r="GC869" s="6"/>
      <c r="GD869" s="6"/>
      <c r="GE869" s="6"/>
      <c r="GF869" s="6"/>
      <c r="GG869" s="6"/>
      <c r="GH869" s="6"/>
      <c r="GI869" s="6"/>
      <c r="GJ869" s="6"/>
      <c r="GK869" s="6"/>
      <c r="GL869" s="6"/>
      <c r="GM869" s="6"/>
      <c r="GN869" s="6"/>
      <c r="GO869" s="6"/>
      <c r="GP869" s="6"/>
      <c r="GQ869" s="6"/>
      <c r="GR869" s="6"/>
      <c r="GS869" s="6"/>
    </row>
    <row r="870" spans="1:201" s="6" customFormat="1" ht="40.15" customHeight="1" x14ac:dyDescent="0.2">
      <c r="A870" s="16" t="s">
        <v>1160</v>
      </c>
      <c r="B870" s="9">
        <v>861</v>
      </c>
      <c r="C870" s="9"/>
      <c r="D870" s="49" t="s">
        <v>548</v>
      </c>
      <c r="E870" s="79" t="s">
        <v>1536</v>
      </c>
      <c r="F870" s="49" t="s">
        <v>549</v>
      </c>
      <c r="G870" s="49" t="s">
        <v>897</v>
      </c>
      <c r="H870" s="49" t="s">
        <v>540</v>
      </c>
      <c r="I870" s="100">
        <v>30</v>
      </c>
      <c r="J870" s="82">
        <v>12.8</v>
      </c>
      <c r="K870" s="82">
        <f t="shared" si="383"/>
        <v>12.6</v>
      </c>
      <c r="L870" s="82">
        <f t="shared" si="384"/>
        <v>0.42</v>
      </c>
      <c r="M870" s="83">
        <f t="shared" si="382"/>
        <v>0.42666666666666669</v>
      </c>
      <c r="N870" s="84">
        <v>0.17915600000000001</v>
      </c>
      <c r="O870" s="85">
        <f t="shared" si="385"/>
        <v>300</v>
      </c>
      <c r="P870" s="86">
        <v>10</v>
      </c>
      <c r="Q870" s="85">
        <f t="shared" si="386"/>
        <v>24000</v>
      </c>
      <c r="R870" s="86">
        <v>800</v>
      </c>
      <c r="S870" s="87">
        <f t="shared" si="387"/>
        <v>126</v>
      </c>
      <c r="T870" s="87">
        <f t="shared" si="388"/>
        <v>10080</v>
      </c>
      <c r="AA870" s="22">
        <f t="shared" si="395"/>
        <v>53.7468</v>
      </c>
      <c r="AB870" s="22">
        <f t="shared" si="396"/>
        <v>128</v>
      </c>
      <c r="AC870" s="22">
        <f t="shared" si="397"/>
        <v>53.7468</v>
      </c>
      <c r="AE870" s="22">
        <f t="shared" si="398"/>
        <v>4299.7440000000006</v>
      </c>
      <c r="AF870" s="22">
        <f t="shared" si="399"/>
        <v>10240</v>
      </c>
      <c r="AG870" s="22">
        <f t="shared" si="400"/>
        <v>4299.7440000000006</v>
      </c>
      <c r="AN870" s="29"/>
      <c r="AO870" s="29"/>
      <c r="AP870" s="29"/>
      <c r="AQ870" s="29"/>
      <c r="AR870" s="29"/>
      <c r="AS870" s="29"/>
      <c r="AT870" s="29"/>
      <c r="AU870" s="29"/>
      <c r="AV870" s="29"/>
      <c r="AW870" s="29"/>
      <c r="AX870" s="29"/>
      <c r="AY870" s="29"/>
      <c r="AZ870" s="29"/>
      <c r="BA870" s="29"/>
      <c r="BB870" s="29"/>
      <c r="BC870" s="29"/>
      <c r="BD870" s="29"/>
      <c r="BE870" s="29"/>
      <c r="BF870" s="29"/>
      <c r="BG870" s="29"/>
      <c r="BH870" s="29"/>
      <c r="BI870" s="29"/>
    </row>
    <row r="871" spans="1:201" s="6" customFormat="1" ht="40.15" customHeight="1" x14ac:dyDescent="0.2">
      <c r="A871" s="15" t="s">
        <v>1160</v>
      </c>
      <c r="B871" s="9">
        <v>862</v>
      </c>
      <c r="C871" s="9"/>
      <c r="D871" s="49" t="s">
        <v>1065</v>
      </c>
      <c r="E871" s="79" t="s">
        <v>1066</v>
      </c>
      <c r="F871" s="49" t="s">
        <v>895</v>
      </c>
      <c r="G871" s="49" t="s">
        <v>1237</v>
      </c>
      <c r="H871" s="38" t="s">
        <v>540</v>
      </c>
      <c r="I871" s="53">
        <v>16</v>
      </c>
      <c r="J871" s="88">
        <v>32.54</v>
      </c>
      <c r="K871" s="82">
        <f t="shared" si="383"/>
        <v>32.479999999999997</v>
      </c>
      <c r="L871" s="82">
        <f t="shared" si="384"/>
        <v>2.0299999999999998</v>
      </c>
      <c r="M871" s="83">
        <f t="shared" si="382"/>
        <v>2.0337499999999999</v>
      </c>
      <c r="N871" s="84">
        <v>1.1535</v>
      </c>
      <c r="O871" s="85">
        <f t="shared" si="385"/>
        <v>320</v>
      </c>
      <c r="P871" s="86">
        <v>20</v>
      </c>
      <c r="Q871" s="85">
        <f t="shared" si="386"/>
        <v>3200</v>
      </c>
      <c r="R871" s="86">
        <v>200</v>
      </c>
      <c r="S871" s="87">
        <f t="shared" si="387"/>
        <v>649.59999999999991</v>
      </c>
      <c r="T871" s="87">
        <f t="shared" si="388"/>
        <v>6495.9999999999991</v>
      </c>
      <c r="U871" s="1"/>
      <c r="V871" s="1"/>
      <c r="W871" s="1"/>
      <c r="X871" s="1"/>
      <c r="Y871" s="1"/>
      <c r="Z871" s="1"/>
      <c r="AA871" s="22">
        <f t="shared" si="395"/>
        <v>369.12</v>
      </c>
      <c r="AB871" s="22">
        <f t="shared" si="396"/>
        <v>650.79999999999995</v>
      </c>
      <c r="AC871" s="22">
        <f t="shared" si="397"/>
        <v>369.12</v>
      </c>
      <c r="AD871" s="1"/>
      <c r="AE871" s="22">
        <f t="shared" si="398"/>
        <v>3691.2</v>
      </c>
      <c r="AF871" s="22">
        <f t="shared" si="399"/>
        <v>6508</v>
      </c>
      <c r="AG871" s="22">
        <f t="shared" si="400"/>
        <v>3691.2</v>
      </c>
      <c r="AH871" s="1"/>
      <c r="AI871" s="1"/>
      <c r="AJ871" s="1"/>
      <c r="AK871" s="1"/>
      <c r="AL871" s="1"/>
      <c r="AM871" s="1"/>
      <c r="AN871" s="26"/>
      <c r="AO871" s="26"/>
      <c r="AP871" s="26"/>
      <c r="AQ871" s="26"/>
      <c r="AR871" s="26"/>
      <c r="AS871" s="26"/>
      <c r="AT871" s="26"/>
      <c r="AU871" s="26"/>
      <c r="AV871" s="26"/>
      <c r="AW871" s="26"/>
      <c r="AX871" s="26"/>
      <c r="AY871" s="26"/>
      <c r="AZ871" s="26"/>
      <c r="BA871" s="26"/>
      <c r="BB871" s="26"/>
      <c r="BC871" s="26"/>
      <c r="BD871" s="26"/>
      <c r="BE871" s="26"/>
      <c r="BF871" s="26"/>
      <c r="BG871" s="26"/>
      <c r="BH871" s="26"/>
      <c r="BI871" s="26"/>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row>
    <row r="872" spans="1:201" ht="40.15" customHeight="1" x14ac:dyDescent="0.2">
      <c r="A872" s="15" t="s">
        <v>1160</v>
      </c>
      <c r="B872" s="9">
        <v>863</v>
      </c>
      <c r="C872" s="9"/>
      <c r="D872" s="49" t="s">
        <v>1065</v>
      </c>
      <c r="E872" s="79" t="s">
        <v>347</v>
      </c>
      <c r="F872" s="49" t="s">
        <v>580</v>
      </c>
      <c r="G872" s="49" t="s">
        <v>348</v>
      </c>
      <c r="H872" s="38" t="s">
        <v>540</v>
      </c>
      <c r="I872" s="53">
        <v>20</v>
      </c>
      <c r="J872" s="88">
        <v>31.75</v>
      </c>
      <c r="K872" s="82">
        <f t="shared" si="383"/>
        <v>31.6</v>
      </c>
      <c r="L872" s="82">
        <f t="shared" si="384"/>
        <v>1.58</v>
      </c>
      <c r="M872" s="83">
        <f t="shared" si="382"/>
        <v>1.5874999999999999</v>
      </c>
      <c r="N872" s="84">
        <v>1.0382499999999999</v>
      </c>
      <c r="O872" s="85">
        <f t="shared" si="385"/>
        <v>400</v>
      </c>
      <c r="P872" s="86">
        <v>20</v>
      </c>
      <c r="Q872" s="85">
        <f t="shared" si="386"/>
        <v>4000</v>
      </c>
      <c r="R872" s="86">
        <v>200</v>
      </c>
      <c r="S872" s="87">
        <f t="shared" si="387"/>
        <v>632</v>
      </c>
      <c r="T872" s="87">
        <f t="shared" si="388"/>
        <v>6320</v>
      </c>
      <c r="AA872" s="22">
        <f t="shared" si="395"/>
        <v>415.29999999999995</v>
      </c>
      <c r="AB872" s="22">
        <f t="shared" si="396"/>
        <v>635</v>
      </c>
      <c r="AC872" s="22">
        <f t="shared" si="397"/>
        <v>415.29999999999995</v>
      </c>
      <c r="AE872" s="22">
        <f t="shared" si="398"/>
        <v>4153</v>
      </c>
      <c r="AF872" s="22">
        <f t="shared" si="399"/>
        <v>6350</v>
      </c>
      <c r="AG872" s="22">
        <f t="shared" si="400"/>
        <v>4153</v>
      </c>
    </row>
    <row r="873" spans="1:201" ht="40.15" customHeight="1" x14ac:dyDescent="0.2">
      <c r="A873" s="15" t="s">
        <v>1160</v>
      </c>
      <c r="B873" s="9">
        <v>864</v>
      </c>
      <c r="C873" s="9"/>
      <c r="D873" s="49" t="s">
        <v>955</v>
      </c>
      <c r="E873" s="79" t="s">
        <v>1537</v>
      </c>
      <c r="F873" s="49" t="s">
        <v>538</v>
      </c>
      <c r="G873" s="49" t="s">
        <v>556</v>
      </c>
      <c r="H873" s="38" t="s">
        <v>540</v>
      </c>
      <c r="I873" s="101">
        <v>28</v>
      </c>
      <c r="J873" s="88">
        <v>5.14</v>
      </c>
      <c r="K873" s="82">
        <f t="shared" si="383"/>
        <v>5.04</v>
      </c>
      <c r="L873" s="82">
        <f t="shared" si="384"/>
        <v>0.18</v>
      </c>
      <c r="M873" s="83">
        <f t="shared" si="382"/>
        <v>0.18357142857142855</v>
      </c>
      <c r="N873" s="84">
        <v>0.22339200000000001</v>
      </c>
      <c r="O873" s="85">
        <f t="shared" si="385"/>
        <v>28</v>
      </c>
      <c r="P873" s="86">
        <v>1</v>
      </c>
      <c r="Q873" s="85">
        <f t="shared" si="386"/>
        <v>56000</v>
      </c>
      <c r="R873" s="86">
        <v>2000</v>
      </c>
      <c r="S873" s="87">
        <f t="shared" si="387"/>
        <v>5.04</v>
      </c>
      <c r="T873" s="87">
        <f t="shared" si="388"/>
        <v>10080</v>
      </c>
      <c r="AA873" s="22">
        <f t="shared" si="395"/>
        <v>6.2549760000000001</v>
      </c>
      <c r="AB873" s="22">
        <f t="shared" si="396"/>
        <v>5.14</v>
      </c>
      <c r="AC873" s="22">
        <f t="shared" si="397"/>
        <v>5.14</v>
      </c>
      <c r="AE873" s="22">
        <f t="shared" si="398"/>
        <v>12509.952000000001</v>
      </c>
      <c r="AF873" s="22">
        <f t="shared" si="399"/>
        <v>10279.999999999998</v>
      </c>
      <c r="AG873" s="22">
        <f t="shared" si="400"/>
        <v>10279.999999999998</v>
      </c>
    </row>
    <row r="874" spans="1:201" ht="40.15" customHeight="1" x14ac:dyDescent="0.2">
      <c r="A874" s="15" t="s">
        <v>1160</v>
      </c>
      <c r="B874" s="9">
        <v>865</v>
      </c>
      <c r="C874" s="9"/>
      <c r="D874" s="38" t="s">
        <v>955</v>
      </c>
      <c r="E874" s="97" t="s">
        <v>1538</v>
      </c>
      <c r="F874" s="38" t="s">
        <v>596</v>
      </c>
      <c r="G874" s="38" t="s">
        <v>839</v>
      </c>
      <c r="H874" s="38" t="s">
        <v>540</v>
      </c>
      <c r="I874" s="99">
        <v>28</v>
      </c>
      <c r="J874" s="88">
        <v>6.26</v>
      </c>
      <c r="K874" s="82">
        <f t="shared" si="383"/>
        <v>6.16</v>
      </c>
      <c r="L874" s="82">
        <f t="shared" si="384"/>
        <v>0.22</v>
      </c>
      <c r="M874" s="83">
        <f t="shared" si="382"/>
        <v>0.22357142857142856</v>
      </c>
      <c r="N874" s="84">
        <v>0.27192699999999997</v>
      </c>
      <c r="O874" s="85">
        <f t="shared" si="385"/>
        <v>28</v>
      </c>
      <c r="P874" s="86">
        <v>1</v>
      </c>
      <c r="Q874" s="85">
        <f t="shared" si="386"/>
        <v>112000</v>
      </c>
      <c r="R874" s="86">
        <v>4000</v>
      </c>
      <c r="S874" s="87">
        <f t="shared" si="387"/>
        <v>6.16</v>
      </c>
      <c r="T874" s="87">
        <f t="shared" si="388"/>
        <v>24640</v>
      </c>
      <c r="AA874" s="22">
        <f t="shared" si="395"/>
        <v>7.6139559999999991</v>
      </c>
      <c r="AB874" s="22">
        <f t="shared" si="396"/>
        <v>6.26</v>
      </c>
      <c r="AC874" s="22">
        <f t="shared" si="397"/>
        <v>6.26</v>
      </c>
      <c r="AE874" s="22">
        <f t="shared" si="398"/>
        <v>30455.823999999997</v>
      </c>
      <c r="AF874" s="22">
        <f t="shared" si="399"/>
        <v>25040</v>
      </c>
      <c r="AG874" s="22">
        <f t="shared" si="400"/>
        <v>25040</v>
      </c>
    </row>
    <row r="875" spans="1:201" ht="40.15" customHeight="1" x14ac:dyDescent="0.2">
      <c r="A875" s="15" t="s">
        <v>1160</v>
      </c>
      <c r="B875" s="9">
        <v>866</v>
      </c>
      <c r="C875" s="9"/>
      <c r="D875" s="49" t="s">
        <v>955</v>
      </c>
      <c r="E875" s="79" t="s">
        <v>1539</v>
      </c>
      <c r="F875" s="49" t="s">
        <v>538</v>
      </c>
      <c r="G875" s="49" t="s">
        <v>539</v>
      </c>
      <c r="H875" s="49" t="s">
        <v>540</v>
      </c>
      <c r="I875" s="89">
        <v>28</v>
      </c>
      <c r="J875" s="88">
        <v>9.6199999999999992</v>
      </c>
      <c r="K875" s="82">
        <f t="shared" si="383"/>
        <v>9.5200000000000014</v>
      </c>
      <c r="L875" s="82">
        <f t="shared" si="384"/>
        <v>0.34</v>
      </c>
      <c r="M875" s="83">
        <f t="shared" si="382"/>
        <v>0.34357142857142853</v>
      </c>
      <c r="N875" s="84">
        <v>0.41785600000000001</v>
      </c>
      <c r="O875" s="85">
        <f t="shared" si="385"/>
        <v>2800</v>
      </c>
      <c r="P875" s="86">
        <v>100</v>
      </c>
      <c r="Q875" s="85">
        <f t="shared" si="386"/>
        <v>112000</v>
      </c>
      <c r="R875" s="86">
        <v>4000</v>
      </c>
      <c r="S875" s="87">
        <f t="shared" si="387"/>
        <v>952.00000000000011</v>
      </c>
      <c r="T875" s="87">
        <f t="shared" si="388"/>
        <v>38080.000000000007</v>
      </c>
      <c r="AA875" s="22">
        <f t="shared" si="395"/>
        <v>1169.9968000000001</v>
      </c>
      <c r="AB875" s="22">
        <f t="shared" si="396"/>
        <v>961.99999999999989</v>
      </c>
      <c r="AC875" s="22">
        <f t="shared" si="397"/>
        <v>961.99999999999989</v>
      </c>
      <c r="AE875" s="22">
        <f t="shared" si="398"/>
        <v>46799.872000000003</v>
      </c>
      <c r="AF875" s="22">
        <f t="shared" si="399"/>
        <v>38479.999999999993</v>
      </c>
      <c r="AG875" s="22">
        <f t="shared" si="400"/>
        <v>38479.999999999993</v>
      </c>
    </row>
    <row r="876" spans="1:201" ht="40.15" customHeight="1" x14ac:dyDescent="0.2">
      <c r="A876" s="15" t="s">
        <v>1160</v>
      </c>
      <c r="B876" s="9">
        <v>867</v>
      </c>
      <c r="C876" s="9"/>
      <c r="D876" s="49" t="s">
        <v>955</v>
      </c>
      <c r="E876" s="79" t="s">
        <v>1540</v>
      </c>
      <c r="F876" s="49" t="s">
        <v>538</v>
      </c>
      <c r="G876" s="49" t="s">
        <v>556</v>
      </c>
      <c r="H876" s="49" t="s">
        <v>540</v>
      </c>
      <c r="I876" s="89">
        <v>28</v>
      </c>
      <c r="J876" s="88">
        <v>7.91</v>
      </c>
      <c r="K876" s="82">
        <f t="shared" si="383"/>
        <v>7.8400000000000007</v>
      </c>
      <c r="L876" s="82">
        <f t="shared" si="384"/>
        <v>0.28000000000000003</v>
      </c>
      <c r="M876" s="83">
        <f t="shared" si="382"/>
        <v>0.28250000000000003</v>
      </c>
      <c r="N876" s="84">
        <v>0.26782499999999998</v>
      </c>
      <c r="O876" s="85">
        <f t="shared" si="385"/>
        <v>2800</v>
      </c>
      <c r="P876" s="86">
        <v>100</v>
      </c>
      <c r="Q876" s="85">
        <f t="shared" si="386"/>
        <v>84000</v>
      </c>
      <c r="R876" s="86">
        <v>3000</v>
      </c>
      <c r="S876" s="87">
        <f t="shared" si="387"/>
        <v>784.00000000000011</v>
      </c>
      <c r="T876" s="87">
        <f t="shared" si="388"/>
        <v>23520.000000000004</v>
      </c>
      <c r="AA876" s="22">
        <f t="shared" si="395"/>
        <v>749.91</v>
      </c>
      <c r="AB876" s="22">
        <f t="shared" si="396"/>
        <v>791.00000000000011</v>
      </c>
      <c r="AC876" s="22">
        <f t="shared" si="397"/>
        <v>749.91</v>
      </c>
      <c r="AE876" s="22">
        <f t="shared" si="398"/>
        <v>22497.3</v>
      </c>
      <c r="AF876" s="22">
        <f t="shared" si="399"/>
        <v>23730.000000000004</v>
      </c>
      <c r="AG876" s="22">
        <f t="shared" si="400"/>
        <v>22497.3</v>
      </c>
    </row>
    <row r="877" spans="1:201" ht="40.15" customHeight="1" x14ac:dyDescent="0.2">
      <c r="A877" s="15" t="s">
        <v>1160</v>
      </c>
      <c r="B877" s="9">
        <v>868</v>
      </c>
      <c r="C877" s="9"/>
      <c r="D877" s="49" t="s">
        <v>955</v>
      </c>
      <c r="E877" s="79" t="s">
        <v>1541</v>
      </c>
      <c r="F877" s="49" t="s">
        <v>538</v>
      </c>
      <c r="G877" s="49" t="s">
        <v>589</v>
      </c>
      <c r="H877" s="38" t="s">
        <v>540</v>
      </c>
      <c r="I877" s="53">
        <v>28</v>
      </c>
      <c r="J877" s="88">
        <v>6.26</v>
      </c>
      <c r="K877" s="82">
        <f t="shared" si="383"/>
        <v>6.16</v>
      </c>
      <c r="L877" s="82">
        <f t="shared" si="384"/>
        <v>0.22</v>
      </c>
      <c r="M877" s="83">
        <f t="shared" si="382"/>
        <v>0.22357142857142856</v>
      </c>
      <c r="N877" s="84">
        <v>0.27192699999999997</v>
      </c>
      <c r="O877" s="85">
        <f t="shared" si="385"/>
        <v>28</v>
      </c>
      <c r="P877" s="86">
        <v>1</v>
      </c>
      <c r="Q877" s="85">
        <f t="shared" si="386"/>
        <v>11200</v>
      </c>
      <c r="R877" s="86">
        <v>400</v>
      </c>
      <c r="S877" s="87">
        <f t="shared" si="387"/>
        <v>6.16</v>
      </c>
      <c r="T877" s="87">
        <f t="shared" si="388"/>
        <v>2464</v>
      </c>
      <c r="AA877" s="22">
        <f t="shared" si="395"/>
        <v>7.6139559999999991</v>
      </c>
      <c r="AB877" s="22">
        <f t="shared" si="396"/>
        <v>6.26</v>
      </c>
      <c r="AC877" s="22">
        <f t="shared" si="397"/>
        <v>6.26</v>
      </c>
      <c r="AE877" s="22">
        <f t="shared" si="398"/>
        <v>3045.5823999999998</v>
      </c>
      <c r="AF877" s="22">
        <f t="shared" si="399"/>
        <v>2504</v>
      </c>
      <c r="AG877" s="22">
        <f t="shared" si="400"/>
        <v>2504</v>
      </c>
    </row>
    <row r="878" spans="1:201" ht="40.15" customHeight="1" x14ac:dyDescent="0.2">
      <c r="A878" s="15" t="s">
        <v>1160</v>
      </c>
      <c r="B878" s="9">
        <v>869</v>
      </c>
      <c r="C878" s="9"/>
      <c r="D878" s="49" t="s">
        <v>955</v>
      </c>
      <c r="E878" s="79" t="s">
        <v>1542</v>
      </c>
      <c r="F878" s="49" t="s">
        <v>538</v>
      </c>
      <c r="G878" s="49" t="s">
        <v>990</v>
      </c>
      <c r="H878" s="38" t="s">
        <v>540</v>
      </c>
      <c r="I878" s="53">
        <v>28</v>
      </c>
      <c r="J878" s="88">
        <v>4.96</v>
      </c>
      <c r="K878" s="82">
        <f t="shared" si="383"/>
        <v>4.7600000000000007</v>
      </c>
      <c r="L878" s="82">
        <f t="shared" si="384"/>
        <v>0.17</v>
      </c>
      <c r="M878" s="83">
        <f t="shared" si="382"/>
        <v>0.17714285714285713</v>
      </c>
      <c r="N878" s="84">
        <v>0.21535599999999999</v>
      </c>
      <c r="O878" s="85">
        <f t="shared" si="385"/>
        <v>28</v>
      </c>
      <c r="P878" s="86">
        <v>1</v>
      </c>
      <c r="Q878" s="85">
        <f t="shared" si="386"/>
        <v>11200</v>
      </c>
      <c r="R878" s="86">
        <v>400</v>
      </c>
      <c r="S878" s="87">
        <f t="shared" si="387"/>
        <v>4.7600000000000007</v>
      </c>
      <c r="T878" s="87">
        <f t="shared" si="388"/>
        <v>1904.0000000000002</v>
      </c>
      <c r="AA878" s="22">
        <f t="shared" si="395"/>
        <v>6.0299680000000002</v>
      </c>
      <c r="AB878" s="22">
        <f t="shared" si="396"/>
        <v>4.96</v>
      </c>
      <c r="AC878" s="22">
        <f t="shared" si="397"/>
        <v>4.96</v>
      </c>
      <c r="AE878" s="22">
        <f t="shared" si="398"/>
        <v>2411.9872</v>
      </c>
      <c r="AF878" s="22">
        <f t="shared" si="399"/>
        <v>1983.9999999999998</v>
      </c>
      <c r="AG878" s="22">
        <f t="shared" si="400"/>
        <v>1983.9999999999998</v>
      </c>
    </row>
    <row r="879" spans="1:201" ht="40.15" customHeight="1" x14ac:dyDescent="0.2">
      <c r="A879" s="15" t="s">
        <v>1160</v>
      </c>
      <c r="B879" s="9">
        <v>870</v>
      </c>
      <c r="C879" s="9"/>
      <c r="D879" s="38" t="s">
        <v>955</v>
      </c>
      <c r="E879" s="97" t="s">
        <v>508</v>
      </c>
      <c r="F879" s="38" t="s">
        <v>596</v>
      </c>
      <c r="G879" s="38" t="s">
        <v>839</v>
      </c>
      <c r="H879" s="38" t="s">
        <v>540</v>
      </c>
      <c r="I879" s="99">
        <v>28</v>
      </c>
      <c r="J879" s="88">
        <v>4.93</v>
      </c>
      <c r="K879" s="82">
        <f t="shared" si="383"/>
        <v>4.7600000000000007</v>
      </c>
      <c r="L879" s="82">
        <f t="shared" si="384"/>
        <v>0.17</v>
      </c>
      <c r="M879" s="83">
        <f t="shared" si="382"/>
        <v>0.17607142857142857</v>
      </c>
      <c r="N879" s="84">
        <v>0.214392</v>
      </c>
      <c r="O879" s="85">
        <f t="shared" si="385"/>
        <v>28</v>
      </c>
      <c r="P879" s="86">
        <v>1</v>
      </c>
      <c r="Q879" s="85">
        <f t="shared" si="386"/>
        <v>112000</v>
      </c>
      <c r="R879" s="86">
        <v>4000</v>
      </c>
      <c r="S879" s="87">
        <f t="shared" si="387"/>
        <v>4.7600000000000007</v>
      </c>
      <c r="T879" s="87">
        <f t="shared" si="388"/>
        <v>19040.000000000004</v>
      </c>
      <c r="AA879" s="22">
        <f t="shared" si="395"/>
        <v>6.0029760000000003</v>
      </c>
      <c r="AB879" s="22">
        <f t="shared" si="396"/>
        <v>4.93</v>
      </c>
      <c r="AC879" s="22">
        <f t="shared" si="397"/>
        <v>4.93</v>
      </c>
      <c r="AE879" s="22">
        <f t="shared" si="398"/>
        <v>24011.903999999999</v>
      </c>
      <c r="AF879" s="22">
        <f t="shared" si="399"/>
        <v>19720</v>
      </c>
      <c r="AG879" s="22">
        <f t="shared" si="400"/>
        <v>19720</v>
      </c>
    </row>
    <row r="880" spans="1:201" ht="40.15" customHeight="1" x14ac:dyDescent="0.2">
      <c r="A880" s="15" t="s">
        <v>1160</v>
      </c>
      <c r="B880" s="9">
        <v>871</v>
      </c>
      <c r="C880" s="9"/>
      <c r="D880" s="38" t="s">
        <v>955</v>
      </c>
      <c r="E880" s="97" t="s">
        <v>508</v>
      </c>
      <c r="F880" s="38" t="s">
        <v>596</v>
      </c>
      <c r="G880" s="38" t="s">
        <v>507</v>
      </c>
      <c r="H880" s="38" t="s">
        <v>540</v>
      </c>
      <c r="I880" s="99">
        <v>28</v>
      </c>
      <c r="J880" s="88">
        <v>3.57</v>
      </c>
      <c r="K880" s="82">
        <f t="shared" si="383"/>
        <v>3.36</v>
      </c>
      <c r="L880" s="82">
        <f t="shared" si="384"/>
        <v>0.12</v>
      </c>
      <c r="M880" s="83">
        <f t="shared" si="382"/>
        <v>0.1275</v>
      </c>
      <c r="N880" s="84">
        <v>0.15492700000000001</v>
      </c>
      <c r="O880" s="85">
        <f t="shared" si="385"/>
        <v>28</v>
      </c>
      <c r="P880" s="86">
        <v>1</v>
      </c>
      <c r="Q880" s="85">
        <f t="shared" si="386"/>
        <v>56000</v>
      </c>
      <c r="R880" s="86">
        <v>2000</v>
      </c>
      <c r="S880" s="87">
        <f t="shared" si="387"/>
        <v>3.36</v>
      </c>
      <c r="T880" s="87">
        <f t="shared" si="388"/>
        <v>6720</v>
      </c>
      <c r="AA880" s="22">
        <f t="shared" si="395"/>
        <v>4.3379560000000001</v>
      </c>
      <c r="AB880" s="22">
        <f t="shared" si="396"/>
        <v>3.5700000000000003</v>
      </c>
      <c r="AC880" s="22">
        <f t="shared" si="397"/>
        <v>3.5700000000000003</v>
      </c>
      <c r="AE880" s="22">
        <f t="shared" si="398"/>
        <v>8675.9120000000003</v>
      </c>
      <c r="AF880" s="22">
        <f t="shared" si="399"/>
        <v>7140</v>
      </c>
      <c r="AG880" s="22">
        <f t="shared" si="400"/>
        <v>7140</v>
      </c>
    </row>
    <row r="881" spans="1:201" ht="40.15" customHeight="1" x14ac:dyDescent="0.2">
      <c r="A881" s="15" t="s">
        <v>1160</v>
      </c>
      <c r="B881" s="9">
        <v>872</v>
      </c>
      <c r="C881" s="9"/>
      <c r="D881" s="49" t="s">
        <v>250</v>
      </c>
      <c r="E881" s="79" t="s">
        <v>251</v>
      </c>
      <c r="F881" s="49" t="s">
        <v>549</v>
      </c>
      <c r="G881" s="49" t="s">
        <v>649</v>
      </c>
      <c r="H881" s="49" t="s">
        <v>540</v>
      </c>
      <c r="I881" s="89">
        <v>20</v>
      </c>
      <c r="J881" s="88">
        <v>3.48</v>
      </c>
      <c r="K881" s="82">
        <f t="shared" si="383"/>
        <v>3.4000000000000004</v>
      </c>
      <c r="L881" s="82">
        <f t="shared" si="384"/>
        <v>0.17</v>
      </c>
      <c r="M881" s="83">
        <f t="shared" si="382"/>
        <v>0.17399999999999999</v>
      </c>
      <c r="N881" s="84">
        <v>4.1985000000000001E-2</v>
      </c>
      <c r="O881" s="85">
        <f t="shared" si="385"/>
        <v>2000</v>
      </c>
      <c r="P881" s="86">
        <v>100</v>
      </c>
      <c r="Q881" s="85">
        <f t="shared" si="386"/>
        <v>100000</v>
      </c>
      <c r="R881" s="86">
        <v>5000</v>
      </c>
      <c r="S881" s="87">
        <f t="shared" si="387"/>
        <v>340.00000000000006</v>
      </c>
      <c r="T881" s="87">
        <f t="shared" si="388"/>
        <v>17000</v>
      </c>
      <c r="AA881" s="22">
        <f t="shared" si="395"/>
        <v>83.97</v>
      </c>
      <c r="AB881" s="22">
        <f t="shared" si="396"/>
        <v>348</v>
      </c>
      <c r="AC881" s="22">
        <f t="shared" si="397"/>
        <v>83.97</v>
      </c>
      <c r="AE881" s="22">
        <f t="shared" si="398"/>
        <v>4198.5</v>
      </c>
      <c r="AF881" s="22">
        <f t="shared" si="399"/>
        <v>17400</v>
      </c>
      <c r="AG881" s="22">
        <f t="shared" si="400"/>
        <v>4198.5</v>
      </c>
    </row>
    <row r="882" spans="1:201" ht="40.15" customHeight="1" x14ac:dyDescent="0.2">
      <c r="A882" s="15" t="s">
        <v>1160</v>
      </c>
      <c r="B882" s="9">
        <v>873</v>
      </c>
      <c r="C882" s="9"/>
      <c r="D882" s="49" t="s">
        <v>250</v>
      </c>
      <c r="E882" s="79" t="s">
        <v>1020</v>
      </c>
      <c r="F882" s="49" t="s">
        <v>1224</v>
      </c>
      <c r="G882" s="49" t="s">
        <v>1543</v>
      </c>
      <c r="H882" s="49" t="s">
        <v>540</v>
      </c>
      <c r="I882" s="89">
        <v>5</v>
      </c>
      <c r="J882" s="88">
        <v>9.7200000000000006</v>
      </c>
      <c r="K882" s="82">
        <f t="shared" si="383"/>
        <v>9.6999999999999993</v>
      </c>
      <c r="L882" s="82">
        <f t="shared" si="384"/>
        <v>1.94</v>
      </c>
      <c r="M882" s="83">
        <f t="shared" ref="M882:M954" si="401">J882/I882</f>
        <v>1.9440000000000002</v>
      </c>
      <c r="N882" s="84">
        <v>0.29411900000000002</v>
      </c>
      <c r="O882" s="85">
        <f t="shared" si="385"/>
        <v>25</v>
      </c>
      <c r="P882" s="86">
        <v>5</v>
      </c>
      <c r="Q882" s="85">
        <f t="shared" si="386"/>
        <v>800</v>
      </c>
      <c r="R882" s="86">
        <v>160</v>
      </c>
      <c r="S882" s="87">
        <f t="shared" si="387"/>
        <v>48.5</v>
      </c>
      <c r="T882" s="87">
        <f t="shared" si="388"/>
        <v>1552</v>
      </c>
      <c r="AA882" s="22">
        <f t="shared" si="395"/>
        <v>7.3529750000000007</v>
      </c>
      <c r="AB882" s="22">
        <f t="shared" si="396"/>
        <v>48.6</v>
      </c>
      <c r="AC882" s="22">
        <f t="shared" si="397"/>
        <v>7.3529750000000007</v>
      </c>
      <c r="AE882" s="22">
        <f t="shared" si="398"/>
        <v>235.29520000000002</v>
      </c>
      <c r="AF882" s="22">
        <f t="shared" si="399"/>
        <v>1555.2</v>
      </c>
      <c r="AG882" s="22">
        <f t="shared" si="400"/>
        <v>235.29520000000002</v>
      </c>
    </row>
    <row r="883" spans="1:201" ht="40.15" customHeight="1" x14ac:dyDescent="0.2">
      <c r="A883" s="15" t="s">
        <v>1161</v>
      </c>
      <c r="B883" s="9">
        <v>874</v>
      </c>
      <c r="C883" s="9"/>
      <c r="D883" s="49" t="s">
        <v>166</v>
      </c>
      <c r="E883" s="79" t="s">
        <v>1292</v>
      </c>
      <c r="F883" s="49" t="s">
        <v>970</v>
      </c>
      <c r="G883" s="49" t="s">
        <v>476</v>
      </c>
      <c r="H883" s="49" t="s">
        <v>540</v>
      </c>
      <c r="I883" s="89">
        <v>30</v>
      </c>
      <c r="J883" s="88">
        <v>4.2300000000000004</v>
      </c>
      <c r="K883" s="82">
        <f t="shared" ref="K883:K955" si="402">L883*I883</f>
        <v>4.2</v>
      </c>
      <c r="L883" s="82">
        <f t="shared" ref="L883:L956" si="403">ROUNDDOWN(M883,2)</f>
        <v>0.14000000000000001</v>
      </c>
      <c r="M883" s="83">
        <f t="shared" si="401"/>
        <v>0.14100000000000001</v>
      </c>
      <c r="N883" s="84">
        <v>0</v>
      </c>
      <c r="O883" s="85">
        <f t="shared" si="385"/>
        <v>1500</v>
      </c>
      <c r="P883" s="86">
        <v>50</v>
      </c>
      <c r="Q883" s="85">
        <f t="shared" si="386"/>
        <v>72000</v>
      </c>
      <c r="R883" s="86">
        <v>2400</v>
      </c>
      <c r="S883" s="87">
        <f t="shared" si="387"/>
        <v>210</v>
      </c>
      <c r="T883" s="87">
        <f t="shared" si="388"/>
        <v>10080</v>
      </c>
      <c r="AA883" s="22">
        <f t="shared" si="395"/>
        <v>0</v>
      </c>
      <c r="AB883" s="22">
        <f t="shared" si="396"/>
        <v>211.50000000000003</v>
      </c>
      <c r="AC883" s="22">
        <f t="shared" si="397"/>
        <v>0</v>
      </c>
      <c r="AE883" s="22">
        <f t="shared" si="398"/>
        <v>0</v>
      </c>
      <c r="AF883" s="22">
        <f t="shared" si="399"/>
        <v>10152.000000000002</v>
      </c>
      <c r="AG883" s="22">
        <f t="shared" si="400"/>
        <v>0</v>
      </c>
    </row>
    <row r="884" spans="1:201" ht="40.15" customHeight="1" x14ac:dyDescent="0.2">
      <c r="A884" s="15" t="s">
        <v>1161</v>
      </c>
      <c r="B884" s="9">
        <v>875</v>
      </c>
      <c r="C884" s="9"/>
      <c r="D884" s="49" t="s">
        <v>166</v>
      </c>
      <c r="E884" s="79" t="s">
        <v>475</v>
      </c>
      <c r="F884" s="49" t="s">
        <v>536</v>
      </c>
      <c r="G884" s="49" t="s">
        <v>1221</v>
      </c>
      <c r="H884" s="49" t="s">
        <v>537</v>
      </c>
      <c r="I884" s="89">
        <v>1</v>
      </c>
      <c r="J884" s="88">
        <v>2.27</v>
      </c>
      <c r="K884" s="82">
        <f t="shared" si="402"/>
        <v>2.27</v>
      </c>
      <c r="L884" s="82">
        <f t="shared" si="403"/>
        <v>2.27</v>
      </c>
      <c r="M884" s="83">
        <f t="shared" si="401"/>
        <v>2.27</v>
      </c>
      <c r="N884" s="84">
        <v>0</v>
      </c>
      <c r="O884" s="85">
        <f t="shared" si="385"/>
        <v>20</v>
      </c>
      <c r="P884" s="86">
        <v>20</v>
      </c>
      <c r="Q884" s="85">
        <f t="shared" si="386"/>
        <v>400</v>
      </c>
      <c r="R884" s="86">
        <v>400</v>
      </c>
      <c r="S884" s="87">
        <f t="shared" si="387"/>
        <v>45.4</v>
      </c>
      <c r="T884" s="87">
        <f t="shared" si="388"/>
        <v>908</v>
      </c>
      <c r="AA884" s="22">
        <f t="shared" si="395"/>
        <v>0</v>
      </c>
      <c r="AB884" s="22">
        <f t="shared" si="396"/>
        <v>45.4</v>
      </c>
      <c r="AC884" s="22">
        <f t="shared" si="397"/>
        <v>0</v>
      </c>
      <c r="AE884" s="22">
        <f t="shared" si="398"/>
        <v>0</v>
      </c>
      <c r="AF884" s="22">
        <f t="shared" si="399"/>
        <v>908</v>
      </c>
      <c r="AG884" s="22">
        <f t="shared" si="400"/>
        <v>0</v>
      </c>
    </row>
    <row r="885" spans="1:201" ht="40.15" customHeight="1" x14ac:dyDescent="0.2">
      <c r="A885" s="15" t="s">
        <v>1160</v>
      </c>
      <c r="B885" s="9">
        <v>876</v>
      </c>
      <c r="C885" s="9"/>
      <c r="D885" s="49" t="s">
        <v>149</v>
      </c>
      <c r="E885" s="79" t="s">
        <v>150</v>
      </c>
      <c r="F885" s="49" t="s">
        <v>549</v>
      </c>
      <c r="G885" s="49" t="s">
        <v>546</v>
      </c>
      <c r="H885" s="49" t="s">
        <v>540</v>
      </c>
      <c r="I885" s="89">
        <v>12</v>
      </c>
      <c r="J885" s="88">
        <v>23.31</v>
      </c>
      <c r="K885" s="82">
        <f t="shared" si="402"/>
        <v>23.28</v>
      </c>
      <c r="L885" s="82">
        <f t="shared" si="403"/>
        <v>1.94</v>
      </c>
      <c r="M885" s="83">
        <f t="shared" si="401"/>
        <v>1.9424999999999999</v>
      </c>
      <c r="N885" s="84">
        <v>1.2597910000000001</v>
      </c>
      <c r="O885" s="85">
        <f t="shared" si="385"/>
        <v>7200</v>
      </c>
      <c r="P885" s="86">
        <v>600</v>
      </c>
      <c r="Q885" s="85">
        <f t="shared" si="386"/>
        <v>96000</v>
      </c>
      <c r="R885" s="86">
        <v>8000</v>
      </c>
      <c r="S885" s="87">
        <f t="shared" si="387"/>
        <v>13968</v>
      </c>
      <c r="T885" s="87">
        <f t="shared" si="388"/>
        <v>186240</v>
      </c>
      <c r="AA885" s="22">
        <f t="shared" si="395"/>
        <v>9070.4952000000012</v>
      </c>
      <c r="AB885" s="22">
        <f t="shared" si="396"/>
        <v>13986</v>
      </c>
      <c r="AC885" s="22">
        <f t="shared" si="397"/>
        <v>9070.4952000000012</v>
      </c>
      <c r="AE885" s="22">
        <f t="shared" si="398"/>
        <v>120939.93600000002</v>
      </c>
      <c r="AF885" s="22">
        <f t="shared" si="399"/>
        <v>186480</v>
      </c>
      <c r="AG885" s="22">
        <f t="shared" si="400"/>
        <v>120939.93600000002</v>
      </c>
    </row>
    <row r="886" spans="1:201" ht="40.15" customHeight="1" x14ac:dyDescent="0.2">
      <c r="A886" s="15" t="s">
        <v>1160</v>
      </c>
      <c r="B886" s="9">
        <v>877</v>
      </c>
      <c r="C886" s="9"/>
      <c r="D886" s="49" t="s">
        <v>149</v>
      </c>
      <c r="E886" s="79" t="s">
        <v>1978</v>
      </c>
      <c r="F886" s="49" t="s">
        <v>1979</v>
      </c>
      <c r="G886" s="49" t="s">
        <v>1980</v>
      </c>
      <c r="H886" s="49" t="s">
        <v>540</v>
      </c>
      <c r="I886" s="89">
        <v>1</v>
      </c>
      <c r="J886" s="88">
        <v>14.66</v>
      </c>
      <c r="K886" s="82">
        <f t="shared" si="402"/>
        <v>14.66</v>
      </c>
      <c r="L886" s="82">
        <f t="shared" si="403"/>
        <v>14.66</v>
      </c>
      <c r="M886" s="83">
        <f t="shared" si="401"/>
        <v>14.66</v>
      </c>
      <c r="N886" s="84">
        <v>7.5587559999999998</v>
      </c>
      <c r="O886" s="85">
        <f t="shared" si="385"/>
        <v>1</v>
      </c>
      <c r="P886" s="86">
        <v>1</v>
      </c>
      <c r="Q886" s="85">
        <f t="shared" si="386"/>
        <v>400</v>
      </c>
      <c r="R886" s="86">
        <v>400</v>
      </c>
      <c r="S886" s="87">
        <f t="shared" si="387"/>
        <v>14.66</v>
      </c>
      <c r="T886" s="87">
        <f t="shared" si="388"/>
        <v>5864</v>
      </c>
      <c r="AA886" s="22">
        <f t="shared" si="395"/>
        <v>7.5587559999999998</v>
      </c>
      <c r="AB886" s="22">
        <f t="shared" si="396"/>
        <v>14.66</v>
      </c>
      <c r="AC886" s="22">
        <f t="shared" si="397"/>
        <v>7.5587559999999998</v>
      </c>
      <c r="AE886" s="22">
        <f t="shared" si="398"/>
        <v>3023.5023999999999</v>
      </c>
      <c r="AF886" s="22">
        <f t="shared" si="399"/>
        <v>5864</v>
      </c>
      <c r="AG886" s="22">
        <f t="shared" si="400"/>
        <v>3023.5023999999999</v>
      </c>
    </row>
    <row r="887" spans="1:201" ht="40.15" customHeight="1" x14ac:dyDescent="0.2">
      <c r="A887" s="15" t="s">
        <v>1160</v>
      </c>
      <c r="B887" s="9">
        <v>878</v>
      </c>
      <c r="C887" s="9"/>
      <c r="D887" s="49" t="s">
        <v>396</v>
      </c>
      <c r="E887" s="79" t="s">
        <v>397</v>
      </c>
      <c r="F887" s="49" t="s">
        <v>538</v>
      </c>
      <c r="G887" s="49" t="s">
        <v>654</v>
      </c>
      <c r="H887" s="38" t="s">
        <v>540</v>
      </c>
      <c r="I887" s="89">
        <v>30</v>
      </c>
      <c r="J887" s="88">
        <v>22.26</v>
      </c>
      <c r="K887" s="82">
        <f t="shared" si="402"/>
        <v>22.2</v>
      </c>
      <c r="L887" s="82">
        <f t="shared" si="403"/>
        <v>0.74</v>
      </c>
      <c r="M887" s="83">
        <f t="shared" si="401"/>
        <v>0.7420000000000001</v>
      </c>
      <c r="N887" s="84">
        <v>0.50149999999999995</v>
      </c>
      <c r="O887" s="85">
        <f t="shared" si="385"/>
        <v>12000</v>
      </c>
      <c r="P887" s="86">
        <v>400</v>
      </c>
      <c r="Q887" s="85">
        <f t="shared" si="386"/>
        <v>120000</v>
      </c>
      <c r="R887" s="86">
        <v>4000</v>
      </c>
      <c r="S887" s="87">
        <f t="shared" si="387"/>
        <v>8880</v>
      </c>
      <c r="T887" s="87">
        <f t="shared" si="388"/>
        <v>88800</v>
      </c>
      <c r="AA887" s="22">
        <f t="shared" si="395"/>
        <v>6017.9999999999991</v>
      </c>
      <c r="AB887" s="22">
        <f t="shared" si="396"/>
        <v>8904.0000000000018</v>
      </c>
      <c r="AC887" s="22">
        <f t="shared" si="397"/>
        <v>6017.9999999999991</v>
      </c>
      <c r="AE887" s="22">
        <f t="shared" si="398"/>
        <v>60179.999999999993</v>
      </c>
      <c r="AF887" s="22">
        <f t="shared" si="399"/>
        <v>89040.000000000015</v>
      </c>
      <c r="AG887" s="22">
        <f t="shared" si="400"/>
        <v>60179.999999999993</v>
      </c>
    </row>
    <row r="888" spans="1:201" ht="40.15" customHeight="1" x14ac:dyDescent="0.2">
      <c r="A888" s="15" t="s">
        <v>1161</v>
      </c>
      <c r="B888" s="9">
        <v>879</v>
      </c>
      <c r="C888" s="9"/>
      <c r="D888" s="49" t="s">
        <v>2142</v>
      </c>
      <c r="E888" s="79" t="s">
        <v>2143</v>
      </c>
      <c r="F888" s="49" t="s">
        <v>1693</v>
      </c>
      <c r="G888" s="49" t="s">
        <v>787</v>
      </c>
      <c r="H888" s="38" t="s">
        <v>540</v>
      </c>
      <c r="I888" s="89">
        <v>98</v>
      </c>
      <c r="J888" s="88">
        <v>834.21</v>
      </c>
      <c r="K888" s="82">
        <f t="shared" si="402"/>
        <v>833.98</v>
      </c>
      <c r="L888" s="82">
        <f t="shared" si="403"/>
        <v>8.51</v>
      </c>
      <c r="M888" s="83">
        <f t="shared" si="401"/>
        <v>8.5123469387755097</v>
      </c>
      <c r="N888" s="84"/>
      <c r="O888" s="85">
        <f t="shared" si="385"/>
        <v>98</v>
      </c>
      <c r="P888" s="86">
        <v>1</v>
      </c>
      <c r="Q888" s="85">
        <f t="shared" si="386"/>
        <v>9800</v>
      </c>
      <c r="R888" s="86">
        <v>100</v>
      </c>
      <c r="S888" s="87">
        <f t="shared" si="387"/>
        <v>833.98</v>
      </c>
      <c r="T888" s="87">
        <f t="shared" si="388"/>
        <v>83398</v>
      </c>
      <c r="AA888" s="22"/>
      <c r="AB888" s="22">
        <f t="shared" si="396"/>
        <v>834.20999999999992</v>
      </c>
      <c r="AC888" s="22"/>
      <c r="AE888" s="22"/>
      <c r="AF888" s="22">
        <f t="shared" si="399"/>
        <v>83421</v>
      </c>
      <c r="AG888" s="22"/>
    </row>
    <row r="889" spans="1:201" ht="40.15" customHeight="1" x14ac:dyDescent="0.2">
      <c r="A889" s="15" t="s">
        <v>1161</v>
      </c>
      <c r="B889" s="9">
        <v>880</v>
      </c>
      <c r="C889" s="9"/>
      <c r="D889" s="49" t="s">
        <v>2142</v>
      </c>
      <c r="E889" s="79" t="s">
        <v>2144</v>
      </c>
      <c r="F889" s="49" t="s">
        <v>1693</v>
      </c>
      <c r="G889" s="49" t="s">
        <v>897</v>
      </c>
      <c r="H889" s="38" t="s">
        <v>540</v>
      </c>
      <c r="I889" s="89">
        <v>98</v>
      </c>
      <c r="J889" s="88">
        <v>834.21</v>
      </c>
      <c r="K889" s="82">
        <f t="shared" si="402"/>
        <v>833.98</v>
      </c>
      <c r="L889" s="82">
        <f t="shared" si="403"/>
        <v>8.51</v>
      </c>
      <c r="M889" s="83">
        <f t="shared" si="401"/>
        <v>8.5123469387755097</v>
      </c>
      <c r="N889" s="84"/>
      <c r="O889" s="85">
        <f t="shared" si="385"/>
        <v>98</v>
      </c>
      <c r="P889" s="86">
        <v>1</v>
      </c>
      <c r="Q889" s="85">
        <f t="shared" si="386"/>
        <v>9800</v>
      </c>
      <c r="R889" s="86">
        <v>100</v>
      </c>
      <c r="S889" s="87">
        <f t="shared" si="387"/>
        <v>833.98</v>
      </c>
      <c r="T889" s="87">
        <f t="shared" si="388"/>
        <v>83398</v>
      </c>
      <c r="AA889" s="22"/>
      <c r="AB889" s="22">
        <f t="shared" si="396"/>
        <v>834.20999999999992</v>
      </c>
      <c r="AC889" s="22"/>
      <c r="AE889" s="22"/>
      <c r="AF889" s="22">
        <f t="shared" si="399"/>
        <v>83421</v>
      </c>
      <c r="AG889" s="22"/>
    </row>
    <row r="890" spans="1:201" ht="40.15" customHeight="1" x14ac:dyDescent="0.2">
      <c r="A890" s="15" t="s">
        <v>1160</v>
      </c>
      <c r="B890" s="9">
        <v>881</v>
      </c>
      <c r="C890" s="9"/>
      <c r="D890" s="49" t="s">
        <v>848</v>
      </c>
      <c r="E890" s="79" t="s">
        <v>1991</v>
      </c>
      <c r="F890" s="49" t="s">
        <v>549</v>
      </c>
      <c r="G890" s="49" t="s">
        <v>1992</v>
      </c>
      <c r="H890" s="38" t="s">
        <v>540</v>
      </c>
      <c r="I890" s="89">
        <v>28</v>
      </c>
      <c r="J890" s="88">
        <v>58.38</v>
      </c>
      <c r="K890" s="82">
        <f t="shared" si="402"/>
        <v>58.24</v>
      </c>
      <c r="L890" s="82">
        <f t="shared" si="403"/>
        <v>2.08</v>
      </c>
      <c r="M890" s="83">
        <f t="shared" si="401"/>
        <v>2.085</v>
      </c>
      <c r="N890" s="84">
        <v>0.187643</v>
      </c>
      <c r="O890" s="85">
        <f t="shared" si="385"/>
        <v>28</v>
      </c>
      <c r="P890" s="86">
        <v>1</v>
      </c>
      <c r="Q890" s="85">
        <f t="shared" si="386"/>
        <v>112000</v>
      </c>
      <c r="R890" s="86">
        <v>4000</v>
      </c>
      <c r="S890" s="87">
        <f t="shared" si="387"/>
        <v>58.24</v>
      </c>
      <c r="T890" s="87">
        <f t="shared" si="388"/>
        <v>232960</v>
      </c>
      <c r="AA890" s="22">
        <f>N890*O890</f>
        <v>5.2540040000000001</v>
      </c>
      <c r="AB890" s="22">
        <f t="shared" ref="AB890:AB905" si="404">M890*O890</f>
        <v>58.379999999999995</v>
      </c>
      <c r="AC890" s="22">
        <f>IF(AA890&lt;AB890,AA890,AB890)</f>
        <v>5.2540040000000001</v>
      </c>
      <c r="AE890" s="22">
        <f>Q890*N890</f>
        <v>21016.016</v>
      </c>
      <c r="AF890" s="22">
        <f t="shared" ref="AF890:AF905" si="405">M890*Q890</f>
        <v>233520</v>
      </c>
      <c r="AG890" s="22">
        <f>IF(AE890&lt;AF890,AE890,AF890)</f>
        <v>21016.016</v>
      </c>
    </row>
    <row r="891" spans="1:201" ht="40.15" customHeight="1" x14ac:dyDescent="0.2">
      <c r="A891" s="15" t="s">
        <v>1160</v>
      </c>
      <c r="B891" s="9">
        <v>882</v>
      </c>
      <c r="C891" s="9"/>
      <c r="D891" s="49" t="s">
        <v>848</v>
      </c>
      <c r="E891" s="79" t="s">
        <v>2253</v>
      </c>
      <c r="F891" s="49" t="s">
        <v>549</v>
      </c>
      <c r="G891" s="49" t="s">
        <v>1992</v>
      </c>
      <c r="H891" s="38" t="s">
        <v>540</v>
      </c>
      <c r="I891" s="89">
        <v>30</v>
      </c>
      <c r="J891" s="88">
        <v>7.27</v>
      </c>
      <c r="K891" s="82">
        <f t="shared" si="402"/>
        <v>7.1999999999999993</v>
      </c>
      <c r="L891" s="82">
        <f t="shared" si="403"/>
        <v>0.24</v>
      </c>
      <c r="M891" s="83">
        <f t="shared" si="401"/>
        <v>0.24233333333333332</v>
      </c>
      <c r="N891" s="84"/>
      <c r="O891" s="85">
        <f t="shared" si="385"/>
        <v>30</v>
      </c>
      <c r="P891" s="86">
        <v>1</v>
      </c>
      <c r="Q891" s="85">
        <f t="shared" si="386"/>
        <v>90000</v>
      </c>
      <c r="R891" s="86">
        <v>3000</v>
      </c>
      <c r="S891" s="87">
        <f t="shared" si="387"/>
        <v>7.1999999999999993</v>
      </c>
      <c r="T891" s="87">
        <f t="shared" si="388"/>
        <v>21599.999999999996</v>
      </c>
      <c r="AA891" s="22"/>
      <c r="AB891" s="22"/>
      <c r="AC891" s="22"/>
      <c r="AE891" s="22"/>
      <c r="AF891" s="22"/>
      <c r="AG891" s="22"/>
    </row>
    <row r="892" spans="1:201" ht="40.15" customHeight="1" x14ac:dyDescent="0.2">
      <c r="A892" s="15" t="s">
        <v>1160</v>
      </c>
      <c r="B892" s="9">
        <v>883</v>
      </c>
      <c r="C892" s="9"/>
      <c r="D892" s="49" t="s">
        <v>848</v>
      </c>
      <c r="E892" s="79" t="s">
        <v>2256</v>
      </c>
      <c r="F892" s="49" t="s">
        <v>549</v>
      </c>
      <c r="G892" s="49" t="s">
        <v>1992</v>
      </c>
      <c r="H892" s="38" t="s">
        <v>540</v>
      </c>
      <c r="I892" s="89">
        <v>28</v>
      </c>
      <c r="J892" s="88">
        <v>7.95</v>
      </c>
      <c r="K892" s="82">
        <f t="shared" si="402"/>
        <v>7.8400000000000007</v>
      </c>
      <c r="L892" s="82">
        <f t="shared" si="403"/>
        <v>0.28000000000000003</v>
      </c>
      <c r="M892" s="83">
        <f t="shared" si="401"/>
        <v>0.28392857142857142</v>
      </c>
      <c r="N892" s="84"/>
      <c r="O892" s="85">
        <f t="shared" si="385"/>
        <v>28</v>
      </c>
      <c r="P892" s="86">
        <v>1</v>
      </c>
      <c r="Q892" s="85">
        <f t="shared" si="386"/>
        <v>84000</v>
      </c>
      <c r="R892" s="86">
        <v>3000</v>
      </c>
      <c r="S892" s="87">
        <f t="shared" si="387"/>
        <v>7.8400000000000007</v>
      </c>
      <c r="T892" s="87">
        <f t="shared" si="388"/>
        <v>23520.000000000004</v>
      </c>
      <c r="AA892" s="22"/>
      <c r="AB892" s="22"/>
      <c r="AC892" s="22"/>
      <c r="AE892" s="22"/>
      <c r="AF892" s="22"/>
      <c r="AG892" s="22"/>
    </row>
    <row r="893" spans="1:201" ht="40.15" customHeight="1" x14ac:dyDescent="0.2">
      <c r="A893" s="15" t="s">
        <v>1160</v>
      </c>
      <c r="B893" s="9">
        <v>884</v>
      </c>
      <c r="C893" s="9"/>
      <c r="D893" s="49" t="s">
        <v>848</v>
      </c>
      <c r="E893" s="79" t="s">
        <v>2255</v>
      </c>
      <c r="F893" s="49" t="s">
        <v>549</v>
      </c>
      <c r="G893" s="49" t="s">
        <v>1992</v>
      </c>
      <c r="H893" s="38" t="s">
        <v>540</v>
      </c>
      <c r="I893" s="89">
        <v>28</v>
      </c>
      <c r="J893" s="88">
        <v>24.93</v>
      </c>
      <c r="K893" s="82">
        <f t="shared" si="402"/>
        <v>24.92</v>
      </c>
      <c r="L893" s="82">
        <f t="shared" si="403"/>
        <v>0.89</v>
      </c>
      <c r="M893" s="83">
        <f t="shared" si="401"/>
        <v>0.89035714285714285</v>
      </c>
      <c r="N893" s="84"/>
      <c r="O893" s="85">
        <f t="shared" si="385"/>
        <v>28</v>
      </c>
      <c r="P893" s="86">
        <v>1</v>
      </c>
      <c r="Q893" s="85">
        <f t="shared" si="386"/>
        <v>56000</v>
      </c>
      <c r="R893" s="86">
        <v>2000</v>
      </c>
      <c r="S893" s="87">
        <f t="shared" si="387"/>
        <v>24.92</v>
      </c>
      <c r="T893" s="87">
        <f t="shared" si="388"/>
        <v>49840</v>
      </c>
      <c r="AA893" s="22"/>
      <c r="AB893" s="22"/>
      <c r="AC893" s="22"/>
      <c r="AE893" s="22"/>
      <c r="AF893" s="22"/>
      <c r="AG893" s="22"/>
    </row>
    <row r="894" spans="1:201" ht="40.15" customHeight="1" x14ac:dyDescent="0.2">
      <c r="A894" s="15" t="s">
        <v>1160</v>
      </c>
      <c r="B894" s="9">
        <v>885</v>
      </c>
      <c r="C894" s="9"/>
      <c r="D894" s="49" t="s">
        <v>848</v>
      </c>
      <c r="E894" s="79" t="s">
        <v>2254</v>
      </c>
      <c r="F894" s="49" t="s">
        <v>549</v>
      </c>
      <c r="G894" s="49" t="s">
        <v>1992</v>
      </c>
      <c r="H894" s="38" t="s">
        <v>540</v>
      </c>
      <c r="I894" s="89">
        <v>30</v>
      </c>
      <c r="J894" s="88">
        <v>7.27</v>
      </c>
      <c r="K894" s="82">
        <f t="shared" si="402"/>
        <v>7.1999999999999993</v>
      </c>
      <c r="L894" s="82">
        <f t="shared" si="403"/>
        <v>0.24</v>
      </c>
      <c r="M894" s="83">
        <f t="shared" si="401"/>
        <v>0.24233333333333332</v>
      </c>
      <c r="N894" s="84"/>
      <c r="O894" s="85">
        <f t="shared" si="385"/>
        <v>30</v>
      </c>
      <c r="P894" s="86">
        <v>1</v>
      </c>
      <c r="Q894" s="85">
        <f t="shared" si="386"/>
        <v>60000</v>
      </c>
      <c r="R894" s="86">
        <v>2000</v>
      </c>
      <c r="S894" s="87">
        <f t="shared" si="387"/>
        <v>7.1999999999999993</v>
      </c>
      <c r="T894" s="87">
        <f t="shared" si="388"/>
        <v>14399.999999999998</v>
      </c>
      <c r="AA894" s="22"/>
      <c r="AB894" s="22"/>
      <c r="AC894" s="22"/>
      <c r="AE894" s="22"/>
      <c r="AF894" s="22"/>
      <c r="AG894" s="22"/>
    </row>
    <row r="895" spans="1:201" ht="40.15" customHeight="1" x14ac:dyDescent="0.2">
      <c r="A895" s="16" t="s">
        <v>1160</v>
      </c>
      <c r="B895" s="9">
        <v>886</v>
      </c>
      <c r="C895" s="9"/>
      <c r="D895" s="49" t="s">
        <v>848</v>
      </c>
      <c r="E895" s="79" t="s">
        <v>1544</v>
      </c>
      <c r="F895" s="49" t="s">
        <v>549</v>
      </c>
      <c r="G895" s="49" t="s">
        <v>589</v>
      </c>
      <c r="H895" s="38" t="s">
        <v>540</v>
      </c>
      <c r="I895" s="89">
        <v>28</v>
      </c>
      <c r="J895" s="82">
        <v>73.66</v>
      </c>
      <c r="K895" s="82">
        <f t="shared" si="402"/>
        <v>73.64</v>
      </c>
      <c r="L895" s="82">
        <f t="shared" si="403"/>
        <v>2.63</v>
      </c>
      <c r="M895" s="83">
        <f t="shared" si="401"/>
        <v>2.6307142857142858</v>
      </c>
      <c r="N895" s="84">
        <v>0.37528699999999998</v>
      </c>
      <c r="O895" s="85">
        <f t="shared" si="385"/>
        <v>42000</v>
      </c>
      <c r="P895" s="86">
        <v>1500</v>
      </c>
      <c r="Q895" s="85">
        <f t="shared" si="386"/>
        <v>476000</v>
      </c>
      <c r="R895" s="86">
        <v>17000</v>
      </c>
      <c r="S895" s="87">
        <f t="shared" si="387"/>
        <v>110460</v>
      </c>
      <c r="T895" s="87">
        <f t="shared" si="388"/>
        <v>1251880</v>
      </c>
      <c r="U895" s="6"/>
      <c r="V895" s="6"/>
      <c r="W895" s="6"/>
      <c r="X895" s="6"/>
      <c r="Y895" s="6"/>
      <c r="Z895" s="6"/>
      <c r="AA895" s="22">
        <f>N895*O895</f>
        <v>15762.054</v>
      </c>
      <c r="AB895" s="22">
        <f t="shared" si="404"/>
        <v>110490</v>
      </c>
      <c r="AC895" s="22">
        <f>IF(AA895&lt;AB895,AA895,AB895)</f>
        <v>15762.054</v>
      </c>
      <c r="AD895" s="6"/>
      <c r="AE895" s="22">
        <f>Q895*N895</f>
        <v>178636.61199999999</v>
      </c>
      <c r="AF895" s="22">
        <f t="shared" si="405"/>
        <v>1252220</v>
      </c>
      <c r="AG895" s="22">
        <f>IF(AE895&lt;AF895,AE895,AF895)</f>
        <v>178636.61199999999</v>
      </c>
      <c r="AH895" s="6"/>
      <c r="AI895" s="6"/>
      <c r="AJ895" s="6"/>
      <c r="AK895" s="6"/>
      <c r="AL895" s="6"/>
      <c r="AM895" s="6"/>
      <c r="AN895" s="29"/>
      <c r="AO895" s="29"/>
      <c r="AP895" s="29"/>
      <c r="AQ895" s="29"/>
      <c r="AR895" s="29"/>
      <c r="AS895" s="29"/>
      <c r="AT895" s="29"/>
      <c r="AU895" s="29"/>
      <c r="AV895" s="29"/>
      <c r="AW895" s="29"/>
      <c r="AX895" s="29"/>
      <c r="AY895" s="29"/>
      <c r="AZ895" s="29"/>
      <c r="BA895" s="29"/>
      <c r="BB895" s="29"/>
      <c r="BC895" s="29"/>
      <c r="BD895" s="29"/>
      <c r="BE895" s="29"/>
      <c r="BF895" s="29"/>
      <c r="BG895" s="29"/>
      <c r="BH895" s="29"/>
      <c r="BI895" s="29"/>
      <c r="BJ895" s="6"/>
      <c r="BK895" s="6"/>
      <c r="BL895" s="6"/>
      <c r="BM895" s="6"/>
      <c r="BN895" s="6"/>
      <c r="BO895" s="6"/>
      <c r="BP895" s="6"/>
      <c r="BQ895" s="6"/>
      <c r="BR895" s="6"/>
      <c r="BS895" s="6"/>
      <c r="BT895" s="6"/>
      <c r="BU895" s="6"/>
      <c r="BV895" s="6"/>
      <c r="BW895" s="6"/>
      <c r="BX895" s="6"/>
      <c r="BY895" s="6"/>
      <c r="BZ895" s="6"/>
      <c r="CA895" s="6"/>
      <c r="CB895" s="6"/>
      <c r="CC895" s="6"/>
      <c r="CD895" s="6"/>
      <c r="CE895" s="6"/>
      <c r="CF895" s="6"/>
      <c r="CG895" s="6"/>
      <c r="CH895" s="6"/>
      <c r="CI895" s="6"/>
      <c r="CJ895" s="6"/>
      <c r="CK895" s="6"/>
      <c r="CL895" s="6"/>
      <c r="CM895" s="6"/>
      <c r="CN895" s="6"/>
      <c r="CO895" s="6"/>
      <c r="CP895" s="6"/>
      <c r="CQ895" s="6"/>
      <c r="CR895" s="6"/>
      <c r="CS895" s="6"/>
      <c r="CT895" s="6"/>
      <c r="CU895" s="6"/>
      <c r="CV895" s="6"/>
      <c r="CW895" s="6"/>
      <c r="CX895" s="6"/>
      <c r="CY895" s="6"/>
      <c r="CZ895" s="6"/>
      <c r="DA895" s="6"/>
      <c r="DB895" s="6"/>
      <c r="DC895" s="6"/>
      <c r="DD895" s="6"/>
      <c r="DE895" s="6"/>
      <c r="DF895" s="6"/>
      <c r="DG895" s="6"/>
      <c r="DH895" s="6"/>
      <c r="DI895" s="6"/>
      <c r="DJ895" s="6"/>
      <c r="DK895" s="6"/>
      <c r="DL895" s="6"/>
      <c r="DM895" s="6"/>
      <c r="DN895" s="6"/>
      <c r="DO895" s="6"/>
      <c r="DP895" s="6"/>
      <c r="DQ895" s="6"/>
      <c r="DR895" s="6"/>
      <c r="DS895" s="6"/>
      <c r="DT895" s="6"/>
      <c r="DU895" s="6"/>
      <c r="DV895" s="6"/>
      <c r="DW895" s="6"/>
      <c r="DX895" s="6"/>
      <c r="DY895" s="6"/>
      <c r="DZ895" s="6"/>
      <c r="EA895" s="6"/>
      <c r="EB895" s="6"/>
      <c r="EC895" s="6"/>
      <c r="ED895" s="6"/>
      <c r="EE895" s="6"/>
      <c r="EF895" s="6"/>
      <c r="EG895" s="6"/>
      <c r="EH895" s="6"/>
      <c r="EI895" s="6"/>
      <c r="EJ895" s="6"/>
      <c r="EK895" s="6"/>
      <c r="EL895" s="6"/>
      <c r="EM895" s="6"/>
      <c r="EN895" s="6"/>
      <c r="EO895" s="6"/>
      <c r="EP895" s="6"/>
      <c r="EQ895" s="6"/>
      <c r="ER895" s="6"/>
      <c r="ES895" s="6"/>
      <c r="ET895" s="6"/>
      <c r="EU895" s="6"/>
      <c r="EV895" s="6"/>
      <c r="EW895" s="6"/>
      <c r="EX895" s="6"/>
      <c r="EY895" s="6"/>
      <c r="EZ895" s="6"/>
      <c r="FA895" s="6"/>
      <c r="FB895" s="6"/>
      <c r="FC895" s="6"/>
      <c r="FD895" s="6"/>
      <c r="FE895" s="6"/>
      <c r="FF895" s="6"/>
      <c r="FG895" s="6"/>
      <c r="FH895" s="6"/>
      <c r="FI895" s="6"/>
      <c r="FJ895" s="6"/>
      <c r="FK895" s="6"/>
      <c r="FL895" s="6"/>
      <c r="FM895" s="6"/>
      <c r="FN895" s="6"/>
      <c r="FO895" s="6"/>
      <c r="FP895" s="6"/>
      <c r="FQ895" s="6"/>
      <c r="FR895" s="6"/>
      <c r="FS895" s="6"/>
      <c r="FT895" s="6"/>
      <c r="FU895" s="6"/>
      <c r="FV895" s="6"/>
      <c r="FW895" s="6"/>
      <c r="FX895" s="6"/>
      <c r="FY895" s="6"/>
      <c r="FZ895" s="6"/>
      <c r="GA895" s="6"/>
      <c r="GB895" s="6"/>
      <c r="GC895" s="6"/>
      <c r="GD895" s="6"/>
      <c r="GE895" s="6"/>
      <c r="GF895" s="6"/>
      <c r="GG895" s="6"/>
      <c r="GH895" s="6"/>
      <c r="GI895" s="6"/>
      <c r="GJ895" s="6"/>
      <c r="GK895" s="6"/>
      <c r="GL895" s="6"/>
      <c r="GM895" s="6"/>
      <c r="GN895" s="6"/>
      <c r="GO895" s="6"/>
      <c r="GP895" s="6"/>
      <c r="GQ895" s="6"/>
      <c r="GR895" s="6"/>
      <c r="GS895" s="6"/>
    </row>
    <row r="896" spans="1:201" ht="40.15" customHeight="1" x14ac:dyDescent="0.2">
      <c r="A896" s="16" t="s">
        <v>1160</v>
      </c>
      <c r="B896" s="9">
        <v>887</v>
      </c>
      <c r="C896" s="9"/>
      <c r="D896" s="49" t="s">
        <v>848</v>
      </c>
      <c r="E896" s="79" t="s">
        <v>2257</v>
      </c>
      <c r="F896" s="49" t="s">
        <v>549</v>
      </c>
      <c r="G896" s="49" t="s">
        <v>316</v>
      </c>
      <c r="H896" s="38" t="s">
        <v>540</v>
      </c>
      <c r="I896" s="89">
        <v>30</v>
      </c>
      <c r="J896" s="82">
        <v>13.97</v>
      </c>
      <c r="K896" s="82">
        <f t="shared" si="402"/>
        <v>13.8</v>
      </c>
      <c r="L896" s="82">
        <f t="shared" si="403"/>
        <v>0.46</v>
      </c>
      <c r="M896" s="83">
        <f t="shared" si="401"/>
        <v>0.46566666666666667</v>
      </c>
      <c r="N896" s="84"/>
      <c r="O896" s="85">
        <f t="shared" si="385"/>
        <v>300</v>
      </c>
      <c r="P896" s="86">
        <v>10</v>
      </c>
      <c r="Q896" s="85">
        <f t="shared" si="386"/>
        <v>450000</v>
      </c>
      <c r="R896" s="86">
        <v>15000</v>
      </c>
      <c r="S896" s="87">
        <f t="shared" si="387"/>
        <v>138</v>
      </c>
      <c r="T896" s="87">
        <f t="shared" si="388"/>
        <v>207000</v>
      </c>
      <c r="U896" s="6"/>
      <c r="V896" s="6"/>
      <c r="W896" s="6"/>
      <c r="X896" s="6"/>
      <c r="Y896" s="6"/>
      <c r="Z896" s="6"/>
      <c r="AA896" s="22"/>
      <c r="AB896" s="22"/>
      <c r="AC896" s="22"/>
      <c r="AD896" s="6"/>
      <c r="AE896" s="22"/>
      <c r="AF896" s="22"/>
      <c r="AG896" s="22"/>
      <c r="AH896" s="6"/>
      <c r="AI896" s="6"/>
      <c r="AJ896" s="6"/>
      <c r="AK896" s="6"/>
      <c r="AL896" s="6"/>
      <c r="AM896" s="6"/>
      <c r="AN896" s="29"/>
      <c r="AO896" s="29"/>
      <c r="AP896" s="29"/>
      <c r="AQ896" s="29"/>
      <c r="AR896" s="29"/>
      <c r="AS896" s="29"/>
      <c r="AT896" s="29"/>
      <c r="AU896" s="29"/>
      <c r="AV896" s="29"/>
      <c r="AW896" s="29"/>
      <c r="AX896" s="29"/>
      <c r="AY896" s="29"/>
      <c r="AZ896" s="29"/>
      <c r="BA896" s="29"/>
      <c r="BB896" s="29"/>
      <c r="BC896" s="29"/>
      <c r="BD896" s="29"/>
      <c r="BE896" s="29"/>
      <c r="BF896" s="29"/>
      <c r="BG896" s="29"/>
      <c r="BH896" s="29"/>
      <c r="BI896" s="29"/>
      <c r="BJ896" s="6"/>
      <c r="BK896" s="6"/>
      <c r="BL896" s="6"/>
      <c r="BM896" s="6"/>
      <c r="BN896" s="6"/>
      <c r="BO896" s="6"/>
      <c r="BP896" s="6"/>
      <c r="BQ896" s="6"/>
      <c r="BR896" s="6"/>
      <c r="BS896" s="6"/>
      <c r="BT896" s="6"/>
      <c r="BU896" s="6"/>
      <c r="BV896" s="6"/>
      <c r="BW896" s="6"/>
      <c r="BX896" s="6"/>
      <c r="BY896" s="6"/>
      <c r="BZ896" s="6"/>
      <c r="CA896" s="6"/>
      <c r="CB896" s="6"/>
      <c r="CC896" s="6"/>
      <c r="CD896" s="6"/>
      <c r="CE896" s="6"/>
      <c r="CF896" s="6"/>
      <c r="CG896" s="6"/>
      <c r="CH896" s="6"/>
      <c r="CI896" s="6"/>
      <c r="CJ896" s="6"/>
      <c r="CK896" s="6"/>
      <c r="CL896" s="6"/>
      <c r="CM896" s="6"/>
      <c r="CN896" s="6"/>
      <c r="CO896" s="6"/>
      <c r="CP896" s="6"/>
      <c r="CQ896" s="6"/>
      <c r="CR896" s="6"/>
      <c r="CS896" s="6"/>
      <c r="CT896" s="6"/>
      <c r="CU896" s="6"/>
      <c r="CV896" s="6"/>
      <c r="CW896" s="6"/>
      <c r="CX896" s="6"/>
      <c r="CY896" s="6"/>
      <c r="CZ896" s="6"/>
      <c r="DA896" s="6"/>
      <c r="DB896" s="6"/>
      <c r="DC896" s="6"/>
      <c r="DD896" s="6"/>
      <c r="DE896" s="6"/>
      <c r="DF896" s="6"/>
      <c r="DG896" s="6"/>
      <c r="DH896" s="6"/>
      <c r="DI896" s="6"/>
      <c r="DJ896" s="6"/>
      <c r="DK896" s="6"/>
      <c r="DL896" s="6"/>
      <c r="DM896" s="6"/>
      <c r="DN896" s="6"/>
      <c r="DO896" s="6"/>
      <c r="DP896" s="6"/>
      <c r="DQ896" s="6"/>
      <c r="DR896" s="6"/>
      <c r="DS896" s="6"/>
      <c r="DT896" s="6"/>
      <c r="DU896" s="6"/>
      <c r="DV896" s="6"/>
      <c r="DW896" s="6"/>
      <c r="DX896" s="6"/>
      <c r="DY896" s="6"/>
      <c r="DZ896" s="6"/>
      <c r="EA896" s="6"/>
      <c r="EB896" s="6"/>
      <c r="EC896" s="6"/>
      <c r="ED896" s="6"/>
      <c r="EE896" s="6"/>
      <c r="EF896" s="6"/>
      <c r="EG896" s="6"/>
      <c r="EH896" s="6"/>
      <c r="EI896" s="6"/>
      <c r="EJ896" s="6"/>
      <c r="EK896" s="6"/>
      <c r="EL896" s="6"/>
      <c r="EM896" s="6"/>
      <c r="EN896" s="6"/>
      <c r="EO896" s="6"/>
      <c r="EP896" s="6"/>
      <c r="EQ896" s="6"/>
      <c r="ER896" s="6"/>
      <c r="ES896" s="6"/>
      <c r="ET896" s="6"/>
      <c r="EU896" s="6"/>
      <c r="EV896" s="6"/>
      <c r="EW896" s="6"/>
      <c r="EX896" s="6"/>
      <c r="EY896" s="6"/>
      <c r="EZ896" s="6"/>
      <c r="FA896" s="6"/>
      <c r="FB896" s="6"/>
      <c r="FC896" s="6"/>
      <c r="FD896" s="6"/>
      <c r="FE896" s="6"/>
      <c r="FF896" s="6"/>
      <c r="FG896" s="6"/>
      <c r="FH896" s="6"/>
      <c r="FI896" s="6"/>
      <c r="FJ896" s="6"/>
      <c r="FK896" s="6"/>
      <c r="FL896" s="6"/>
      <c r="FM896" s="6"/>
      <c r="FN896" s="6"/>
      <c r="FO896" s="6"/>
      <c r="FP896" s="6"/>
      <c r="FQ896" s="6"/>
      <c r="FR896" s="6"/>
      <c r="FS896" s="6"/>
      <c r="FT896" s="6"/>
      <c r="FU896" s="6"/>
      <c r="FV896" s="6"/>
      <c r="FW896" s="6"/>
      <c r="FX896" s="6"/>
      <c r="FY896" s="6"/>
      <c r="FZ896" s="6"/>
      <c r="GA896" s="6"/>
      <c r="GB896" s="6"/>
      <c r="GC896" s="6"/>
      <c r="GD896" s="6"/>
      <c r="GE896" s="6"/>
      <c r="GF896" s="6"/>
      <c r="GG896" s="6"/>
      <c r="GH896" s="6"/>
      <c r="GI896" s="6"/>
      <c r="GJ896" s="6"/>
      <c r="GK896" s="6"/>
      <c r="GL896" s="6"/>
      <c r="GM896" s="6"/>
      <c r="GN896" s="6"/>
      <c r="GO896" s="6"/>
      <c r="GP896" s="6"/>
      <c r="GQ896" s="6"/>
      <c r="GR896" s="6"/>
      <c r="GS896" s="6"/>
    </row>
    <row r="897" spans="1:201" ht="40.15" customHeight="1" x14ac:dyDescent="0.2">
      <c r="A897" s="16" t="s">
        <v>1160</v>
      </c>
      <c r="B897" s="9">
        <v>888</v>
      </c>
      <c r="C897" s="9"/>
      <c r="D897" s="49" t="s">
        <v>848</v>
      </c>
      <c r="E897" s="79" t="s">
        <v>2258</v>
      </c>
      <c r="F897" s="49" t="s">
        <v>549</v>
      </c>
      <c r="G897" s="49" t="s">
        <v>316</v>
      </c>
      <c r="H897" s="38" t="s">
        <v>540</v>
      </c>
      <c r="I897" s="89">
        <v>28</v>
      </c>
      <c r="J897" s="82">
        <v>14.1</v>
      </c>
      <c r="K897" s="82">
        <f t="shared" si="402"/>
        <v>14</v>
      </c>
      <c r="L897" s="82">
        <f t="shared" si="403"/>
        <v>0.5</v>
      </c>
      <c r="M897" s="83">
        <f t="shared" si="401"/>
        <v>0.50357142857142856</v>
      </c>
      <c r="N897" s="84"/>
      <c r="O897" s="85">
        <f t="shared" si="385"/>
        <v>280</v>
      </c>
      <c r="P897" s="86">
        <v>10</v>
      </c>
      <c r="Q897" s="85">
        <f t="shared" si="386"/>
        <v>420000</v>
      </c>
      <c r="R897" s="86">
        <v>15000</v>
      </c>
      <c r="S897" s="87">
        <f t="shared" si="387"/>
        <v>140</v>
      </c>
      <c r="T897" s="87">
        <f t="shared" si="388"/>
        <v>210000</v>
      </c>
      <c r="U897" s="6"/>
      <c r="V897" s="6"/>
      <c r="W897" s="6"/>
      <c r="X897" s="6"/>
      <c r="Y897" s="6"/>
      <c r="Z897" s="6"/>
      <c r="AA897" s="22"/>
      <c r="AB897" s="22"/>
      <c r="AC897" s="22"/>
      <c r="AD897" s="6"/>
      <c r="AE897" s="22"/>
      <c r="AF897" s="22"/>
      <c r="AG897" s="22"/>
      <c r="AH897" s="6"/>
      <c r="AI897" s="6"/>
      <c r="AJ897" s="6"/>
      <c r="AK897" s="6"/>
      <c r="AL897" s="6"/>
      <c r="AM897" s="6"/>
      <c r="AN897" s="29"/>
      <c r="AO897" s="29"/>
      <c r="AP897" s="29"/>
      <c r="AQ897" s="29"/>
      <c r="AR897" s="29"/>
      <c r="AS897" s="29"/>
      <c r="AT897" s="29"/>
      <c r="AU897" s="29"/>
      <c r="AV897" s="29"/>
      <c r="AW897" s="29"/>
      <c r="AX897" s="29"/>
      <c r="AY897" s="29"/>
      <c r="AZ897" s="29"/>
      <c r="BA897" s="29"/>
      <c r="BB897" s="29"/>
      <c r="BC897" s="29"/>
      <c r="BD897" s="29"/>
      <c r="BE897" s="29"/>
      <c r="BF897" s="29"/>
      <c r="BG897" s="29"/>
      <c r="BH897" s="29"/>
      <c r="BI897" s="29"/>
      <c r="BJ897" s="6"/>
      <c r="BK897" s="6"/>
      <c r="BL897" s="6"/>
      <c r="BM897" s="6"/>
      <c r="BN897" s="6"/>
      <c r="BO897" s="6"/>
      <c r="BP897" s="6"/>
      <c r="BQ897" s="6"/>
      <c r="BR897" s="6"/>
      <c r="BS897" s="6"/>
      <c r="BT897" s="6"/>
      <c r="BU897" s="6"/>
      <c r="BV897" s="6"/>
      <c r="BW897" s="6"/>
      <c r="BX897" s="6"/>
      <c r="BY897" s="6"/>
      <c r="BZ897" s="6"/>
      <c r="CA897" s="6"/>
      <c r="CB897" s="6"/>
      <c r="CC897" s="6"/>
      <c r="CD897" s="6"/>
      <c r="CE897" s="6"/>
      <c r="CF897" s="6"/>
      <c r="CG897" s="6"/>
      <c r="CH897" s="6"/>
      <c r="CI897" s="6"/>
      <c r="CJ897" s="6"/>
      <c r="CK897" s="6"/>
      <c r="CL897" s="6"/>
      <c r="CM897" s="6"/>
      <c r="CN897" s="6"/>
      <c r="CO897" s="6"/>
      <c r="CP897" s="6"/>
      <c r="CQ897" s="6"/>
      <c r="CR897" s="6"/>
      <c r="CS897" s="6"/>
      <c r="CT897" s="6"/>
      <c r="CU897" s="6"/>
      <c r="CV897" s="6"/>
      <c r="CW897" s="6"/>
      <c r="CX897" s="6"/>
      <c r="CY897" s="6"/>
      <c r="CZ897" s="6"/>
      <c r="DA897" s="6"/>
      <c r="DB897" s="6"/>
      <c r="DC897" s="6"/>
      <c r="DD897" s="6"/>
      <c r="DE897" s="6"/>
      <c r="DF897" s="6"/>
      <c r="DG897" s="6"/>
      <c r="DH897" s="6"/>
      <c r="DI897" s="6"/>
      <c r="DJ897" s="6"/>
      <c r="DK897" s="6"/>
      <c r="DL897" s="6"/>
      <c r="DM897" s="6"/>
      <c r="DN897" s="6"/>
      <c r="DO897" s="6"/>
      <c r="DP897" s="6"/>
      <c r="DQ897" s="6"/>
      <c r="DR897" s="6"/>
      <c r="DS897" s="6"/>
      <c r="DT897" s="6"/>
      <c r="DU897" s="6"/>
      <c r="DV897" s="6"/>
      <c r="DW897" s="6"/>
      <c r="DX897" s="6"/>
      <c r="DY897" s="6"/>
      <c r="DZ897" s="6"/>
      <c r="EA897" s="6"/>
      <c r="EB897" s="6"/>
      <c r="EC897" s="6"/>
      <c r="ED897" s="6"/>
      <c r="EE897" s="6"/>
      <c r="EF897" s="6"/>
      <c r="EG897" s="6"/>
      <c r="EH897" s="6"/>
      <c r="EI897" s="6"/>
      <c r="EJ897" s="6"/>
      <c r="EK897" s="6"/>
      <c r="EL897" s="6"/>
      <c r="EM897" s="6"/>
      <c r="EN897" s="6"/>
      <c r="EO897" s="6"/>
      <c r="EP897" s="6"/>
      <c r="EQ897" s="6"/>
      <c r="ER897" s="6"/>
      <c r="ES897" s="6"/>
      <c r="ET897" s="6"/>
      <c r="EU897" s="6"/>
      <c r="EV897" s="6"/>
      <c r="EW897" s="6"/>
      <c r="EX897" s="6"/>
      <c r="EY897" s="6"/>
      <c r="EZ897" s="6"/>
      <c r="FA897" s="6"/>
      <c r="FB897" s="6"/>
      <c r="FC897" s="6"/>
      <c r="FD897" s="6"/>
      <c r="FE897" s="6"/>
      <c r="FF897" s="6"/>
      <c r="FG897" s="6"/>
      <c r="FH897" s="6"/>
      <c r="FI897" s="6"/>
      <c r="FJ897" s="6"/>
      <c r="FK897" s="6"/>
      <c r="FL897" s="6"/>
      <c r="FM897" s="6"/>
      <c r="FN897" s="6"/>
      <c r="FO897" s="6"/>
      <c r="FP897" s="6"/>
      <c r="FQ897" s="6"/>
      <c r="FR897" s="6"/>
      <c r="FS897" s="6"/>
      <c r="FT897" s="6"/>
      <c r="FU897" s="6"/>
      <c r="FV897" s="6"/>
      <c r="FW897" s="6"/>
      <c r="FX897" s="6"/>
      <c r="FY897" s="6"/>
      <c r="FZ897" s="6"/>
      <c r="GA897" s="6"/>
      <c r="GB897" s="6"/>
      <c r="GC897" s="6"/>
      <c r="GD897" s="6"/>
      <c r="GE897" s="6"/>
      <c r="GF897" s="6"/>
      <c r="GG897" s="6"/>
      <c r="GH897" s="6"/>
      <c r="GI897" s="6"/>
      <c r="GJ897" s="6"/>
      <c r="GK897" s="6"/>
      <c r="GL897" s="6"/>
      <c r="GM897" s="6"/>
      <c r="GN897" s="6"/>
      <c r="GO897" s="6"/>
      <c r="GP897" s="6"/>
      <c r="GQ897" s="6"/>
      <c r="GR897" s="6"/>
      <c r="GS897" s="6"/>
    </row>
    <row r="898" spans="1:201" ht="40.15" customHeight="1" x14ac:dyDescent="0.2">
      <c r="A898" s="16" t="s">
        <v>1160</v>
      </c>
      <c r="B898" s="9">
        <v>889</v>
      </c>
      <c r="C898" s="9"/>
      <c r="D898" s="49" t="s">
        <v>848</v>
      </c>
      <c r="E898" s="79" t="s">
        <v>2259</v>
      </c>
      <c r="F898" s="49" t="s">
        <v>549</v>
      </c>
      <c r="G898" s="49" t="s">
        <v>316</v>
      </c>
      <c r="H898" s="38" t="s">
        <v>540</v>
      </c>
      <c r="I898" s="89">
        <v>30</v>
      </c>
      <c r="J898" s="82">
        <v>16.989999999999998</v>
      </c>
      <c r="K898" s="82">
        <f t="shared" si="402"/>
        <v>16.8</v>
      </c>
      <c r="L898" s="82">
        <f t="shared" si="403"/>
        <v>0.56000000000000005</v>
      </c>
      <c r="M898" s="83">
        <f t="shared" si="401"/>
        <v>0.56633333333333324</v>
      </c>
      <c r="N898" s="84"/>
      <c r="O898" s="85">
        <f t="shared" si="385"/>
        <v>300</v>
      </c>
      <c r="P898" s="86">
        <v>10</v>
      </c>
      <c r="Q898" s="85">
        <f t="shared" si="386"/>
        <v>300000</v>
      </c>
      <c r="R898" s="86">
        <v>10000</v>
      </c>
      <c r="S898" s="87">
        <f t="shared" si="387"/>
        <v>168</v>
      </c>
      <c r="T898" s="87">
        <f t="shared" si="388"/>
        <v>168000</v>
      </c>
      <c r="U898" s="6"/>
      <c r="V898" s="6"/>
      <c r="W898" s="6"/>
      <c r="X898" s="6"/>
      <c r="Y898" s="6"/>
      <c r="Z898" s="6"/>
      <c r="AA898" s="22"/>
      <c r="AB898" s="22"/>
      <c r="AC898" s="22"/>
      <c r="AD898" s="6"/>
      <c r="AE898" s="22"/>
      <c r="AF898" s="22"/>
      <c r="AG898" s="22"/>
      <c r="AH898" s="6"/>
      <c r="AI898" s="6"/>
      <c r="AJ898" s="6"/>
      <c r="AK898" s="6"/>
      <c r="AL898" s="6"/>
      <c r="AM898" s="6"/>
      <c r="AN898" s="29"/>
      <c r="AO898" s="29"/>
      <c r="AP898" s="29"/>
      <c r="AQ898" s="29"/>
      <c r="AR898" s="29"/>
      <c r="AS898" s="29"/>
      <c r="AT898" s="29"/>
      <c r="AU898" s="29"/>
      <c r="AV898" s="29"/>
      <c r="AW898" s="29"/>
      <c r="AX898" s="29"/>
      <c r="AY898" s="29"/>
      <c r="AZ898" s="29"/>
      <c r="BA898" s="29"/>
      <c r="BB898" s="29"/>
      <c r="BC898" s="29"/>
      <c r="BD898" s="29"/>
      <c r="BE898" s="29"/>
      <c r="BF898" s="29"/>
      <c r="BG898" s="29"/>
      <c r="BH898" s="29"/>
      <c r="BI898" s="29"/>
      <c r="BJ898" s="6"/>
      <c r="BK898" s="6"/>
      <c r="BL898" s="6"/>
      <c r="BM898" s="6"/>
      <c r="BN898" s="6"/>
      <c r="BO898" s="6"/>
      <c r="BP898" s="6"/>
      <c r="BQ898" s="6"/>
      <c r="BR898" s="6"/>
      <c r="BS898" s="6"/>
      <c r="BT898" s="6"/>
      <c r="BU898" s="6"/>
      <c r="BV898" s="6"/>
      <c r="BW898" s="6"/>
      <c r="BX898" s="6"/>
      <c r="BY898" s="6"/>
      <c r="BZ898" s="6"/>
      <c r="CA898" s="6"/>
      <c r="CB898" s="6"/>
      <c r="CC898" s="6"/>
      <c r="CD898" s="6"/>
      <c r="CE898" s="6"/>
      <c r="CF898" s="6"/>
      <c r="CG898" s="6"/>
      <c r="CH898" s="6"/>
      <c r="CI898" s="6"/>
      <c r="CJ898" s="6"/>
      <c r="CK898" s="6"/>
      <c r="CL898" s="6"/>
      <c r="CM898" s="6"/>
      <c r="CN898" s="6"/>
      <c r="CO898" s="6"/>
      <c r="CP898" s="6"/>
      <c r="CQ898" s="6"/>
      <c r="CR898" s="6"/>
      <c r="CS898" s="6"/>
      <c r="CT898" s="6"/>
      <c r="CU898" s="6"/>
      <c r="CV898" s="6"/>
      <c r="CW898" s="6"/>
      <c r="CX898" s="6"/>
      <c r="CY898" s="6"/>
      <c r="CZ898" s="6"/>
      <c r="DA898" s="6"/>
      <c r="DB898" s="6"/>
      <c r="DC898" s="6"/>
      <c r="DD898" s="6"/>
      <c r="DE898" s="6"/>
      <c r="DF898" s="6"/>
      <c r="DG898" s="6"/>
      <c r="DH898" s="6"/>
      <c r="DI898" s="6"/>
      <c r="DJ898" s="6"/>
      <c r="DK898" s="6"/>
      <c r="DL898" s="6"/>
      <c r="DM898" s="6"/>
      <c r="DN898" s="6"/>
      <c r="DO898" s="6"/>
      <c r="DP898" s="6"/>
      <c r="DQ898" s="6"/>
      <c r="DR898" s="6"/>
      <c r="DS898" s="6"/>
      <c r="DT898" s="6"/>
      <c r="DU898" s="6"/>
      <c r="DV898" s="6"/>
      <c r="DW898" s="6"/>
      <c r="DX898" s="6"/>
      <c r="DY898" s="6"/>
      <c r="DZ898" s="6"/>
      <c r="EA898" s="6"/>
      <c r="EB898" s="6"/>
      <c r="EC898" s="6"/>
      <c r="ED898" s="6"/>
      <c r="EE898" s="6"/>
      <c r="EF898" s="6"/>
      <c r="EG898" s="6"/>
      <c r="EH898" s="6"/>
      <c r="EI898" s="6"/>
      <c r="EJ898" s="6"/>
      <c r="EK898" s="6"/>
      <c r="EL898" s="6"/>
      <c r="EM898" s="6"/>
      <c r="EN898" s="6"/>
      <c r="EO898" s="6"/>
      <c r="EP898" s="6"/>
      <c r="EQ898" s="6"/>
      <c r="ER898" s="6"/>
      <c r="ES898" s="6"/>
      <c r="ET898" s="6"/>
      <c r="EU898" s="6"/>
      <c r="EV898" s="6"/>
      <c r="EW898" s="6"/>
      <c r="EX898" s="6"/>
      <c r="EY898" s="6"/>
      <c r="EZ898" s="6"/>
      <c r="FA898" s="6"/>
      <c r="FB898" s="6"/>
      <c r="FC898" s="6"/>
      <c r="FD898" s="6"/>
      <c r="FE898" s="6"/>
      <c r="FF898" s="6"/>
      <c r="FG898" s="6"/>
      <c r="FH898" s="6"/>
      <c r="FI898" s="6"/>
      <c r="FJ898" s="6"/>
      <c r="FK898" s="6"/>
      <c r="FL898" s="6"/>
      <c r="FM898" s="6"/>
      <c r="FN898" s="6"/>
      <c r="FO898" s="6"/>
      <c r="FP898" s="6"/>
      <c r="FQ898" s="6"/>
      <c r="FR898" s="6"/>
      <c r="FS898" s="6"/>
      <c r="FT898" s="6"/>
      <c r="FU898" s="6"/>
      <c r="FV898" s="6"/>
      <c r="FW898" s="6"/>
      <c r="FX898" s="6"/>
      <c r="FY898" s="6"/>
      <c r="FZ898" s="6"/>
      <c r="GA898" s="6"/>
      <c r="GB898" s="6"/>
      <c r="GC898" s="6"/>
      <c r="GD898" s="6"/>
      <c r="GE898" s="6"/>
      <c r="GF898" s="6"/>
      <c r="GG898" s="6"/>
      <c r="GH898" s="6"/>
      <c r="GI898" s="6"/>
      <c r="GJ898" s="6"/>
      <c r="GK898" s="6"/>
      <c r="GL898" s="6"/>
      <c r="GM898" s="6"/>
      <c r="GN898" s="6"/>
      <c r="GO898" s="6"/>
      <c r="GP898" s="6"/>
      <c r="GQ898" s="6"/>
      <c r="GR898" s="6"/>
      <c r="GS898" s="6"/>
    </row>
    <row r="899" spans="1:201" s="6" customFormat="1" ht="40.15" customHeight="1" x14ac:dyDescent="0.2">
      <c r="A899" s="16" t="s">
        <v>1160</v>
      </c>
      <c r="B899" s="9">
        <v>890</v>
      </c>
      <c r="C899" s="9"/>
      <c r="D899" s="49" t="s">
        <v>848</v>
      </c>
      <c r="E899" s="79" t="s">
        <v>1545</v>
      </c>
      <c r="F899" s="49" t="s">
        <v>549</v>
      </c>
      <c r="G899" s="49" t="s">
        <v>557</v>
      </c>
      <c r="H899" s="38" t="s">
        <v>540</v>
      </c>
      <c r="I899" s="89">
        <v>28</v>
      </c>
      <c r="J899" s="82">
        <v>111.58</v>
      </c>
      <c r="K899" s="82">
        <f t="shared" si="402"/>
        <v>111.44</v>
      </c>
      <c r="L899" s="82">
        <f t="shared" si="403"/>
        <v>3.98</v>
      </c>
      <c r="M899" s="83">
        <f t="shared" si="401"/>
        <v>3.9849999999999999</v>
      </c>
      <c r="N899" s="84">
        <v>0.75057499999999999</v>
      </c>
      <c r="O899" s="85">
        <f t="shared" si="385"/>
        <v>39200</v>
      </c>
      <c r="P899" s="86">
        <v>1400</v>
      </c>
      <c r="Q899" s="85">
        <f t="shared" si="386"/>
        <v>364000</v>
      </c>
      <c r="R899" s="86">
        <v>13000</v>
      </c>
      <c r="S899" s="87">
        <f t="shared" si="387"/>
        <v>156016</v>
      </c>
      <c r="T899" s="87">
        <f t="shared" si="388"/>
        <v>1448720</v>
      </c>
      <c r="AA899" s="22">
        <f>N899*O899</f>
        <v>29422.54</v>
      </c>
      <c r="AB899" s="22">
        <f t="shared" si="404"/>
        <v>156212</v>
      </c>
      <c r="AC899" s="22">
        <f>IF(AA899&lt;AB899,AA899,AB899)</f>
        <v>29422.54</v>
      </c>
      <c r="AE899" s="22">
        <f>Q899*N899</f>
        <v>273209.3</v>
      </c>
      <c r="AF899" s="22">
        <f t="shared" si="405"/>
        <v>1450540</v>
      </c>
      <c r="AG899" s="22">
        <f>IF(AE899&lt;AF899,AE899,AF899)</f>
        <v>273209.3</v>
      </c>
      <c r="AN899" s="29"/>
      <c r="AO899" s="29"/>
      <c r="AP899" s="29"/>
      <c r="AQ899" s="29"/>
      <c r="AR899" s="29"/>
      <c r="AS899" s="29"/>
      <c r="AT899" s="29"/>
      <c r="AU899" s="29"/>
      <c r="AV899" s="29"/>
      <c r="AW899" s="29"/>
      <c r="AX899" s="29"/>
      <c r="AY899" s="29"/>
      <c r="AZ899" s="29"/>
      <c r="BA899" s="29"/>
      <c r="BB899" s="29"/>
      <c r="BC899" s="29"/>
      <c r="BD899" s="29"/>
      <c r="BE899" s="29"/>
      <c r="BF899" s="29"/>
      <c r="BG899" s="29"/>
      <c r="BH899" s="29"/>
      <c r="BI899" s="29"/>
    </row>
    <row r="900" spans="1:201" s="6" customFormat="1" ht="40.15" customHeight="1" x14ac:dyDescent="0.2">
      <c r="A900" s="16" t="s">
        <v>1160</v>
      </c>
      <c r="B900" s="9">
        <v>891</v>
      </c>
      <c r="C900" s="9"/>
      <c r="D900" s="49" t="s">
        <v>848</v>
      </c>
      <c r="E900" s="79" t="s">
        <v>1546</v>
      </c>
      <c r="F900" s="49" t="s">
        <v>549</v>
      </c>
      <c r="G900" s="49" t="s">
        <v>589</v>
      </c>
      <c r="H900" s="38" t="s">
        <v>540</v>
      </c>
      <c r="I900" s="89">
        <v>30</v>
      </c>
      <c r="J900" s="82">
        <v>18.489999999999998</v>
      </c>
      <c r="K900" s="82">
        <f t="shared" si="402"/>
        <v>18.3</v>
      </c>
      <c r="L900" s="82">
        <f t="shared" si="403"/>
        <v>0.61</v>
      </c>
      <c r="M900" s="83">
        <f t="shared" si="401"/>
        <v>0.61633333333333329</v>
      </c>
      <c r="N900" s="84">
        <v>0.37528699999999998</v>
      </c>
      <c r="O900" s="85">
        <f t="shared" si="385"/>
        <v>300</v>
      </c>
      <c r="P900" s="86">
        <v>10</v>
      </c>
      <c r="Q900" s="85">
        <f t="shared" si="386"/>
        <v>480000</v>
      </c>
      <c r="R900" s="86">
        <v>16000</v>
      </c>
      <c r="S900" s="87">
        <f t="shared" si="387"/>
        <v>183</v>
      </c>
      <c r="T900" s="87">
        <f t="shared" si="388"/>
        <v>292800</v>
      </c>
      <c r="AA900" s="22">
        <f>N900*O900</f>
        <v>112.58609999999999</v>
      </c>
      <c r="AB900" s="22">
        <f t="shared" si="404"/>
        <v>184.89999999999998</v>
      </c>
      <c r="AC900" s="22">
        <f>IF(AA900&lt;AB900,AA900,AB900)</f>
        <v>112.58609999999999</v>
      </c>
      <c r="AE900" s="22">
        <f>Q900*N900</f>
        <v>180137.75999999998</v>
      </c>
      <c r="AF900" s="22">
        <f t="shared" si="405"/>
        <v>295840</v>
      </c>
      <c r="AG900" s="22">
        <f>IF(AE900&lt;AF900,AE900,AF900)</f>
        <v>180137.75999999998</v>
      </c>
      <c r="AN900" s="29"/>
      <c r="AO900" s="29"/>
      <c r="AP900" s="29"/>
      <c r="AQ900" s="29"/>
      <c r="AR900" s="29"/>
      <c r="AS900" s="29"/>
      <c r="AT900" s="29"/>
      <c r="AU900" s="29"/>
      <c r="AV900" s="29"/>
      <c r="AW900" s="29"/>
      <c r="AX900" s="29"/>
      <c r="AY900" s="29"/>
      <c r="AZ900" s="29"/>
      <c r="BA900" s="29"/>
      <c r="BB900" s="29"/>
      <c r="BC900" s="29"/>
      <c r="BD900" s="29"/>
      <c r="BE900" s="29"/>
      <c r="BF900" s="29"/>
      <c r="BG900" s="29"/>
      <c r="BH900" s="29"/>
      <c r="BI900" s="29"/>
    </row>
    <row r="901" spans="1:201" s="6" customFormat="1" ht="40.15" customHeight="1" x14ac:dyDescent="0.2">
      <c r="A901" s="16" t="s">
        <v>1160</v>
      </c>
      <c r="B901" s="9">
        <v>892</v>
      </c>
      <c r="C901" s="9"/>
      <c r="D901" s="49" t="s">
        <v>848</v>
      </c>
      <c r="E901" s="79" t="s">
        <v>2262</v>
      </c>
      <c r="F901" s="49" t="s">
        <v>549</v>
      </c>
      <c r="G901" s="49" t="s">
        <v>897</v>
      </c>
      <c r="H901" s="38" t="s">
        <v>540</v>
      </c>
      <c r="I901" s="89">
        <v>28</v>
      </c>
      <c r="J901" s="82">
        <v>18.8</v>
      </c>
      <c r="K901" s="82">
        <f t="shared" si="402"/>
        <v>18.760000000000002</v>
      </c>
      <c r="L901" s="82">
        <f t="shared" si="403"/>
        <v>0.67</v>
      </c>
      <c r="M901" s="83">
        <f t="shared" si="401"/>
        <v>0.67142857142857149</v>
      </c>
      <c r="N901" s="84"/>
      <c r="O901" s="85">
        <f t="shared" si="385"/>
        <v>28</v>
      </c>
      <c r="P901" s="86">
        <v>1</v>
      </c>
      <c r="Q901" s="85">
        <f t="shared" si="386"/>
        <v>280000</v>
      </c>
      <c r="R901" s="86">
        <v>10000</v>
      </c>
      <c r="S901" s="87">
        <f t="shared" si="387"/>
        <v>18.760000000000002</v>
      </c>
      <c r="T901" s="87">
        <f t="shared" si="388"/>
        <v>187600.00000000003</v>
      </c>
      <c r="AA901" s="22"/>
      <c r="AB901" s="22"/>
      <c r="AC901" s="22"/>
      <c r="AE901" s="22"/>
      <c r="AF901" s="22"/>
      <c r="AG901" s="22"/>
      <c r="AN901" s="29"/>
      <c r="AO901" s="29"/>
      <c r="AP901" s="29"/>
      <c r="AQ901" s="29"/>
      <c r="AR901" s="29"/>
      <c r="AS901" s="29"/>
      <c r="AT901" s="29"/>
      <c r="AU901" s="29"/>
      <c r="AV901" s="29"/>
      <c r="AW901" s="29"/>
      <c r="AX901" s="29"/>
      <c r="AY901" s="29"/>
      <c r="AZ901" s="29"/>
      <c r="BA901" s="29"/>
      <c r="BB901" s="29"/>
      <c r="BC901" s="29"/>
      <c r="BD901" s="29"/>
      <c r="BE901" s="29"/>
      <c r="BF901" s="29"/>
      <c r="BG901" s="29"/>
      <c r="BH901" s="29"/>
      <c r="BI901" s="29"/>
    </row>
    <row r="902" spans="1:201" s="6" customFormat="1" ht="40.15" customHeight="1" x14ac:dyDescent="0.2">
      <c r="A902" s="16" t="s">
        <v>1160</v>
      </c>
      <c r="B902" s="9">
        <v>893</v>
      </c>
      <c r="C902" s="9"/>
      <c r="D902" s="49" t="s">
        <v>848</v>
      </c>
      <c r="E902" s="79" t="s">
        <v>2261</v>
      </c>
      <c r="F902" s="49" t="s">
        <v>549</v>
      </c>
      <c r="G902" s="49" t="s">
        <v>897</v>
      </c>
      <c r="H902" s="38" t="s">
        <v>540</v>
      </c>
      <c r="I902" s="89">
        <v>30</v>
      </c>
      <c r="J902" s="82">
        <v>20.66</v>
      </c>
      <c r="K902" s="82">
        <f t="shared" si="402"/>
        <v>20.400000000000002</v>
      </c>
      <c r="L902" s="82">
        <f t="shared" si="403"/>
        <v>0.68</v>
      </c>
      <c r="M902" s="83">
        <f t="shared" si="401"/>
        <v>0.68866666666666665</v>
      </c>
      <c r="N902" s="84"/>
      <c r="O902" s="85">
        <f t="shared" si="385"/>
        <v>30</v>
      </c>
      <c r="P902" s="86">
        <v>1</v>
      </c>
      <c r="Q902" s="85">
        <f t="shared" si="386"/>
        <v>240000</v>
      </c>
      <c r="R902" s="86">
        <v>8000</v>
      </c>
      <c r="S902" s="87">
        <f t="shared" si="387"/>
        <v>20.400000000000002</v>
      </c>
      <c r="T902" s="87">
        <f t="shared" si="388"/>
        <v>163200.00000000003</v>
      </c>
      <c r="AA902" s="22"/>
      <c r="AB902" s="22"/>
      <c r="AC902" s="22"/>
      <c r="AE902" s="22"/>
      <c r="AF902" s="22"/>
      <c r="AG902" s="22"/>
      <c r="AN902" s="29"/>
      <c r="AO902" s="29"/>
      <c r="AP902" s="29"/>
      <c r="AQ902" s="29"/>
      <c r="AR902" s="29"/>
      <c r="AS902" s="29"/>
      <c r="AT902" s="29"/>
      <c r="AU902" s="29"/>
      <c r="AV902" s="29"/>
      <c r="AW902" s="29"/>
      <c r="AX902" s="29"/>
      <c r="AY902" s="29"/>
      <c r="AZ902" s="29"/>
      <c r="BA902" s="29"/>
      <c r="BB902" s="29"/>
      <c r="BC902" s="29"/>
      <c r="BD902" s="29"/>
      <c r="BE902" s="29"/>
      <c r="BF902" s="29"/>
      <c r="BG902" s="29"/>
      <c r="BH902" s="29"/>
      <c r="BI902" s="29"/>
    </row>
    <row r="903" spans="1:201" s="6" customFormat="1" ht="40.15" customHeight="1" x14ac:dyDescent="0.2">
      <c r="A903" s="16" t="s">
        <v>1160</v>
      </c>
      <c r="B903" s="9">
        <v>894</v>
      </c>
      <c r="C903" s="9"/>
      <c r="D903" s="49" t="s">
        <v>848</v>
      </c>
      <c r="E903" s="79" t="s">
        <v>1547</v>
      </c>
      <c r="F903" s="49" t="s">
        <v>549</v>
      </c>
      <c r="G903" s="49" t="s">
        <v>520</v>
      </c>
      <c r="H903" s="38" t="s">
        <v>540</v>
      </c>
      <c r="I903" s="89">
        <v>30</v>
      </c>
      <c r="J903" s="82">
        <v>20.149999999999999</v>
      </c>
      <c r="K903" s="82">
        <f t="shared" si="402"/>
        <v>20.100000000000001</v>
      </c>
      <c r="L903" s="82">
        <f t="shared" si="403"/>
        <v>0.67</v>
      </c>
      <c r="M903" s="83">
        <f t="shared" si="401"/>
        <v>0.67166666666666663</v>
      </c>
      <c r="N903" s="84">
        <v>0.45383299999999999</v>
      </c>
      <c r="O903" s="85">
        <f t="shared" si="385"/>
        <v>300</v>
      </c>
      <c r="P903" s="86">
        <v>10</v>
      </c>
      <c r="Q903" s="85">
        <f t="shared" si="386"/>
        <v>360000</v>
      </c>
      <c r="R903" s="86">
        <v>12000</v>
      </c>
      <c r="S903" s="87">
        <f t="shared" si="387"/>
        <v>201</v>
      </c>
      <c r="T903" s="87">
        <f t="shared" si="388"/>
        <v>241200.00000000003</v>
      </c>
      <c r="AA903" s="22">
        <f>N903*O903</f>
        <v>136.1499</v>
      </c>
      <c r="AB903" s="22">
        <f t="shared" si="404"/>
        <v>201.5</v>
      </c>
      <c r="AC903" s="22">
        <f>IF(AA903&lt;AB903,AA903,AB903)</f>
        <v>136.1499</v>
      </c>
      <c r="AE903" s="22">
        <f>Q903*N903</f>
        <v>163379.88</v>
      </c>
      <c r="AF903" s="22">
        <f t="shared" si="405"/>
        <v>241800</v>
      </c>
      <c r="AG903" s="22">
        <f>IF(AE903&lt;AF903,AE903,AF903)</f>
        <v>163379.88</v>
      </c>
      <c r="AN903" s="29"/>
      <c r="AO903" s="29"/>
      <c r="AP903" s="29"/>
      <c r="AQ903" s="29"/>
      <c r="AR903" s="29"/>
      <c r="AS903" s="29"/>
      <c r="AT903" s="29"/>
      <c r="AU903" s="29"/>
      <c r="AV903" s="29"/>
      <c r="AW903" s="29"/>
      <c r="AX903" s="29"/>
      <c r="AY903" s="29"/>
      <c r="AZ903" s="29"/>
      <c r="BA903" s="29"/>
      <c r="BB903" s="29"/>
      <c r="BC903" s="29"/>
      <c r="BD903" s="29"/>
      <c r="BE903" s="29"/>
      <c r="BF903" s="29"/>
      <c r="BG903" s="29"/>
      <c r="BH903" s="29"/>
      <c r="BI903" s="29"/>
    </row>
    <row r="904" spans="1:201" s="6" customFormat="1" ht="40.15" customHeight="1" x14ac:dyDescent="0.2">
      <c r="A904" s="16" t="s">
        <v>1160</v>
      </c>
      <c r="B904" s="9">
        <v>895</v>
      </c>
      <c r="C904" s="9"/>
      <c r="D904" s="49" t="s">
        <v>848</v>
      </c>
      <c r="E904" s="79" t="s">
        <v>2260</v>
      </c>
      <c r="F904" s="49" t="s">
        <v>549</v>
      </c>
      <c r="G904" s="49" t="s">
        <v>897</v>
      </c>
      <c r="H904" s="38" t="s">
        <v>540</v>
      </c>
      <c r="I904" s="89">
        <v>30</v>
      </c>
      <c r="J904" s="82">
        <v>34.92</v>
      </c>
      <c r="K904" s="82">
        <f t="shared" si="402"/>
        <v>34.799999999999997</v>
      </c>
      <c r="L904" s="82">
        <f t="shared" si="403"/>
        <v>1.1599999999999999</v>
      </c>
      <c r="M904" s="83">
        <f t="shared" si="401"/>
        <v>1.1640000000000001</v>
      </c>
      <c r="N904" s="84"/>
      <c r="O904" s="85">
        <f t="shared" si="385"/>
        <v>30</v>
      </c>
      <c r="P904" s="86">
        <v>1</v>
      </c>
      <c r="Q904" s="85">
        <f t="shared" si="386"/>
        <v>30000</v>
      </c>
      <c r="R904" s="86">
        <v>1000</v>
      </c>
      <c r="S904" s="87">
        <f t="shared" si="387"/>
        <v>34.799999999999997</v>
      </c>
      <c r="T904" s="87">
        <f t="shared" si="388"/>
        <v>34800</v>
      </c>
      <c r="AA904" s="22"/>
      <c r="AB904" s="22"/>
      <c r="AC904" s="22"/>
      <c r="AE904" s="22"/>
      <c r="AF904" s="22"/>
      <c r="AG904" s="22"/>
      <c r="AN904" s="29"/>
      <c r="AO904" s="29"/>
      <c r="AP904" s="29"/>
      <c r="AQ904" s="29"/>
      <c r="AR904" s="29"/>
      <c r="AS904" s="29"/>
      <c r="AT904" s="29"/>
      <c r="AU904" s="29"/>
      <c r="AV904" s="29"/>
      <c r="AW904" s="29"/>
      <c r="AX904" s="29"/>
      <c r="AY904" s="29"/>
      <c r="AZ904" s="29"/>
      <c r="BA904" s="29"/>
      <c r="BB904" s="29"/>
      <c r="BC904" s="29"/>
      <c r="BD904" s="29"/>
      <c r="BE904" s="29"/>
      <c r="BF904" s="29"/>
      <c r="BG904" s="29"/>
      <c r="BH904" s="29"/>
      <c r="BI904" s="29"/>
    </row>
    <row r="905" spans="1:201" s="6" customFormat="1" ht="40.15" customHeight="1" x14ac:dyDescent="0.2">
      <c r="A905" s="16" t="s">
        <v>1160</v>
      </c>
      <c r="B905" s="9">
        <v>896</v>
      </c>
      <c r="C905" s="9"/>
      <c r="D905" s="49" t="s">
        <v>848</v>
      </c>
      <c r="E905" s="79" t="s">
        <v>2086</v>
      </c>
      <c r="F905" s="49" t="s">
        <v>549</v>
      </c>
      <c r="G905" s="49" t="s">
        <v>2040</v>
      </c>
      <c r="H905" s="38" t="s">
        <v>540</v>
      </c>
      <c r="I905" s="89">
        <v>30</v>
      </c>
      <c r="J905" s="82">
        <v>40.11</v>
      </c>
      <c r="K905" s="82">
        <f t="shared" si="402"/>
        <v>39.900000000000006</v>
      </c>
      <c r="L905" s="82">
        <f t="shared" si="403"/>
        <v>1.33</v>
      </c>
      <c r="M905" s="83">
        <f t="shared" si="401"/>
        <v>1.337</v>
      </c>
      <c r="N905" s="84"/>
      <c r="O905" s="85">
        <f t="shared" si="385"/>
        <v>1500</v>
      </c>
      <c r="P905" s="86">
        <v>50</v>
      </c>
      <c r="Q905" s="85">
        <f t="shared" si="386"/>
        <v>30000</v>
      </c>
      <c r="R905" s="86">
        <v>1000</v>
      </c>
      <c r="S905" s="87">
        <f t="shared" si="387"/>
        <v>1995.0000000000002</v>
      </c>
      <c r="T905" s="87">
        <f t="shared" si="388"/>
        <v>39900.000000000007</v>
      </c>
      <c r="AA905" s="22"/>
      <c r="AB905" s="22">
        <f t="shared" si="404"/>
        <v>2005.5</v>
      </c>
      <c r="AC905" s="22"/>
      <c r="AE905" s="22"/>
      <c r="AF905" s="22">
        <f t="shared" si="405"/>
        <v>40110</v>
      </c>
      <c r="AG905" s="22"/>
      <c r="AN905" s="29"/>
      <c r="AO905" s="29"/>
      <c r="AP905" s="29"/>
      <c r="AQ905" s="29"/>
      <c r="AR905" s="29"/>
      <c r="AS905" s="29"/>
      <c r="AT905" s="29"/>
      <c r="AU905" s="29"/>
      <c r="AV905" s="29"/>
      <c r="AW905" s="29"/>
      <c r="AX905" s="29"/>
      <c r="AY905" s="29"/>
      <c r="AZ905" s="29"/>
      <c r="BA905" s="29"/>
      <c r="BB905" s="29"/>
      <c r="BC905" s="29"/>
      <c r="BD905" s="29"/>
      <c r="BE905" s="29"/>
      <c r="BF905" s="29"/>
      <c r="BG905" s="29"/>
      <c r="BH905" s="29"/>
      <c r="BI905" s="29"/>
    </row>
    <row r="906" spans="1:201" s="6" customFormat="1" ht="40.15" customHeight="1" x14ac:dyDescent="0.2">
      <c r="A906" s="16" t="s">
        <v>1160</v>
      </c>
      <c r="B906" s="9">
        <v>897</v>
      </c>
      <c r="C906" s="9"/>
      <c r="D906" s="49" t="s">
        <v>848</v>
      </c>
      <c r="E906" s="79" t="s">
        <v>1548</v>
      </c>
      <c r="F906" s="49" t="s">
        <v>549</v>
      </c>
      <c r="G906" s="49" t="s">
        <v>316</v>
      </c>
      <c r="H906" s="38" t="s">
        <v>540</v>
      </c>
      <c r="I906" s="89">
        <v>30</v>
      </c>
      <c r="J906" s="82">
        <v>13.97</v>
      </c>
      <c r="K906" s="82">
        <f t="shared" si="402"/>
        <v>13.8</v>
      </c>
      <c r="L906" s="82">
        <f t="shared" si="403"/>
        <v>0.46</v>
      </c>
      <c r="M906" s="83">
        <f t="shared" si="401"/>
        <v>0.46566666666666667</v>
      </c>
      <c r="N906" s="84">
        <v>0.28883300000000001</v>
      </c>
      <c r="O906" s="85">
        <f t="shared" si="385"/>
        <v>30</v>
      </c>
      <c r="P906" s="86">
        <v>1</v>
      </c>
      <c r="Q906" s="85">
        <f t="shared" si="386"/>
        <v>60000</v>
      </c>
      <c r="R906" s="86">
        <v>2000</v>
      </c>
      <c r="S906" s="87">
        <f t="shared" si="387"/>
        <v>13.8</v>
      </c>
      <c r="T906" s="87">
        <f t="shared" si="388"/>
        <v>27600</v>
      </c>
      <c r="AA906" s="22">
        <f t="shared" ref="AA906:AA914" si="406">N906*O906</f>
        <v>8.6649899999999995</v>
      </c>
      <c r="AB906" s="22">
        <f t="shared" ref="AB906:AB913" si="407">M906*O906</f>
        <v>13.97</v>
      </c>
      <c r="AC906" s="22">
        <f t="shared" ref="AC906:AC913" si="408">IF(AA906&lt;AB906,AA906,AB906)</f>
        <v>8.6649899999999995</v>
      </c>
      <c r="AE906" s="22">
        <f t="shared" ref="AE906:AE914" si="409">Q906*N906</f>
        <v>17329.98</v>
      </c>
      <c r="AF906" s="22">
        <f t="shared" ref="AF906:AF913" si="410">M906*Q906</f>
        <v>27940</v>
      </c>
      <c r="AG906" s="22">
        <f t="shared" ref="AG906:AG913" si="411">IF(AE906&lt;AF906,AE906,AF906)</f>
        <v>17329.98</v>
      </c>
      <c r="AN906" s="29"/>
      <c r="AO906" s="29"/>
      <c r="AP906" s="29"/>
      <c r="AQ906" s="29"/>
      <c r="AR906" s="29"/>
      <c r="AS906" s="29"/>
      <c r="AT906" s="29"/>
      <c r="AU906" s="29"/>
      <c r="AV906" s="29"/>
      <c r="AW906" s="29"/>
      <c r="AX906" s="29"/>
      <c r="AY906" s="29"/>
      <c r="AZ906" s="29"/>
      <c r="BA906" s="29"/>
      <c r="BB906" s="29"/>
      <c r="BC906" s="29"/>
      <c r="BD906" s="29"/>
      <c r="BE906" s="29"/>
      <c r="BF906" s="29"/>
      <c r="BG906" s="29"/>
      <c r="BH906" s="29"/>
      <c r="BI906" s="29"/>
    </row>
    <row r="907" spans="1:201" s="6" customFormat="1" ht="40.15" customHeight="1" x14ac:dyDescent="0.2">
      <c r="A907" s="16" t="s">
        <v>1160</v>
      </c>
      <c r="B907" s="9">
        <v>898</v>
      </c>
      <c r="C907" s="9"/>
      <c r="D907" s="49" t="s">
        <v>848</v>
      </c>
      <c r="E907" s="79" t="s">
        <v>1549</v>
      </c>
      <c r="F907" s="49" t="s">
        <v>549</v>
      </c>
      <c r="G907" s="49" t="s">
        <v>520</v>
      </c>
      <c r="H907" s="38" t="s">
        <v>540</v>
      </c>
      <c r="I907" s="89">
        <v>30</v>
      </c>
      <c r="J907" s="82">
        <v>20.149999999999999</v>
      </c>
      <c r="K907" s="82">
        <f t="shared" si="402"/>
        <v>20.100000000000001</v>
      </c>
      <c r="L907" s="82">
        <f t="shared" si="403"/>
        <v>0.67</v>
      </c>
      <c r="M907" s="83">
        <f t="shared" si="401"/>
        <v>0.67166666666666663</v>
      </c>
      <c r="N907" s="84">
        <v>0.45383299999999999</v>
      </c>
      <c r="O907" s="85">
        <f t="shared" si="385"/>
        <v>30</v>
      </c>
      <c r="P907" s="86">
        <v>1</v>
      </c>
      <c r="Q907" s="85">
        <f t="shared" si="386"/>
        <v>60000</v>
      </c>
      <c r="R907" s="86">
        <v>2000</v>
      </c>
      <c r="S907" s="87">
        <f t="shared" si="387"/>
        <v>20.100000000000001</v>
      </c>
      <c r="T907" s="87">
        <f t="shared" si="388"/>
        <v>40200</v>
      </c>
      <c r="AA907" s="22">
        <f t="shared" si="406"/>
        <v>13.614989999999999</v>
      </c>
      <c r="AB907" s="22">
        <f t="shared" si="407"/>
        <v>20.149999999999999</v>
      </c>
      <c r="AC907" s="22">
        <f t="shared" si="408"/>
        <v>13.614989999999999</v>
      </c>
      <c r="AE907" s="22">
        <f t="shared" si="409"/>
        <v>27229.98</v>
      </c>
      <c r="AF907" s="22">
        <f t="shared" si="410"/>
        <v>40300</v>
      </c>
      <c r="AG907" s="22">
        <f t="shared" si="411"/>
        <v>27229.98</v>
      </c>
      <c r="AN907" s="29"/>
      <c r="AO907" s="29"/>
      <c r="AP907" s="29"/>
      <c r="AQ907" s="29"/>
      <c r="AR907" s="29"/>
      <c r="AS907" s="29"/>
      <c r="AT907" s="29"/>
      <c r="AU907" s="29"/>
      <c r="AV907" s="29"/>
      <c r="AW907" s="29"/>
      <c r="AX907" s="29"/>
      <c r="AY907" s="29"/>
      <c r="AZ907" s="29"/>
      <c r="BA907" s="29"/>
      <c r="BB907" s="29"/>
      <c r="BC907" s="29"/>
      <c r="BD907" s="29"/>
      <c r="BE907" s="29"/>
      <c r="BF907" s="29"/>
      <c r="BG907" s="29"/>
      <c r="BH907" s="29"/>
      <c r="BI907" s="29"/>
    </row>
    <row r="908" spans="1:201" s="6" customFormat="1" ht="40.15" customHeight="1" x14ac:dyDescent="0.2">
      <c r="A908" s="16" t="s">
        <v>1160</v>
      </c>
      <c r="B908" s="9">
        <v>899</v>
      </c>
      <c r="C908" s="9"/>
      <c r="D908" s="49" t="s">
        <v>848</v>
      </c>
      <c r="E908" s="79" t="s">
        <v>1550</v>
      </c>
      <c r="F908" s="49" t="s">
        <v>549</v>
      </c>
      <c r="G908" s="49" t="s">
        <v>316</v>
      </c>
      <c r="H908" s="38" t="s">
        <v>540</v>
      </c>
      <c r="I908" s="89">
        <v>28</v>
      </c>
      <c r="J908" s="82">
        <v>6.44</v>
      </c>
      <c r="K908" s="82">
        <f t="shared" si="402"/>
        <v>6.44</v>
      </c>
      <c r="L908" s="82">
        <f t="shared" si="403"/>
        <v>0.23</v>
      </c>
      <c r="M908" s="83">
        <f t="shared" si="401"/>
        <v>0.23</v>
      </c>
      <c r="N908" s="84">
        <v>0.15553500000000001</v>
      </c>
      <c r="O908" s="85">
        <f t="shared" si="385"/>
        <v>28</v>
      </c>
      <c r="P908" s="86">
        <v>1</v>
      </c>
      <c r="Q908" s="85">
        <f t="shared" si="386"/>
        <v>3360</v>
      </c>
      <c r="R908" s="86">
        <v>120</v>
      </c>
      <c r="S908" s="87">
        <f t="shared" si="387"/>
        <v>6.44</v>
      </c>
      <c r="T908" s="87">
        <f t="shared" si="388"/>
        <v>772.80000000000007</v>
      </c>
      <c r="AA908" s="22">
        <f t="shared" si="406"/>
        <v>4.3549800000000003</v>
      </c>
      <c r="AB908" s="22">
        <f t="shared" si="407"/>
        <v>6.44</v>
      </c>
      <c r="AC908" s="22">
        <f t="shared" si="408"/>
        <v>4.3549800000000003</v>
      </c>
      <c r="AE908" s="22">
        <f t="shared" si="409"/>
        <v>522.59760000000006</v>
      </c>
      <c r="AF908" s="22">
        <f t="shared" si="410"/>
        <v>772.80000000000007</v>
      </c>
      <c r="AG908" s="22">
        <f t="shared" si="411"/>
        <v>522.59760000000006</v>
      </c>
      <c r="AN908" s="29"/>
      <c r="AO908" s="29"/>
      <c r="AP908" s="29"/>
      <c r="AQ908" s="29"/>
      <c r="AR908" s="29"/>
      <c r="AS908" s="29"/>
      <c r="AT908" s="29"/>
      <c r="AU908" s="29"/>
      <c r="AV908" s="29"/>
      <c r="AW908" s="29"/>
      <c r="AX908" s="29"/>
      <c r="AY908" s="29"/>
      <c r="AZ908" s="29"/>
      <c r="BA908" s="29"/>
      <c r="BB908" s="29"/>
      <c r="BC908" s="29"/>
      <c r="BD908" s="29"/>
      <c r="BE908" s="29"/>
      <c r="BF908" s="29"/>
      <c r="BG908" s="29"/>
      <c r="BH908" s="29"/>
      <c r="BI908" s="29"/>
    </row>
    <row r="909" spans="1:201" s="6" customFormat="1" ht="40.15" customHeight="1" x14ac:dyDescent="0.2">
      <c r="A909" s="16" t="s">
        <v>1160</v>
      </c>
      <c r="B909" s="9">
        <v>900</v>
      </c>
      <c r="C909" s="9"/>
      <c r="D909" s="49" t="s">
        <v>848</v>
      </c>
      <c r="E909" s="79" t="s">
        <v>1551</v>
      </c>
      <c r="F909" s="49" t="s">
        <v>549</v>
      </c>
      <c r="G909" s="49" t="s">
        <v>897</v>
      </c>
      <c r="H909" s="38" t="s">
        <v>540</v>
      </c>
      <c r="I909" s="89">
        <v>28</v>
      </c>
      <c r="J909" s="82">
        <v>12.87</v>
      </c>
      <c r="K909" s="82">
        <f t="shared" si="402"/>
        <v>12.6</v>
      </c>
      <c r="L909" s="82">
        <f t="shared" si="403"/>
        <v>0.45</v>
      </c>
      <c r="M909" s="83">
        <f t="shared" si="401"/>
        <v>0.45964285714285713</v>
      </c>
      <c r="N909" s="84">
        <v>0.31071399999999999</v>
      </c>
      <c r="O909" s="85">
        <f t="shared" si="385"/>
        <v>28</v>
      </c>
      <c r="P909" s="86">
        <v>1</v>
      </c>
      <c r="Q909" s="85">
        <f t="shared" si="386"/>
        <v>3360</v>
      </c>
      <c r="R909" s="86">
        <v>120</v>
      </c>
      <c r="S909" s="87">
        <f t="shared" si="387"/>
        <v>12.6</v>
      </c>
      <c r="T909" s="87">
        <f t="shared" si="388"/>
        <v>1512</v>
      </c>
      <c r="AA909" s="22">
        <f t="shared" si="406"/>
        <v>8.6999919999999999</v>
      </c>
      <c r="AB909" s="22">
        <f t="shared" si="407"/>
        <v>12.87</v>
      </c>
      <c r="AC909" s="22">
        <f t="shared" si="408"/>
        <v>8.6999919999999999</v>
      </c>
      <c r="AE909" s="22">
        <f t="shared" si="409"/>
        <v>1043.9990399999999</v>
      </c>
      <c r="AF909" s="22">
        <f t="shared" si="410"/>
        <v>1544.3999999999999</v>
      </c>
      <c r="AG909" s="22">
        <f t="shared" si="411"/>
        <v>1043.9990399999999</v>
      </c>
      <c r="AN909" s="29"/>
      <c r="AO909" s="29"/>
      <c r="AP909" s="29"/>
      <c r="AQ909" s="29"/>
      <c r="AR909" s="29"/>
      <c r="AS909" s="29"/>
      <c r="AT909" s="29"/>
      <c r="AU909" s="29"/>
      <c r="AV909" s="29"/>
      <c r="AW909" s="29"/>
      <c r="AX909" s="29"/>
      <c r="AY909" s="29"/>
      <c r="AZ909" s="29"/>
      <c r="BA909" s="29"/>
      <c r="BB909" s="29"/>
      <c r="BC909" s="29"/>
      <c r="BD909" s="29"/>
      <c r="BE909" s="29"/>
      <c r="BF909" s="29"/>
      <c r="BG909" s="29"/>
      <c r="BH909" s="29"/>
      <c r="BI909" s="29"/>
    </row>
    <row r="910" spans="1:201" s="6" customFormat="1" ht="40.15" customHeight="1" x14ac:dyDescent="0.2">
      <c r="A910" s="16" t="s">
        <v>1160</v>
      </c>
      <c r="B910" s="9">
        <v>901</v>
      </c>
      <c r="C910" s="9"/>
      <c r="D910" s="49" t="s">
        <v>848</v>
      </c>
      <c r="E910" s="79" t="s">
        <v>1552</v>
      </c>
      <c r="F910" s="49" t="s">
        <v>549</v>
      </c>
      <c r="G910" s="49" t="s">
        <v>316</v>
      </c>
      <c r="H910" s="38" t="s">
        <v>540</v>
      </c>
      <c r="I910" s="89">
        <v>30</v>
      </c>
      <c r="J910" s="82">
        <v>16.739999999999998</v>
      </c>
      <c r="K910" s="82">
        <f t="shared" si="402"/>
        <v>16.5</v>
      </c>
      <c r="L910" s="82">
        <f t="shared" si="403"/>
        <v>0.55000000000000004</v>
      </c>
      <c r="M910" s="83">
        <f t="shared" si="401"/>
        <v>0.55799999999999994</v>
      </c>
      <c r="N910" s="84">
        <v>0.37528699999999998</v>
      </c>
      <c r="O910" s="85">
        <f t="shared" si="385"/>
        <v>30</v>
      </c>
      <c r="P910" s="86">
        <v>1</v>
      </c>
      <c r="Q910" s="85">
        <f t="shared" si="386"/>
        <v>3600</v>
      </c>
      <c r="R910" s="86">
        <v>120</v>
      </c>
      <c r="S910" s="87">
        <f t="shared" si="387"/>
        <v>16.5</v>
      </c>
      <c r="T910" s="87">
        <f t="shared" si="388"/>
        <v>1980</v>
      </c>
      <c r="AA910" s="22">
        <f t="shared" si="406"/>
        <v>11.258609999999999</v>
      </c>
      <c r="AB910" s="22">
        <f t="shared" si="407"/>
        <v>16.739999999999998</v>
      </c>
      <c r="AC910" s="22">
        <f t="shared" si="408"/>
        <v>11.258609999999999</v>
      </c>
      <c r="AE910" s="22">
        <f t="shared" si="409"/>
        <v>1351.0331999999999</v>
      </c>
      <c r="AF910" s="22">
        <f t="shared" si="410"/>
        <v>2008.7999999999997</v>
      </c>
      <c r="AG910" s="22">
        <f t="shared" si="411"/>
        <v>1351.0331999999999</v>
      </c>
      <c r="AN910" s="29"/>
      <c r="AO910" s="29"/>
      <c r="AP910" s="29"/>
      <c r="AQ910" s="29"/>
      <c r="AR910" s="29"/>
      <c r="AS910" s="29"/>
      <c r="AT910" s="29"/>
      <c r="AU910" s="29"/>
      <c r="AV910" s="29"/>
      <c r="AW910" s="29"/>
      <c r="AX910" s="29"/>
      <c r="AY910" s="29"/>
      <c r="AZ910" s="29"/>
      <c r="BA910" s="29"/>
      <c r="BB910" s="29"/>
      <c r="BC910" s="29"/>
      <c r="BD910" s="29"/>
      <c r="BE910" s="29"/>
      <c r="BF910" s="29"/>
      <c r="BG910" s="29"/>
      <c r="BH910" s="29"/>
      <c r="BI910" s="29"/>
    </row>
    <row r="911" spans="1:201" s="6" customFormat="1" ht="40.15" customHeight="1" x14ac:dyDescent="0.2">
      <c r="A911" s="16" t="s">
        <v>1160</v>
      </c>
      <c r="B911" s="9">
        <v>902</v>
      </c>
      <c r="C911" s="9"/>
      <c r="D911" s="49" t="s">
        <v>848</v>
      </c>
      <c r="E911" s="79" t="s">
        <v>1553</v>
      </c>
      <c r="F911" s="49" t="s">
        <v>549</v>
      </c>
      <c r="G911" s="49" t="s">
        <v>897</v>
      </c>
      <c r="H911" s="38" t="s">
        <v>540</v>
      </c>
      <c r="I911" s="89">
        <v>30</v>
      </c>
      <c r="J911" s="82">
        <v>24.62</v>
      </c>
      <c r="K911" s="82">
        <f t="shared" si="402"/>
        <v>24.599999999999998</v>
      </c>
      <c r="L911" s="82">
        <f t="shared" si="403"/>
        <v>0.82</v>
      </c>
      <c r="M911" s="83">
        <f t="shared" si="401"/>
        <v>0.82066666666666666</v>
      </c>
      <c r="N911" s="84">
        <v>0.55466599999999999</v>
      </c>
      <c r="O911" s="85">
        <f t="shared" si="385"/>
        <v>30</v>
      </c>
      <c r="P911" s="86">
        <v>1</v>
      </c>
      <c r="Q911" s="85">
        <f t="shared" si="386"/>
        <v>3000</v>
      </c>
      <c r="R911" s="86">
        <v>100</v>
      </c>
      <c r="S911" s="87">
        <f t="shared" si="387"/>
        <v>24.599999999999998</v>
      </c>
      <c r="T911" s="87">
        <f t="shared" si="388"/>
        <v>2460</v>
      </c>
      <c r="AA911" s="22">
        <f t="shared" si="406"/>
        <v>16.639980000000001</v>
      </c>
      <c r="AB911" s="22">
        <f t="shared" si="407"/>
        <v>24.62</v>
      </c>
      <c r="AC911" s="22">
        <f t="shared" si="408"/>
        <v>16.639980000000001</v>
      </c>
      <c r="AE911" s="22">
        <f t="shared" si="409"/>
        <v>1663.998</v>
      </c>
      <c r="AF911" s="22">
        <f t="shared" si="410"/>
        <v>2462</v>
      </c>
      <c r="AG911" s="22">
        <f t="shared" si="411"/>
        <v>1663.998</v>
      </c>
      <c r="AN911" s="29"/>
      <c r="AO911" s="29"/>
      <c r="AP911" s="29"/>
      <c r="AQ911" s="29"/>
      <c r="AR911" s="29"/>
      <c r="AS911" s="29"/>
      <c r="AT911" s="29"/>
      <c r="AU911" s="29"/>
      <c r="AV911" s="29"/>
      <c r="AW911" s="29"/>
      <c r="AX911" s="29"/>
      <c r="AY911" s="29"/>
      <c r="AZ911" s="29"/>
      <c r="BA911" s="29"/>
      <c r="BB911" s="29"/>
      <c r="BC911" s="29"/>
      <c r="BD911" s="29"/>
      <c r="BE911" s="29"/>
      <c r="BF911" s="29"/>
      <c r="BG911" s="29"/>
      <c r="BH911" s="29"/>
      <c r="BI911" s="29"/>
    </row>
    <row r="912" spans="1:201" s="6" customFormat="1" ht="40.15" customHeight="1" x14ac:dyDescent="0.2">
      <c r="A912" s="16" t="s">
        <v>1161</v>
      </c>
      <c r="B912" s="9">
        <v>903</v>
      </c>
      <c r="C912" s="9"/>
      <c r="D912" s="49" t="s">
        <v>1997</v>
      </c>
      <c r="E912" s="79" t="s">
        <v>1998</v>
      </c>
      <c r="F912" s="49" t="s">
        <v>538</v>
      </c>
      <c r="G912" s="49" t="s">
        <v>316</v>
      </c>
      <c r="H912" s="49" t="s">
        <v>540</v>
      </c>
      <c r="I912" s="89">
        <v>30</v>
      </c>
      <c r="J912" s="82">
        <v>28.72</v>
      </c>
      <c r="K912" s="82">
        <f t="shared" si="402"/>
        <v>28.5</v>
      </c>
      <c r="L912" s="82">
        <f t="shared" si="403"/>
        <v>0.95</v>
      </c>
      <c r="M912" s="83">
        <f t="shared" si="401"/>
        <v>0.95733333333333326</v>
      </c>
      <c r="N912" s="84">
        <v>0</v>
      </c>
      <c r="O912" s="85">
        <f t="shared" si="385"/>
        <v>30</v>
      </c>
      <c r="P912" s="86">
        <v>1</v>
      </c>
      <c r="Q912" s="85">
        <f t="shared" si="386"/>
        <v>60000</v>
      </c>
      <c r="R912" s="86">
        <v>2000</v>
      </c>
      <c r="S912" s="87">
        <f t="shared" si="387"/>
        <v>28.5</v>
      </c>
      <c r="T912" s="87">
        <f t="shared" si="388"/>
        <v>57000</v>
      </c>
      <c r="AA912" s="22">
        <f t="shared" si="406"/>
        <v>0</v>
      </c>
      <c r="AB912" s="22">
        <f t="shared" si="407"/>
        <v>28.72</v>
      </c>
      <c r="AC912" s="22">
        <f t="shared" si="408"/>
        <v>0</v>
      </c>
      <c r="AE912" s="22">
        <f t="shared" si="409"/>
        <v>0</v>
      </c>
      <c r="AF912" s="22">
        <f t="shared" si="410"/>
        <v>57439.999999999993</v>
      </c>
      <c r="AG912" s="22">
        <f t="shared" si="411"/>
        <v>0</v>
      </c>
      <c r="AN912" s="29"/>
      <c r="AO912" s="29"/>
      <c r="AP912" s="29"/>
      <c r="AQ912" s="29"/>
      <c r="AR912" s="29"/>
      <c r="AS912" s="29"/>
      <c r="AT912" s="29"/>
      <c r="AU912" s="29"/>
      <c r="AV912" s="29"/>
      <c r="AW912" s="29"/>
      <c r="AX912" s="29"/>
      <c r="AY912" s="29"/>
      <c r="AZ912" s="29"/>
      <c r="BA912" s="29"/>
      <c r="BB912" s="29"/>
      <c r="BC912" s="29"/>
      <c r="BD912" s="29"/>
      <c r="BE912" s="29"/>
      <c r="BF912" s="29"/>
      <c r="BG912" s="29"/>
      <c r="BH912" s="29"/>
      <c r="BI912" s="29"/>
    </row>
    <row r="913" spans="1:201" s="6" customFormat="1" ht="40.15" customHeight="1" x14ac:dyDescent="0.2">
      <c r="A913" s="15" t="s">
        <v>1161</v>
      </c>
      <c r="B913" s="9">
        <v>904</v>
      </c>
      <c r="C913" s="9"/>
      <c r="D913" s="49" t="s">
        <v>1997</v>
      </c>
      <c r="E913" s="79" t="s">
        <v>2020</v>
      </c>
      <c r="F913" s="49" t="s">
        <v>2021</v>
      </c>
      <c r="G913" s="49" t="s">
        <v>2022</v>
      </c>
      <c r="H913" s="49" t="s">
        <v>540</v>
      </c>
      <c r="I913" s="89">
        <v>1</v>
      </c>
      <c r="J913" s="88">
        <v>22.98</v>
      </c>
      <c r="K913" s="82">
        <f t="shared" si="402"/>
        <v>22.98</v>
      </c>
      <c r="L913" s="82">
        <f t="shared" si="403"/>
        <v>22.98</v>
      </c>
      <c r="M913" s="83">
        <f t="shared" si="401"/>
        <v>22.98</v>
      </c>
      <c r="N913" s="84">
        <v>0</v>
      </c>
      <c r="O913" s="85">
        <f t="shared" si="385"/>
        <v>1</v>
      </c>
      <c r="P913" s="86">
        <v>1</v>
      </c>
      <c r="Q913" s="85">
        <f t="shared" si="386"/>
        <v>200</v>
      </c>
      <c r="R913" s="86">
        <v>200</v>
      </c>
      <c r="S913" s="87">
        <f t="shared" si="387"/>
        <v>22.98</v>
      </c>
      <c r="T913" s="87">
        <f t="shared" si="388"/>
        <v>4596</v>
      </c>
      <c r="U913" s="1"/>
      <c r="V913" s="1"/>
      <c r="W913" s="1"/>
      <c r="X913" s="1"/>
      <c r="Y913" s="1"/>
      <c r="Z913" s="1"/>
      <c r="AA913" s="22">
        <f t="shared" si="406"/>
        <v>0</v>
      </c>
      <c r="AB913" s="22">
        <f t="shared" si="407"/>
        <v>22.98</v>
      </c>
      <c r="AC913" s="22">
        <f t="shared" si="408"/>
        <v>0</v>
      </c>
      <c r="AD913" s="1"/>
      <c r="AE913" s="22">
        <f t="shared" si="409"/>
        <v>0</v>
      </c>
      <c r="AF913" s="22">
        <f t="shared" si="410"/>
        <v>4596</v>
      </c>
      <c r="AG913" s="22">
        <f t="shared" si="411"/>
        <v>0</v>
      </c>
      <c r="AH913" s="1"/>
      <c r="AI913" s="1"/>
      <c r="AJ913" s="1"/>
      <c r="AK913" s="1"/>
      <c r="AL913" s="1"/>
      <c r="AM913" s="1"/>
      <c r="AN913" s="26"/>
      <c r="AO913" s="26"/>
      <c r="AP913" s="26"/>
      <c r="AQ913" s="26"/>
      <c r="AR913" s="26"/>
      <c r="AS913" s="26"/>
      <c r="AT913" s="26"/>
      <c r="AU913" s="26"/>
      <c r="AV913" s="26"/>
      <c r="AW913" s="26"/>
      <c r="AX913" s="26"/>
      <c r="AY913" s="26"/>
      <c r="AZ913" s="26"/>
      <c r="BA913" s="26"/>
      <c r="BB913" s="26"/>
      <c r="BC913" s="26"/>
      <c r="BD913" s="26"/>
      <c r="BE913" s="26"/>
      <c r="BF913" s="26"/>
      <c r="BG913" s="26"/>
      <c r="BH913" s="26"/>
      <c r="BI913" s="26"/>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row>
    <row r="914" spans="1:201" ht="40.15" customHeight="1" x14ac:dyDescent="0.2">
      <c r="A914" s="16" t="s">
        <v>1161</v>
      </c>
      <c r="B914" s="9">
        <v>905</v>
      </c>
      <c r="C914" s="9"/>
      <c r="D914" s="49" t="s">
        <v>960</v>
      </c>
      <c r="E914" s="79" t="s">
        <v>961</v>
      </c>
      <c r="F914" s="49" t="s">
        <v>2031</v>
      </c>
      <c r="G914" s="49" t="s">
        <v>677</v>
      </c>
      <c r="H914" s="38" t="s">
        <v>540</v>
      </c>
      <c r="I914" s="89">
        <v>10</v>
      </c>
      <c r="J914" s="82">
        <v>15</v>
      </c>
      <c r="K914" s="82">
        <f t="shared" si="402"/>
        <v>15</v>
      </c>
      <c r="L914" s="82">
        <f t="shared" si="403"/>
        <v>1.5</v>
      </c>
      <c r="M914" s="83">
        <f t="shared" si="401"/>
        <v>1.5</v>
      </c>
      <c r="N914" s="84">
        <v>0</v>
      </c>
      <c r="O914" s="85">
        <f t="shared" si="385"/>
        <v>500</v>
      </c>
      <c r="P914" s="86">
        <v>50</v>
      </c>
      <c r="Q914" s="85">
        <f t="shared" si="386"/>
        <v>60000</v>
      </c>
      <c r="R914" s="86">
        <v>6000</v>
      </c>
      <c r="S914" s="87">
        <f t="shared" si="387"/>
        <v>750</v>
      </c>
      <c r="T914" s="87">
        <f t="shared" si="388"/>
        <v>90000</v>
      </c>
      <c r="U914" s="6"/>
      <c r="V914" s="6"/>
      <c r="W914" s="6"/>
      <c r="X914" s="6"/>
      <c r="Y914" s="6"/>
      <c r="Z914" s="6"/>
      <c r="AA914" s="22">
        <f t="shared" si="406"/>
        <v>0</v>
      </c>
      <c r="AB914" s="22"/>
      <c r="AC914" s="22"/>
      <c r="AD914" s="6"/>
      <c r="AE914" s="22">
        <f t="shared" si="409"/>
        <v>0</v>
      </c>
      <c r="AF914" s="22"/>
      <c r="AG914" s="22"/>
      <c r="AH914" s="6"/>
      <c r="AI914" s="6"/>
      <c r="AJ914" s="6"/>
      <c r="AK914" s="6"/>
      <c r="AL914" s="6"/>
      <c r="AM914" s="6"/>
      <c r="AN914" s="29"/>
      <c r="AO914" s="29"/>
      <c r="AP914" s="29"/>
      <c r="AQ914" s="29"/>
      <c r="AR914" s="29"/>
      <c r="AS914" s="29"/>
      <c r="AT914" s="29"/>
      <c r="AU914" s="29"/>
      <c r="AV914" s="29"/>
      <c r="AW914" s="29"/>
      <c r="AX914" s="29"/>
      <c r="AY914" s="29"/>
      <c r="AZ914" s="29"/>
      <c r="BA914" s="29"/>
      <c r="BB914" s="29"/>
      <c r="BC914" s="29"/>
      <c r="BD914" s="29"/>
      <c r="BE914" s="29"/>
      <c r="BF914" s="29"/>
      <c r="BG914" s="29"/>
      <c r="BH914" s="29"/>
      <c r="BI914" s="29"/>
      <c r="BJ914" s="6"/>
      <c r="BK914" s="6"/>
      <c r="BL914" s="6"/>
      <c r="BM914" s="6"/>
      <c r="BN914" s="6"/>
      <c r="BO914" s="6"/>
      <c r="BP914" s="6"/>
      <c r="BQ914" s="6"/>
      <c r="BR914" s="6"/>
      <c r="BS914" s="6"/>
      <c r="BT914" s="6"/>
      <c r="BU914" s="6"/>
      <c r="BV914" s="6"/>
      <c r="BW914" s="6"/>
      <c r="BX914" s="6"/>
      <c r="BY914" s="6"/>
      <c r="BZ914" s="6"/>
      <c r="CA914" s="6"/>
      <c r="CB914" s="6"/>
      <c r="CC914" s="6"/>
      <c r="CD914" s="6"/>
      <c r="CE914" s="6"/>
      <c r="CF914" s="6"/>
      <c r="CG914" s="6"/>
      <c r="CH914" s="6"/>
      <c r="CI914" s="6"/>
      <c r="CJ914" s="6"/>
      <c r="CK914" s="6"/>
      <c r="CL914" s="6"/>
      <c r="CM914" s="6"/>
      <c r="CN914" s="6"/>
      <c r="CO914" s="6"/>
      <c r="CP914" s="6"/>
      <c r="CQ914" s="6"/>
      <c r="CR914" s="6"/>
      <c r="CS914" s="6"/>
      <c r="CT914" s="6"/>
      <c r="CU914" s="6"/>
      <c r="CV914" s="6"/>
      <c r="CW914" s="6"/>
      <c r="CX914" s="6"/>
      <c r="CY914" s="6"/>
      <c r="CZ914" s="6"/>
      <c r="DA914" s="6"/>
      <c r="DB914" s="6"/>
      <c r="DC914" s="6"/>
      <c r="DD914" s="6"/>
      <c r="DE914" s="6"/>
      <c r="DF914" s="6"/>
      <c r="DG914" s="6"/>
      <c r="DH914" s="6"/>
      <c r="DI914" s="6"/>
      <c r="DJ914" s="6"/>
      <c r="DK914" s="6"/>
      <c r="DL914" s="6"/>
      <c r="DM914" s="6"/>
      <c r="DN914" s="6"/>
      <c r="DO914" s="6"/>
      <c r="DP914" s="6"/>
      <c r="DQ914" s="6"/>
      <c r="DR914" s="6"/>
      <c r="DS914" s="6"/>
      <c r="DT914" s="6"/>
      <c r="DU914" s="6"/>
      <c r="DV914" s="6"/>
      <c r="DW914" s="6"/>
      <c r="DX914" s="6"/>
      <c r="DY914" s="6"/>
      <c r="DZ914" s="6"/>
      <c r="EA914" s="6"/>
      <c r="EB914" s="6"/>
      <c r="EC914" s="6"/>
      <c r="ED914" s="6"/>
      <c r="EE914" s="6"/>
      <c r="EF914" s="6"/>
      <c r="EG914" s="6"/>
      <c r="EH914" s="6"/>
      <c r="EI914" s="6"/>
      <c r="EJ914" s="6"/>
      <c r="EK914" s="6"/>
      <c r="EL914" s="6"/>
      <c r="EM914" s="6"/>
      <c r="EN914" s="6"/>
      <c r="EO914" s="6"/>
      <c r="EP914" s="6"/>
      <c r="EQ914" s="6"/>
      <c r="ER914" s="6"/>
      <c r="ES914" s="6"/>
      <c r="ET914" s="6"/>
      <c r="EU914" s="6"/>
      <c r="EV914" s="6"/>
      <c r="EW914" s="6"/>
      <c r="EX914" s="6"/>
      <c r="EY914" s="6"/>
      <c r="EZ914" s="6"/>
      <c r="FA914" s="6"/>
      <c r="FB914" s="6"/>
      <c r="FC914" s="6"/>
      <c r="FD914" s="6"/>
      <c r="FE914" s="6"/>
      <c r="FF914" s="6"/>
      <c r="FG914" s="6"/>
      <c r="FH914" s="6"/>
      <c r="FI914" s="6"/>
      <c r="FJ914" s="6"/>
      <c r="FK914" s="6"/>
      <c r="FL914" s="6"/>
      <c r="FM914" s="6"/>
      <c r="FN914" s="6"/>
      <c r="FO914" s="6"/>
      <c r="FP914" s="6"/>
      <c r="FQ914" s="6"/>
      <c r="FR914" s="6"/>
      <c r="FS914" s="6"/>
      <c r="FT914" s="6"/>
      <c r="FU914" s="6"/>
      <c r="FV914" s="6"/>
      <c r="FW914" s="6"/>
      <c r="FX914" s="6"/>
      <c r="FY914" s="6"/>
      <c r="FZ914" s="6"/>
      <c r="GA914" s="6"/>
      <c r="GB914" s="6"/>
      <c r="GC914" s="6"/>
      <c r="GD914" s="6"/>
      <c r="GE914" s="6"/>
      <c r="GF914" s="6"/>
      <c r="GG914" s="6"/>
      <c r="GH914" s="6"/>
      <c r="GI914" s="6"/>
      <c r="GJ914" s="6"/>
      <c r="GK914" s="6"/>
      <c r="GL914" s="6"/>
      <c r="GM914" s="6"/>
      <c r="GN914" s="6"/>
      <c r="GO914" s="6"/>
      <c r="GP914" s="6"/>
      <c r="GQ914" s="6"/>
      <c r="GR914" s="6"/>
      <c r="GS914" s="6"/>
    </row>
    <row r="915" spans="1:201" s="6" customFormat="1" ht="40.15" customHeight="1" x14ac:dyDescent="0.2">
      <c r="A915" s="16" t="s">
        <v>1161</v>
      </c>
      <c r="B915" s="9">
        <v>906</v>
      </c>
      <c r="C915" s="9"/>
      <c r="D915" s="49" t="s">
        <v>960</v>
      </c>
      <c r="E915" s="79" t="s">
        <v>961</v>
      </c>
      <c r="F915" s="49" t="s">
        <v>626</v>
      </c>
      <c r="G915" s="49" t="s">
        <v>677</v>
      </c>
      <c r="H915" s="38" t="s">
        <v>540</v>
      </c>
      <c r="I915" s="89">
        <v>10</v>
      </c>
      <c r="J915" s="82">
        <v>15</v>
      </c>
      <c r="K915" s="82">
        <f t="shared" si="402"/>
        <v>15</v>
      </c>
      <c r="L915" s="82">
        <f t="shared" si="403"/>
        <v>1.5</v>
      </c>
      <c r="M915" s="83">
        <f t="shared" si="401"/>
        <v>1.5</v>
      </c>
      <c r="N915" s="84">
        <v>0</v>
      </c>
      <c r="O915" s="85">
        <f t="shared" ref="O915:O976" si="412">P915*I915</f>
        <v>1000</v>
      </c>
      <c r="P915" s="86">
        <v>100</v>
      </c>
      <c r="Q915" s="85">
        <f t="shared" ref="Q915:Q976" si="413">R915*I915</f>
        <v>80000</v>
      </c>
      <c r="R915" s="86">
        <v>8000</v>
      </c>
      <c r="S915" s="87">
        <f t="shared" ref="S915:S976" si="414">P915*K915</f>
        <v>1500</v>
      </c>
      <c r="T915" s="87">
        <f t="shared" ref="T915:T976" si="415">R915*K915</f>
        <v>120000</v>
      </c>
      <c r="AA915" s="22">
        <f t="shared" ref="AA915:AA948" si="416">N915*O915</f>
        <v>0</v>
      </c>
      <c r="AB915" s="22">
        <f t="shared" ref="AB915:AB949" si="417">M915*O915</f>
        <v>1500</v>
      </c>
      <c r="AC915" s="22">
        <f t="shared" ref="AC915:AC948" si="418">IF(AA915&lt;AB915,AA915,AB915)</f>
        <v>0</v>
      </c>
      <c r="AE915" s="22">
        <f t="shared" ref="AE915:AE948" si="419">Q915*N915</f>
        <v>0</v>
      </c>
      <c r="AF915" s="22">
        <f t="shared" ref="AF915:AF949" si="420">M915*Q915</f>
        <v>120000</v>
      </c>
      <c r="AG915" s="22">
        <f t="shared" ref="AG915:AG948" si="421">IF(AE915&lt;AF915,AE915,AF915)</f>
        <v>0</v>
      </c>
      <c r="AN915" s="29"/>
      <c r="AO915" s="29"/>
      <c r="AP915" s="29"/>
      <c r="AQ915" s="29"/>
      <c r="AR915" s="29"/>
      <c r="AS915" s="29"/>
      <c r="AT915" s="29"/>
      <c r="AU915" s="29"/>
      <c r="AV915" s="29"/>
      <c r="AW915" s="29"/>
      <c r="AX915" s="29"/>
      <c r="AY915" s="29"/>
      <c r="AZ915" s="29"/>
      <c r="BA915" s="29"/>
      <c r="BB915" s="29"/>
      <c r="BC915" s="29"/>
      <c r="BD915" s="29"/>
      <c r="BE915" s="29"/>
      <c r="BF915" s="29"/>
      <c r="BG915" s="29"/>
      <c r="BH915" s="29"/>
      <c r="BI915" s="29"/>
    </row>
    <row r="916" spans="1:201" s="6" customFormat="1" ht="40.15" customHeight="1" x14ac:dyDescent="0.2">
      <c r="A916" s="15" t="s">
        <v>1160</v>
      </c>
      <c r="B916" s="9">
        <v>907</v>
      </c>
      <c r="C916" s="9"/>
      <c r="D916" s="49" t="s">
        <v>449</v>
      </c>
      <c r="E916" s="79" t="s">
        <v>1554</v>
      </c>
      <c r="F916" s="49" t="s">
        <v>1555</v>
      </c>
      <c r="G916" s="49" t="s">
        <v>1556</v>
      </c>
      <c r="H916" s="49" t="s">
        <v>537</v>
      </c>
      <c r="I916" s="89">
        <v>1</v>
      </c>
      <c r="J916" s="88">
        <v>8.06</v>
      </c>
      <c r="K916" s="82">
        <f t="shared" si="402"/>
        <v>8.06</v>
      </c>
      <c r="L916" s="82">
        <f t="shared" si="403"/>
        <v>8.06</v>
      </c>
      <c r="M916" s="83">
        <f t="shared" si="401"/>
        <v>8.06</v>
      </c>
      <c r="N916" s="84">
        <v>7.2737999999999996</v>
      </c>
      <c r="O916" s="85">
        <f t="shared" si="412"/>
        <v>20</v>
      </c>
      <c r="P916" s="86">
        <v>20</v>
      </c>
      <c r="Q916" s="85">
        <f t="shared" si="413"/>
        <v>2000</v>
      </c>
      <c r="R916" s="86">
        <v>2000</v>
      </c>
      <c r="S916" s="87">
        <f t="shared" si="414"/>
        <v>161.20000000000002</v>
      </c>
      <c r="T916" s="87">
        <f t="shared" si="415"/>
        <v>16120.000000000002</v>
      </c>
      <c r="U916" s="1"/>
      <c r="V916" s="1"/>
      <c r="W916" s="1"/>
      <c r="X916" s="1"/>
      <c r="Y916" s="1"/>
      <c r="Z916" s="1"/>
      <c r="AA916" s="22">
        <f t="shared" si="416"/>
        <v>145.476</v>
      </c>
      <c r="AB916" s="22">
        <f t="shared" si="417"/>
        <v>161.20000000000002</v>
      </c>
      <c r="AC916" s="22">
        <f t="shared" si="418"/>
        <v>145.476</v>
      </c>
      <c r="AD916" s="1"/>
      <c r="AE916" s="22">
        <f t="shared" si="419"/>
        <v>14547.599999999999</v>
      </c>
      <c r="AF916" s="22">
        <f t="shared" si="420"/>
        <v>16120.000000000002</v>
      </c>
      <c r="AG916" s="22">
        <f t="shared" si="421"/>
        <v>14547.599999999999</v>
      </c>
      <c r="AH916" s="1"/>
      <c r="AI916" s="1"/>
      <c r="AJ916" s="1"/>
      <c r="AK916" s="1"/>
      <c r="AL916" s="1"/>
      <c r="AM916" s="1"/>
      <c r="AN916" s="26"/>
      <c r="AO916" s="26"/>
      <c r="AP916" s="26"/>
      <c r="AQ916" s="26"/>
      <c r="AR916" s="26"/>
      <c r="AS916" s="26"/>
      <c r="AT916" s="26"/>
      <c r="AU916" s="26"/>
      <c r="AV916" s="26"/>
      <c r="AW916" s="26"/>
      <c r="AX916" s="26"/>
      <c r="AY916" s="26"/>
      <c r="AZ916" s="26"/>
      <c r="BA916" s="26"/>
      <c r="BB916" s="26"/>
      <c r="BC916" s="26"/>
      <c r="BD916" s="26"/>
      <c r="BE916" s="26"/>
      <c r="BF916" s="26"/>
      <c r="BG916" s="26"/>
      <c r="BH916" s="26"/>
      <c r="BI916" s="26"/>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row>
    <row r="917" spans="1:201" ht="40.15" customHeight="1" x14ac:dyDescent="0.2">
      <c r="A917" s="15" t="s">
        <v>1161</v>
      </c>
      <c r="B917" s="9">
        <v>908</v>
      </c>
      <c r="C917" s="9"/>
      <c r="D917" s="49" t="s">
        <v>449</v>
      </c>
      <c r="E917" s="79" t="s">
        <v>1993</v>
      </c>
      <c r="F917" s="49" t="s">
        <v>568</v>
      </c>
      <c r="G917" s="49" t="s">
        <v>1293</v>
      </c>
      <c r="H917" s="49" t="s">
        <v>537</v>
      </c>
      <c r="I917" s="89">
        <v>1</v>
      </c>
      <c r="J917" s="88">
        <v>2.2599999999999998</v>
      </c>
      <c r="K917" s="82">
        <f t="shared" si="402"/>
        <v>2.2599999999999998</v>
      </c>
      <c r="L917" s="82">
        <f t="shared" si="403"/>
        <v>2.2599999999999998</v>
      </c>
      <c r="M917" s="83">
        <f t="shared" si="401"/>
        <v>2.2599999999999998</v>
      </c>
      <c r="N917" s="84">
        <v>2.7450000000000001</v>
      </c>
      <c r="O917" s="85">
        <f t="shared" si="412"/>
        <v>5</v>
      </c>
      <c r="P917" s="86">
        <v>5</v>
      </c>
      <c r="Q917" s="85">
        <f t="shared" si="413"/>
        <v>200</v>
      </c>
      <c r="R917" s="86">
        <v>200</v>
      </c>
      <c r="S917" s="87">
        <f t="shared" si="414"/>
        <v>11.299999999999999</v>
      </c>
      <c r="T917" s="87">
        <f t="shared" si="415"/>
        <v>451.99999999999994</v>
      </c>
      <c r="AA917" s="22">
        <f t="shared" si="416"/>
        <v>13.725000000000001</v>
      </c>
      <c r="AB917" s="22">
        <f t="shared" si="417"/>
        <v>11.299999999999999</v>
      </c>
      <c r="AC917" s="22">
        <f t="shared" si="418"/>
        <v>11.299999999999999</v>
      </c>
      <c r="AE917" s="22">
        <f t="shared" si="419"/>
        <v>549</v>
      </c>
      <c r="AF917" s="22">
        <f t="shared" si="420"/>
        <v>451.99999999999994</v>
      </c>
      <c r="AG917" s="22">
        <f t="shared" si="421"/>
        <v>451.99999999999994</v>
      </c>
    </row>
    <row r="918" spans="1:201" ht="40.15" customHeight="1" x14ac:dyDescent="0.2">
      <c r="A918" s="15" t="s">
        <v>1160</v>
      </c>
      <c r="B918" s="9">
        <v>909</v>
      </c>
      <c r="C918" s="9"/>
      <c r="D918" s="49" t="s">
        <v>310</v>
      </c>
      <c r="E918" s="79" t="s">
        <v>1557</v>
      </c>
      <c r="F918" s="49" t="s">
        <v>311</v>
      </c>
      <c r="G918" s="49" t="s">
        <v>1558</v>
      </c>
      <c r="H918" s="49" t="s">
        <v>537</v>
      </c>
      <c r="I918" s="89">
        <v>1</v>
      </c>
      <c r="J918" s="88">
        <v>84.59</v>
      </c>
      <c r="K918" s="82">
        <f t="shared" si="402"/>
        <v>84.59</v>
      </c>
      <c r="L918" s="82">
        <f t="shared" si="403"/>
        <v>84.59</v>
      </c>
      <c r="M918" s="83">
        <f t="shared" si="401"/>
        <v>84.59</v>
      </c>
      <c r="N918" s="84">
        <v>18.210999999999999</v>
      </c>
      <c r="O918" s="85">
        <f t="shared" si="412"/>
        <v>20</v>
      </c>
      <c r="P918" s="86">
        <v>20</v>
      </c>
      <c r="Q918" s="85">
        <f t="shared" si="413"/>
        <v>200</v>
      </c>
      <c r="R918" s="86">
        <v>200</v>
      </c>
      <c r="S918" s="87">
        <f t="shared" si="414"/>
        <v>1691.8000000000002</v>
      </c>
      <c r="T918" s="87">
        <f t="shared" si="415"/>
        <v>16918</v>
      </c>
      <c r="AA918" s="22">
        <f t="shared" si="416"/>
        <v>364.21999999999997</v>
      </c>
      <c r="AB918" s="22">
        <f t="shared" si="417"/>
        <v>1691.8000000000002</v>
      </c>
      <c r="AC918" s="22">
        <f t="shared" si="418"/>
        <v>364.21999999999997</v>
      </c>
      <c r="AE918" s="22">
        <f t="shared" si="419"/>
        <v>3642.2</v>
      </c>
      <c r="AF918" s="22">
        <f t="shared" si="420"/>
        <v>16918</v>
      </c>
      <c r="AG918" s="22">
        <f t="shared" si="421"/>
        <v>3642.2</v>
      </c>
    </row>
    <row r="919" spans="1:201" ht="40.15" customHeight="1" x14ac:dyDescent="0.2">
      <c r="A919" s="15" t="s">
        <v>1160</v>
      </c>
      <c r="B919" s="9">
        <v>910</v>
      </c>
      <c r="C919" s="9"/>
      <c r="D919" s="49" t="s">
        <v>310</v>
      </c>
      <c r="E919" s="79" t="s">
        <v>1959</v>
      </c>
      <c r="F919" s="49" t="s">
        <v>311</v>
      </c>
      <c r="G919" s="49" t="s">
        <v>1559</v>
      </c>
      <c r="H919" s="49" t="s">
        <v>537</v>
      </c>
      <c r="I919" s="89">
        <v>1</v>
      </c>
      <c r="J919" s="88">
        <v>111.44</v>
      </c>
      <c r="K919" s="82">
        <f t="shared" si="402"/>
        <v>111.44</v>
      </c>
      <c r="L919" s="82">
        <f t="shared" si="403"/>
        <v>111.44</v>
      </c>
      <c r="M919" s="83">
        <f t="shared" si="401"/>
        <v>111.44</v>
      </c>
      <c r="N919" s="84">
        <v>45.527500000000003</v>
      </c>
      <c r="O919" s="85">
        <f t="shared" si="412"/>
        <v>80</v>
      </c>
      <c r="P919" s="86">
        <v>80</v>
      </c>
      <c r="Q919" s="85">
        <f t="shared" si="413"/>
        <v>1600</v>
      </c>
      <c r="R919" s="86">
        <v>1600</v>
      </c>
      <c r="S919" s="87">
        <f t="shared" si="414"/>
        <v>8915.2000000000007</v>
      </c>
      <c r="T919" s="87">
        <f t="shared" si="415"/>
        <v>178304</v>
      </c>
      <c r="AA919" s="22">
        <f t="shared" si="416"/>
        <v>3642.2000000000003</v>
      </c>
      <c r="AB919" s="22">
        <f t="shared" si="417"/>
        <v>8915.2000000000007</v>
      </c>
      <c r="AC919" s="22">
        <f t="shared" si="418"/>
        <v>3642.2000000000003</v>
      </c>
      <c r="AE919" s="22">
        <f t="shared" si="419"/>
        <v>72844</v>
      </c>
      <c r="AF919" s="22">
        <f t="shared" si="420"/>
        <v>178304</v>
      </c>
      <c r="AG919" s="22">
        <f t="shared" si="421"/>
        <v>72844</v>
      </c>
    </row>
    <row r="920" spans="1:201" ht="40.15" customHeight="1" x14ac:dyDescent="0.2">
      <c r="A920" s="15" t="s">
        <v>1160</v>
      </c>
      <c r="B920" s="9">
        <v>911</v>
      </c>
      <c r="C920" s="9"/>
      <c r="D920" s="49" t="s">
        <v>310</v>
      </c>
      <c r="E920" s="79" t="s">
        <v>1560</v>
      </c>
      <c r="F920" s="49" t="s">
        <v>311</v>
      </c>
      <c r="G920" s="49" t="s">
        <v>1561</v>
      </c>
      <c r="H920" s="49" t="s">
        <v>537</v>
      </c>
      <c r="I920" s="89">
        <v>1</v>
      </c>
      <c r="J920" s="88">
        <v>149.16999999999999</v>
      </c>
      <c r="K920" s="82">
        <f t="shared" si="402"/>
        <v>149.16999999999999</v>
      </c>
      <c r="L920" s="82">
        <f t="shared" si="403"/>
        <v>149.16999999999999</v>
      </c>
      <c r="M920" s="83">
        <f t="shared" si="401"/>
        <v>149.16999999999999</v>
      </c>
      <c r="N920" s="84">
        <v>91.055000000000007</v>
      </c>
      <c r="O920" s="85">
        <f t="shared" si="412"/>
        <v>100</v>
      </c>
      <c r="P920" s="86">
        <v>100</v>
      </c>
      <c r="Q920" s="85">
        <f t="shared" si="413"/>
        <v>1200</v>
      </c>
      <c r="R920" s="86">
        <v>1200</v>
      </c>
      <c r="S920" s="87">
        <f t="shared" si="414"/>
        <v>14916.999999999998</v>
      </c>
      <c r="T920" s="87">
        <f t="shared" si="415"/>
        <v>179003.99999999997</v>
      </c>
      <c r="AA920" s="22">
        <f t="shared" si="416"/>
        <v>9105.5</v>
      </c>
      <c r="AB920" s="22">
        <f t="shared" si="417"/>
        <v>14916.999999999998</v>
      </c>
      <c r="AC920" s="22">
        <f t="shared" si="418"/>
        <v>9105.5</v>
      </c>
      <c r="AE920" s="22">
        <f t="shared" si="419"/>
        <v>109266.00000000001</v>
      </c>
      <c r="AF920" s="22">
        <f t="shared" si="420"/>
        <v>179003.99999999997</v>
      </c>
      <c r="AG920" s="22">
        <f t="shared" si="421"/>
        <v>109266.00000000001</v>
      </c>
    </row>
    <row r="921" spans="1:201" ht="40.15" customHeight="1" x14ac:dyDescent="0.2">
      <c r="A921" s="15" t="s">
        <v>1161</v>
      </c>
      <c r="B921" s="9">
        <v>912</v>
      </c>
      <c r="C921" s="9"/>
      <c r="D921" s="49" t="s">
        <v>243</v>
      </c>
      <c r="E921" s="79" t="s">
        <v>244</v>
      </c>
      <c r="F921" s="49" t="s">
        <v>970</v>
      </c>
      <c r="G921" s="49" t="s">
        <v>245</v>
      </c>
      <c r="H921" s="38" t="s">
        <v>540</v>
      </c>
      <c r="I921" s="53">
        <v>30</v>
      </c>
      <c r="J921" s="88">
        <v>34</v>
      </c>
      <c r="K921" s="82">
        <f t="shared" si="402"/>
        <v>33.9</v>
      </c>
      <c r="L921" s="82">
        <f t="shared" si="403"/>
        <v>1.1299999999999999</v>
      </c>
      <c r="M921" s="83">
        <f t="shared" si="401"/>
        <v>1.1333333333333333</v>
      </c>
      <c r="N921" s="84">
        <v>0</v>
      </c>
      <c r="O921" s="85">
        <f t="shared" si="412"/>
        <v>30</v>
      </c>
      <c r="P921" s="86">
        <v>1</v>
      </c>
      <c r="Q921" s="85">
        <f t="shared" si="413"/>
        <v>90000</v>
      </c>
      <c r="R921" s="86">
        <v>3000</v>
      </c>
      <c r="S921" s="87">
        <f t="shared" si="414"/>
        <v>33.9</v>
      </c>
      <c r="T921" s="87">
        <f t="shared" si="415"/>
        <v>101700</v>
      </c>
      <c r="AA921" s="22">
        <f t="shared" si="416"/>
        <v>0</v>
      </c>
      <c r="AB921" s="22">
        <f t="shared" si="417"/>
        <v>34</v>
      </c>
      <c r="AC921" s="22">
        <f t="shared" si="418"/>
        <v>0</v>
      </c>
      <c r="AE921" s="22">
        <f t="shared" si="419"/>
        <v>0</v>
      </c>
      <c r="AF921" s="22">
        <f t="shared" si="420"/>
        <v>102000</v>
      </c>
      <c r="AG921" s="22">
        <f t="shared" si="421"/>
        <v>0</v>
      </c>
    </row>
    <row r="922" spans="1:201" ht="40.15" customHeight="1" x14ac:dyDescent="0.2">
      <c r="A922" s="15" t="s">
        <v>1161</v>
      </c>
      <c r="B922" s="9">
        <v>913</v>
      </c>
      <c r="C922" s="9"/>
      <c r="D922" s="49" t="s">
        <v>243</v>
      </c>
      <c r="E922" s="79" t="s">
        <v>246</v>
      </c>
      <c r="F922" s="49" t="s">
        <v>970</v>
      </c>
      <c r="G922" s="49" t="s">
        <v>245</v>
      </c>
      <c r="H922" s="49" t="s">
        <v>540</v>
      </c>
      <c r="I922" s="89">
        <v>60</v>
      </c>
      <c r="J922" s="88">
        <v>55</v>
      </c>
      <c r="K922" s="82">
        <f t="shared" si="402"/>
        <v>54.6</v>
      </c>
      <c r="L922" s="82">
        <f t="shared" si="403"/>
        <v>0.91</v>
      </c>
      <c r="M922" s="83">
        <f t="shared" si="401"/>
        <v>0.91666666666666663</v>
      </c>
      <c r="N922" s="84">
        <v>0</v>
      </c>
      <c r="O922" s="85">
        <f t="shared" si="412"/>
        <v>36000</v>
      </c>
      <c r="P922" s="86">
        <v>600</v>
      </c>
      <c r="Q922" s="85">
        <f t="shared" si="413"/>
        <v>240000</v>
      </c>
      <c r="R922" s="86">
        <v>4000</v>
      </c>
      <c r="S922" s="87">
        <f t="shared" si="414"/>
        <v>32760</v>
      </c>
      <c r="T922" s="87">
        <f t="shared" si="415"/>
        <v>218400</v>
      </c>
      <c r="AA922" s="22">
        <f t="shared" si="416"/>
        <v>0</v>
      </c>
      <c r="AB922" s="22">
        <f t="shared" si="417"/>
        <v>33000</v>
      </c>
      <c r="AC922" s="22">
        <f t="shared" si="418"/>
        <v>0</v>
      </c>
      <c r="AE922" s="22">
        <f t="shared" si="419"/>
        <v>0</v>
      </c>
      <c r="AF922" s="22">
        <f t="shared" si="420"/>
        <v>220000</v>
      </c>
      <c r="AG922" s="22">
        <f t="shared" si="421"/>
        <v>0</v>
      </c>
    </row>
    <row r="923" spans="1:201" ht="40.15" customHeight="1" x14ac:dyDescent="0.2">
      <c r="A923" s="15" t="s">
        <v>1160</v>
      </c>
      <c r="B923" s="9">
        <v>914</v>
      </c>
      <c r="C923" s="9"/>
      <c r="D923" s="49" t="s">
        <v>655</v>
      </c>
      <c r="E923" s="79" t="s">
        <v>1562</v>
      </c>
      <c r="F923" s="49" t="s">
        <v>549</v>
      </c>
      <c r="G923" s="49" t="s">
        <v>639</v>
      </c>
      <c r="H923" s="49" t="s">
        <v>540</v>
      </c>
      <c r="I923" s="89">
        <v>28</v>
      </c>
      <c r="J923" s="88">
        <v>25.54</v>
      </c>
      <c r="K923" s="82">
        <f t="shared" si="402"/>
        <v>25.48</v>
      </c>
      <c r="L923" s="82">
        <f t="shared" si="403"/>
        <v>0.91</v>
      </c>
      <c r="M923" s="83">
        <f t="shared" si="401"/>
        <v>0.91214285714285714</v>
      </c>
      <c r="N923" s="84">
        <v>0.52722199999999997</v>
      </c>
      <c r="O923" s="85">
        <f t="shared" si="412"/>
        <v>280</v>
      </c>
      <c r="P923" s="86">
        <v>10</v>
      </c>
      <c r="Q923" s="85">
        <f t="shared" si="413"/>
        <v>5600</v>
      </c>
      <c r="R923" s="86">
        <v>200</v>
      </c>
      <c r="S923" s="87">
        <f t="shared" si="414"/>
        <v>254.8</v>
      </c>
      <c r="T923" s="87">
        <f t="shared" si="415"/>
        <v>5096</v>
      </c>
      <c r="AA923" s="22">
        <f t="shared" si="416"/>
        <v>147.62215999999998</v>
      </c>
      <c r="AB923" s="22">
        <f t="shared" si="417"/>
        <v>255.4</v>
      </c>
      <c r="AC923" s="22">
        <f t="shared" si="418"/>
        <v>147.62215999999998</v>
      </c>
      <c r="AE923" s="22">
        <f t="shared" si="419"/>
        <v>2952.4431999999997</v>
      </c>
      <c r="AF923" s="22">
        <f t="shared" si="420"/>
        <v>5108</v>
      </c>
      <c r="AG923" s="22">
        <f t="shared" si="421"/>
        <v>2952.4431999999997</v>
      </c>
    </row>
    <row r="924" spans="1:201" ht="40.15" customHeight="1" x14ac:dyDescent="0.2">
      <c r="A924" s="15" t="s">
        <v>1161</v>
      </c>
      <c r="B924" s="9">
        <v>915</v>
      </c>
      <c r="C924" s="9"/>
      <c r="D924" s="49" t="s">
        <v>33</v>
      </c>
      <c r="E924" s="79" t="s">
        <v>34</v>
      </c>
      <c r="F924" s="49" t="s">
        <v>563</v>
      </c>
      <c r="G924" s="49" t="s">
        <v>649</v>
      </c>
      <c r="H924" s="49" t="s">
        <v>540</v>
      </c>
      <c r="I924" s="89">
        <v>50</v>
      </c>
      <c r="J924" s="88">
        <v>21.44</v>
      </c>
      <c r="K924" s="82">
        <f t="shared" si="402"/>
        <v>21</v>
      </c>
      <c r="L924" s="82">
        <f t="shared" si="403"/>
        <v>0.42</v>
      </c>
      <c r="M924" s="83">
        <f t="shared" si="401"/>
        <v>0.42880000000000001</v>
      </c>
      <c r="N924" s="84">
        <v>0</v>
      </c>
      <c r="O924" s="85">
        <f t="shared" si="412"/>
        <v>100000</v>
      </c>
      <c r="P924" s="86">
        <v>2000</v>
      </c>
      <c r="Q924" s="85">
        <f t="shared" si="413"/>
        <v>1500000</v>
      </c>
      <c r="R924" s="86">
        <v>30000</v>
      </c>
      <c r="S924" s="87">
        <f t="shared" si="414"/>
        <v>42000</v>
      </c>
      <c r="T924" s="87">
        <f t="shared" si="415"/>
        <v>630000</v>
      </c>
      <c r="AA924" s="22">
        <f t="shared" si="416"/>
        <v>0</v>
      </c>
      <c r="AB924" s="22">
        <f t="shared" si="417"/>
        <v>42880</v>
      </c>
      <c r="AC924" s="22">
        <f t="shared" si="418"/>
        <v>0</v>
      </c>
      <c r="AE924" s="22">
        <f t="shared" si="419"/>
        <v>0</v>
      </c>
      <c r="AF924" s="22">
        <f t="shared" si="420"/>
        <v>643200</v>
      </c>
      <c r="AG924" s="22">
        <f t="shared" si="421"/>
        <v>0</v>
      </c>
    </row>
    <row r="925" spans="1:201" ht="40.15" customHeight="1" x14ac:dyDescent="0.2">
      <c r="A925" s="15" t="s">
        <v>1161</v>
      </c>
      <c r="B925" s="9">
        <v>916</v>
      </c>
      <c r="C925" s="9"/>
      <c r="D925" s="49" t="s">
        <v>33</v>
      </c>
      <c r="E925" s="79" t="s">
        <v>1019</v>
      </c>
      <c r="F925" s="49" t="s">
        <v>538</v>
      </c>
      <c r="G925" s="49" t="s">
        <v>318</v>
      </c>
      <c r="H925" s="38" t="s">
        <v>540</v>
      </c>
      <c r="I925" s="53">
        <v>80</v>
      </c>
      <c r="J925" s="88">
        <v>9.5</v>
      </c>
      <c r="K925" s="82">
        <f t="shared" si="402"/>
        <v>8.8000000000000007</v>
      </c>
      <c r="L925" s="82">
        <f t="shared" si="403"/>
        <v>0.11</v>
      </c>
      <c r="M925" s="83">
        <f t="shared" si="401"/>
        <v>0.11874999999999999</v>
      </c>
      <c r="N925" s="84">
        <v>0</v>
      </c>
      <c r="O925" s="85">
        <f t="shared" si="412"/>
        <v>80</v>
      </c>
      <c r="P925" s="86">
        <v>1</v>
      </c>
      <c r="Q925" s="85">
        <f t="shared" si="413"/>
        <v>80000</v>
      </c>
      <c r="R925" s="86">
        <v>1000</v>
      </c>
      <c r="S925" s="87">
        <f t="shared" si="414"/>
        <v>8.8000000000000007</v>
      </c>
      <c r="T925" s="87">
        <f t="shared" si="415"/>
        <v>8800</v>
      </c>
      <c r="AA925" s="22">
        <f t="shared" si="416"/>
        <v>0</v>
      </c>
      <c r="AB925" s="22">
        <f t="shared" si="417"/>
        <v>9.5</v>
      </c>
      <c r="AC925" s="22">
        <f t="shared" si="418"/>
        <v>0</v>
      </c>
      <c r="AE925" s="22">
        <f t="shared" si="419"/>
        <v>0</v>
      </c>
      <c r="AF925" s="22">
        <f t="shared" si="420"/>
        <v>9500</v>
      </c>
      <c r="AG925" s="22">
        <f t="shared" si="421"/>
        <v>0</v>
      </c>
    </row>
    <row r="926" spans="1:201" ht="40.15" customHeight="1" x14ac:dyDescent="0.2">
      <c r="A926" s="15" t="s">
        <v>1161</v>
      </c>
      <c r="B926" s="9">
        <v>917</v>
      </c>
      <c r="C926" s="9"/>
      <c r="D926" s="49" t="s">
        <v>33</v>
      </c>
      <c r="E926" s="79" t="s">
        <v>319</v>
      </c>
      <c r="F926" s="49" t="s">
        <v>538</v>
      </c>
      <c r="G926" s="49" t="s">
        <v>318</v>
      </c>
      <c r="H926" s="49" t="s">
        <v>540</v>
      </c>
      <c r="I926" s="89">
        <v>80</v>
      </c>
      <c r="J926" s="88">
        <v>9.85</v>
      </c>
      <c r="K926" s="82">
        <f t="shared" si="402"/>
        <v>9.6</v>
      </c>
      <c r="L926" s="82">
        <f t="shared" si="403"/>
        <v>0.12</v>
      </c>
      <c r="M926" s="83">
        <f t="shared" si="401"/>
        <v>0.123125</v>
      </c>
      <c r="N926" s="84">
        <v>0</v>
      </c>
      <c r="O926" s="85">
        <f t="shared" si="412"/>
        <v>80</v>
      </c>
      <c r="P926" s="86">
        <v>1</v>
      </c>
      <c r="Q926" s="85">
        <f t="shared" si="413"/>
        <v>640000</v>
      </c>
      <c r="R926" s="86">
        <v>8000</v>
      </c>
      <c r="S926" s="87">
        <f t="shared" si="414"/>
        <v>9.6</v>
      </c>
      <c r="T926" s="87">
        <f t="shared" si="415"/>
        <v>76800</v>
      </c>
      <c r="AA926" s="22">
        <f t="shared" si="416"/>
        <v>0</v>
      </c>
      <c r="AB926" s="22">
        <f t="shared" si="417"/>
        <v>9.85</v>
      </c>
      <c r="AC926" s="22">
        <f t="shared" si="418"/>
        <v>0</v>
      </c>
      <c r="AE926" s="22">
        <f t="shared" si="419"/>
        <v>0</v>
      </c>
      <c r="AF926" s="22">
        <f t="shared" si="420"/>
        <v>78800</v>
      </c>
      <c r="AG926" s="22">
        <f t="shared" si="421"/>
        <v>0</v>
      </c>
    </row>
    <row r="927" spans="1:201" ht="40.15" customHeight="1" x14ac:dyDescent="0.2">
      <c r="A927" s="15" t="s">
        <v>1161</v>
      </c>
      <c r="B927" s="9">
        <v>918</v>
      </c>
      <c r="C927" s="9"/>
      <c r="D927" s="49" t="s">
        <v>2173</v>
      </c>
      <c r="E927" s="79" t="s">
        <v>2176</v>
      </c>
      <c r="F927" s="49" t="s">
        <v>2174</v>
      </c>
      <c r="G927" s="49" t="s">
        <v>2175</v>
      </c>
      <c r="H927" s="38" t="s">
        <v>540</v>
      </c>
      <c r="I927" s="53">
        <v>30</v>
      </c>
      <c r="J927" s="88">
        <v>22.78</v>
      </c>
      <c r="K927" s="82">
        <f t="shared" si="402"/>
        <v>22.5</v>
      </c>
      <c r="L927" s="82">
        <f t="shared" si="403"/>
        <v>0.75</v>
      </c>
      <c r="M927" s="83">
        <f t="shared" si="401"/>
        <v>0.75933333333333342</v>
      </c>
      <c r="N927" s="84"/>
      <c r="O927" s="85">
        <f t="shared" si="412"/>
        <v>300</v>
      </c>
      <c r="P927" s="86">
        <v>10</v>
      </c>
      <c r="Q927" s="85">
        <f t="shared" si="413"/>
        <v>30000</v>
      </c>
      <c r="R927" s="86">
        <v>1000</v>
      </c>
      <c r="S927" s="87">
        <f t="shared" si="414"/>
        <v>225</v>
      </c>
      <c r="T927" s="87">
        <f t="shared" si="415"/>
        <v>22500</v>
      </c>
      <c r="AA927" s="22"/>
      <c r="AB927" s="22">
        <f t="shared" si="417"/>
        <v>227.8</v>
      </c>
      <c r="AC927" s="22"/>
      <c r="AE927" s="22"/>
      <c r="AF927" s="22">
        <f t="shared" si="420"/>
        <v>22780.000000000004</v>
      </c>
      <c r="AG927" s="22"/>
    </row>
    <row r="928" spans="1:201" ht="40.15" customHeight="1" x14ac:dyDescent="0.2">
      <c r="A928" s="15" t="s">
        <v>1161</v>
      </c>
      <c r="B928" s="9">
        <v>919</v>
      </c>
      <c r="C928" s="9"/>
      <c r="D928" s="49" t="s">
        <v>2173</v>
      </c>
      <c r="E928" s="79" t="s">
        <v>2177</v>
      </c>
      <c r="F928" s="49" t="s">
        <v>2174</v>
      </c>
      <c r="G928" s="49" t="s">
        <v>1045</v>
      </c>
      <c r="H928" s="38" t="s">
        <v>540</v>
      </c>
      <c r="I928" s="53">
        <v>30</v>
      </c>
      <c r="J928" s="88">
        <v>45.56</v>
      </c>
      <c r="K928" s="82">
        <f t="shared" si="402"/>
        <v>45.3</v>
      </c>
      <c r="L928" s="82">
        <f t="shared" si="403"/>
        <v>1.51</v>
      </c>
      <c r="M928" s="83">
        <f t="shared" si="401"/>
        <v>1.5186666666666668</v>
      </c>
      <c r="N928" s="84"/>
      <c r="O928" s="85">
        <f t="shared" si="412"/>
        <v>300</v>
      </c>
      <c r="P928" s="86">
        <v>10</v>
      </c>
      <c r="Q928" s="85">
        <f t="shared" si="413"/>
        <v>18000</v>
      </c>
      <c r="R928" s="86">
        <v>600</v>
      </c>
      <c r="S928" s="87">
        <f t="shared" si="414"/>
        <v>453</v>
      </c>
      <c r="T928" s="87">
        <f t="shared" si="415"/>
        <v>27180</v>
      </c>
      <c r="AA928" s="22"/>
      <c r="AB928" s="22">
        <f t="shared" si="417"/>
        <v>455.6</v>
      </c>
      <c r="AC928" s="22"/>
      <c r="AE928" s="22"/>
      <c r="AF928" s="22">
        <f t="shared" si="420"/>
        <v>27336.000000000004</v>
      </c>
      <c r="AG928" s="22"/>
    </row>
    <row r="929" spans="1:201" ht="40.15" customHeight="1" x14ac:dyDescent="0.2">
      <c r="A929" s="16" t="s">
        <v>1161</v>
      </c>
      <c r="B929" s="9">
        <v>920</v>
      </c>
      <c r="C929" s="9"/>
      <c r="D929" s="49" t="s">
        <v>968</v>
      </c>
      <c r="E929" s="79" t="s">
        <v>1687</v>
      </c>
      <c r="F929" s="49" t="s">
        <v>586</v>
      </c>
      <c r="G929" s="49" t="s">
        <v>1236</v>
      </c>
      <c r="H929" s="49" t="s">
        <v>537</v>
      </c>
      <c r="I929" s="89">
        <v>1</v>
      </c>
      <c r="J929" s="82">
        <v>14</v>
      </c>
      <c r="K929" s="82">
        <f t="shared" si="402"/>
        <v>14</v>
      </c>
      <c r="L929" s="82">
        <f t="shared" si="403"/>
        <v>14</v>
      </c>
      <c r="M929" s="83">
        <f t="shared" si="401"/>
        <v>14</v>
      </c>
      <c r="N929" s="84">
        <v>0</v>
      </c>
      <c r="O929" s="85">
        <f t="shared" si="412"/>
        <v>1</v>
      </c>
      <c r="P929" s="86">
        <v>1</v>
      </c>
      <c r="Q929" s="85">
        <f t="shared" si="413"/>
        <v>500</v>
      </c>
      <c r="R929" s="86">
        <v>500</v>
      </c>
      <c r="S929" s="87">
        <f t="shared" si="414"/>
        <v>14</v>
      </c>
      <c r="T929" s="87">
        <f t="shared" si="415"/>
        <v>7000</v>
      </c>
      <c r="U929" s="6"/>
      <c r="V929" s="6"/>
      <c r="W929" s="6"/>
      <c r="X929" s="6"/>
      <c r="Y929" s="6"/>
      <c r="Z929" s="6"/>
      <c r="AA929" s="22">
        <f t="shared" si="416"/>
        <v>0</v>
      </c>
      <c r="AB929" s="22">
        <f t="shared" si="417"/>
        <v>14</v>
      </c>
      <c r="AC929" s="22">
        <f t="shared" si="418"/>
        <v>0</v>
      </c>
      <c r="AD929" s="6"/>
      <c r="AE929" s="22">
        <f t="shared" si="419"/>
        <v>0</v>
      </c>
      <c r="AF929" s="22">
        <f t="shared" si="420"/>
        <v>7000</v>
      </c>
      <c r="AG929" s="22">
        <f t="shared" si="421"/>
        <v>0</v>
      </c>
      <c r="AH929" s="6"/>
      <c r="AI929" s="6"/>
      <c r="AJ929" s="6"/>
      <c r="AK929" s="6"/>
      <c r="AL929" s="6"/>
      <c r="AM929" s="6"/>
      <c r="AN929" s="29"/>
      <c r="AO929" s="29"/>
      <c r="AP929" s="29"/>
      <c r="AQ929" s="29"/>
      <c r="AR929" s="29"/>
      <c r="AS929" s="29"/>
      <c r="AT929" s="29"/>
      <c r="AU929" s="29"/>
      <c r="AV929" s="29"/>
      <c r="AW929" s="29"/>
      <c r="AX929" s="29"/>
      <c r="AY929" s="29"/>
      <c r="AZ929" s="29"/>
      <c r="BA929" s="29"/>
      <c r="BB929" s="29"/>
      <c r="BC929" s="29"/>
      <c r="BD929" s="29"/>
      <c r="BE929" s="29"/>
      <c r="BF929" s="29"/>
      <c r="BG929" s="29"/>
      <c r="BH929" s="29"/>
      <c r="BI929" s="29"/>
      <c r="BJ929" s="6"/>
      <c r="BK929" s="6"/>
      <c r="BL929" s="6"/>
      <c r="BM929" s="6"/>
      <c r="BN929" s="6"/>
      <c r="BO929" s="6"/>
      <c r="BP929" s="6"/>
      <c r="BQ929" s="6"/>
      <c r="BR929" s="6"/>
      <c r="BS929" s="6"/>
      <c r="BT929" s="6"/>
      <c r="BU929" s="6"/>
      <c r="BV929" s="6"/>
      <c r="BW929" s="6"/>
      <c r="BX929" s="6"/>
      <c r="BY929" s="6"/>
      <c r="BZ929" s="6"/>
      <c r="CA929" s="6"/>
      <c r="CB929" s="6"/>
      <c r="CC929" s="6"/>
      <c r="CD929" s="6"/>
      <c r="CE929" s="6"/>
      <c r="CF929" s="6"/>
      <c r="CG929" s="6"/>
      <c r="CH929" s="6"/>
      <c r="CI929" s="6"/>
      <c r="CJ929" s="6"/>
      <c r="CK929" s="6"/>
      <c r="CL929" s="6"/>
      <c r="CM929" s="6"/>
      <c r="CN929" s="6"/>
      <c r="CO929" s="6"/>
      <c r="CP929" s="6"/>
      <c r="CQ929" s="6"/>
      <c r="CR929" s="6"/>
      <c r="CS929" s="6"/>
      <c r="CT929" s="6"/>
      <c r="CU929" s="6"/>
      <c r="CV929" s="6"/>
      <c r="CW929" s="6"/>
      <c r="CX929" s="6"/>
      <c r="CY929" s="6"/>
      <c r="CZ929" s="6"/>
      <c r="DA929" s="6"/>
      <c r="DB929" s="6"/>
      <c r="DC929" s="6"/>
      <c r="DD929" s="6"/>
      <c r="DE929" s="6"/>
      <c r="DF929" s="6"/>
      <c r="DG929" s="6"/>
      <c r="DH929" s="6"/>
      <c r="DI929" s="6"/>
      <c r="DJ929" s="6"/>
      <c r="DK929" s="6"/>
      <c r="DL929" s="6"/>
      <c r="DM929" s="6"/>
      <c r="DN929" s="6"/>
      <c r="DO929" s="6"/>
      <c r="DP929" s="6"/>
      <c r="DQ929" s="6"/>
      <c r="DR929" s="6"/>
      <c r="DS929" s="6"/>
      <c r="DT929" s="6"/>
      <c r="DU929" s="6"/>
      <c r="DV929" s="6"/>
      <c r="DW929" s="6"/>
      <c r="DX929" s="6"/>
      <c r="DY929" s="6"/>
      <c r="DZ929" s="6"/>
      <c r="EA929" s="6"/>
      <c r="EB929" s="6"/>
      <c r="EC929" s="6"/>
      <c r="ED929" s="6"/>
      <c r="EE929" s="6"/>
      <c r="EF929" s="6"/>
      <c r="EG929" s="6"/>
      <c r="EH929" s="6"/>
      <c r="EI929" s="6"/>
      <c r="EJ929" s="6"/>
      <c r="EK929" s="6"/>
      <c r="EL929" s="6"/>
      <c r="EM929" s="6"/>
      <c r="EN929" s="6"/>
      <c r="EO929" s="6"/>
      <c r="EP929" s="6"/>
      <c r="EQ929" s="6"/>
      <c r="ER929" s="6"/>
      <c r="ES929" s="6"/>
      <c r="ET929" s="6"/>
      <c r="EU929" s="6"/>
      <c r="EV929" s="6"/>
      <c r="EW929" s="6"/>
      <c r="EX929" s="6"/>
      <c r="EY929" s="6"/>
      <c r="EZ929" s="6"/>
      <c r="FA929" s="6"/>
      <c r="FB929" s="6"/>
      <c r="FC929" s="6"/>
      <c r="FD929" s="6"/>
      <c r="FE929" s="6"/>
      <c r="FF929" s="6"/>
      <c r="FG929" s="6"/>
      <c r="FH929" s="6"/>
      <c r="FI929" s="6"/>
      <c r="FJ929" s="6"/>
      <c r="FK929" s="6"/>
      <c r="FL929" s="6"/>
      <c r="FM929" s="6"/>
      <c r="FN929" s="6"/>
      <c r="FO929" s="6"/>
      <c r="FP929" s="6"/>
      <c r="FQ929" s="6"/>
      <c r="FR929" s="6"/>
      <c r="FS929" s="6"/>
      <c r="FT929" s="6"/>
      <c r="FU929" s="6"/>
      <c r="FV929" s="6"/>
      <c r="FW929" s="6"/>
      <c r="FX929" s="6"/>
      <c r="FY929" s="6"/>
      <c r="FZ929" s="6"/>
      <c r="GA929" s="6"/>
      <c r="GB929" s="6"/>
      <c r="GC929" s="6"/>
      <c r="GD929" s="6"/>
      <c r="GE929" s="6"/>
      <c r="GF929" s="6"/>
      <c r="GG929" s="6"/>
      <c r="GH929" s="6"/>
      <c r="GI929" s="6"/>
      <c r="GJ929" s="6"/>
      <c r="GK929" s="6"/>
      <c r="GL929" s="6"/>
      <c r="GM929" s="6"/>
      <c r="GN929" s="6"/>
      <c r="GO929" s="6"/>
      <c r="GP929" s="6"/>
      <c r="GQ929" s="6"/>
      <c r="GR929" s="6"/>
      <c r="GS929" s="6"/>
    </row>
    <row r="930" spans="1:201" s="6" customFormat="1" ht="40.15" customHeight="1" x14ac:dyDescent="0.2">
      <c r="A930" s="16" t="s">
        <v>1161</v>
      </c>
      <c r="B930" s="9">
        <v>921</v>
      </c>
      <c r="C930" s="9"/>
      <c r="D930" s="49" t="s">
        <v>968</v>
      </c>
      <c r="E930" s="79" t="s">
        <v>969</v>
      </c>
      <c r="F930" s="49" t="s">
        <v>970</v>
      </c>
      <c r="G930" s="49" t="s">
        <v>971</v>
      </c>
      <c r="H930" s="49" t="s">
        <v>540</v>
      </c>
      <c r="I930" s="101">
        <v>50</v>
      </c>
      <c r="J930" s="96">
        <v>26</v>
      </c>
      <c r="K930" s="82">
        <f t="shared" si="402"/>
        <v>26</v>
      </c>
      <c r="L930" s="82">
        <f t="shared" si="403"/>
        <v>0.52</v>
      </c>
      <c r="M930" s="83">
        <f t="shared" si="401"/>
        <v>0.52</v>
      </c>
      <c r="N930" s="84">
        <v>0</v>
      </c>
      <c r="O930" s="85">
        <f t="shared" si="412"/>
        <v>30000</v>
      </c>
      <c r="P930" s="86">
        <v>600</v>
      </c>
      <c r="Q930" s="85">
        <f t="shared" si="413"/>
        <v>200000</v>
      </c>
      <c r="R930" s="86">
        <v>4000</v>
      </c>
      <c r="S930" s="87">
        <f t="shared" si="414"/>
        <v>15600</v>
      </c>
      <c r="T930" s="87">
        <f t="shared" si="415"/>
        <v>104000</v>
      </c>
      <c r="AA930" s="22">
        <f t="shared" si="416"/>
        <v>0</v>
      </c>
      <c r="AB930" s="22">
        <f t="shared" si="417"/>
        <v>15600</v>
      </c>
      <c r="AC930" s="22">
        <f t="shared" si="418"/>
        <v>0</v>
      </c>
      <c r="AE930" s="22">
        <f t="shared" si="419"/>
        <v>0</v>
      </c>
      <c r="AF930" s="22">
        <f t="shared" si="420"/>
        <v>104000</v>
      </c>
      <c r="AG930" s="22">
        <f t="shared" si="421"/>
        <v>0</v>
      </c>
      <c r="AN930" s="29"/>
      <c r="AO930" s="29"/>
      <c r="AP930" s="29"/>
      <c r="AQ930" s="29"/>
      <c r="AR930" s="29"/>
      <c r="AS930" s="29"/>
      <c r="AT930" s="29"/>
      <c r="AU930" s="29"/>
      <c r="AV930" s="29"/>
      <c r="AW930" s="29"/>
      <c r="AX930" s="29"/>
      <c r="AY930" s="29"/>
      <c r="AZ930" s="29"/>
      <c r="BA930" s="29"/>
      <c r="BB930" s="29"/>
      <c r="BC930" s="29"/>
      <c r="BD930" s="29"/>
      <c r="BE930" s="29"/>
      <c r="BF930" s="29"/>
      <c r="BG930" s="29"/>
      <c r="BH930" s="29"/>
      <c r="BI930" s="29"/>
    </row>
    <row r="931" spans="1:201" s="6" customFormat="1" ht="40.15" customHeight="1" x14ac:dyDescent="0.2">
      <c r="A931" s="15" t="s">
        <v>1161</v>
      </c>
      <c r="B931" s="9">
        <v>922</v>
      </c>
      <c r="C931" s="9"/>
      <c r="D931" s="49" t="s">
        <v>968</v>
      </c>
      <c r="E931" s="79" t="s">
        <v>279</v>
      </c>
      <c r="F931" s="49" t="s">
        <v>738</v>
      </c>
      <c r="G931" s="49" t="s">
        <v>888</v>
      </c>
      <c r="H931" s="49" t="s">
        <v>540</v>
      </c>
      <c r="I931" s="89">
        <v>20</v>
      </c>
      <c r="J931" s="88">
        <v>14</v>
      </c>
      <c r="K931" s="82">
        <f t="shared" si="402"/>
        <v>14</v>
      </c>
      <c r="L931" s="82">
        <f t="shared" si="403"/>
        <v>0.7</v>
      </c>
      <c r="M931" s="83">
        <f t="shared" si="401"/>
        <v>0.7</v>
      </c>
      <c r="N931" s="84">
        <v>0</v>
      </c>
      <c r="O931" s="85">
        <f t="shared" si="412"/>
        <v>2000</v>
      </c>
      <c r="P931" s="86">
        <v>100</v>
      </c>
      <c r="Q931" s="85">
        <f t="shared" si="413"/>
        <v>80000</v>
      </c>
      <c r="R931" s="86">
        <v>4000</v>
      </c>
      <c r="S931" s="87">
        <f t="shared" si="414"/>
        <v>1400</v>
      </c>
      <c r="T931" s="87">
        <f t="shared" si="415"/>
        <v>56000</v>
      </c>
      <c r="U931" s="1"/>
      <c r="V931" s="1"/>
      <c r="W931" s="1"/>
      <c r="X931" s="1"/>
      <c r="Y931" s="1"/>
      <c r="Z931" s="1"/>
      <c r="AA931" s="22">
        <f t="shared" si="416"/>
        <v>0</v>
      </c>
      <c r="AB931" s="22">
        <f t="shared" si="417"/>
        <v>1400</v>
      </c>
      <c r="AC931" s="22">
        <f t="shared" si="418"/>
        <v>0</v>
      </c>
      <c r="AD931" s="1"/>
      <c r="AE931" s="22">
        <f t="shared" si="419"/>
        <v>0</v>
      </c>
      <c r="AF931" s="22">
        <f t="shared" si="420"/>
        <v>56000</v>
      </c>
      <c r="AG931" s="22">
        <f t="shared" si="421"/>
        <v>0</v>
      </c>
      <c r="AH931" s="1"/>
      <c r="AI931" s="1"/>
      <c r="AJ931" s="1"/>
      <c r="AK931" s="1"/>
      <c r="AL931" s="1"/>
      <c r="AM931" s="1"/>
      <c r="AN931" s="26"/>
      <c r="AO931" s="26"/>
      <c r="AP931" s="26"/>
      <c r="AQ931" s="26"/>
      <c r="AR931" s="26"/>
      <c r="AS931" s="26"/>
      <c r="AT931" s="26"/>
      <c r="AU931" s="26"/>
      <c r="AV931" s="26"/>
      <c r="AW931" s="26"/>
      <c r="AX931" s="26"/>
      <c r="AY931" s="26"/>
      <c r="AZ931" s="26"/>
      <c r="BA931" s="26"/>
      <c r="BB931" s="26"/>
      <c r="BC931" s="26"/>
      <c r="BD931" s="26"/>
      <c r="BE931" s="26"/>
      <c r="BF931" s="26"/>
      <c r="BG931" s="26"/>
      <c r="BH931" s="26"/>
      <c r="BI931" s="26"/>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row>
    <row r="932" spans="1:201" ht="40.15" customHeight="1" x14ac:dyDescent="0.2">
      <c r="A932" s="15" t="s">
        <v>1160</v>
      </c>
      <c r="B932" s="9">
        <v>923</v>
      </c>
      <c r="C932" s="9"/>
      <c r="D932" s="49" t="s">
        <v>97</v>
      </c>
      <c r="E932" s="79" t="s">
        <v>1563</v>
      </c>
      <c r="F932" s="49" t="s">
        <v>549</v>
      </c>
      <c r="G932" s="49" t="s">
        <v>589</v>
      </c>
      <c r="H932" s="49" t="s">
        <v>540</v>
      </c>
      <c r="I932" s="89">
        <v>28</v>
      </c>
      <c r="J932" s="88">
        <v>3.08</v>
      </c>
      <c r="K932" s="82">
        <f t="shared" si="402"/>
        <v>3.08</v>
      </c>
      <c r="L932" s="82">
        <f t="shared" si="403"/>
        <v>0.11</v>
      </c>
      <c r="M932" s="83">
        <f t="shared" si="401"/>
        <v>0.11</v>
      </c>
      <c r="N932" s="84">
        <v>0.112585</v>
      </c>
      <c r="O932" s="85">
        <f t="shared" si="412"/>
        <v>5600</v>
      </c>
      <c r="P932" s="86">
        <v>200</v>
      </c>
      <c r="Q932" s="85">
        <f t="shared" si="413"/>
        <v>140000</v>
      </c>
      <c r="R932" s="86">
        <v>5000</v>
      </c>
      <c r="S932" s="87">
        <f t="shared" si="414"/>
        <v>616</v>
      </c>
      <c r="T932" s="87">
        <f t="shared" si="415"/>
        <v>15400</v>
      </c>
      <c r="AA932" s="22">
        <f t="shared" si="416"/>
        <v>630.476</v>
      </c>
      <c r="AB932" s="22">
        <f t="shared" si="417"/>
        <v>616</v>
      </c>
      <c r="AC932" s="22">
        <f t="shared" si="418"/>
        <v>616</v>
      </c>
      <c r="AE932" s="22">
        <f t="shared" si="419"/>
        <v>15761.900000000001</v>
      </c>
      <c r="AF932" s="22">
        <f t="shared" si="420"/>
        <v>15400</v>
      </c>
      <c r="AG932" s="22">
        <f t="shared" si="421"/>
        <v>15400</v>
      </c>
    </row>
    <row r="933" spans="1:201" ht="40.15" customHeight="1" x14ac:dyDescent="0.2">
      <c r="A933" s="15" t="s">
        <v>1160</v>
      </c>
      <c r="B933" s="9">
        <v>924</v>
      </c>
      <c r="C933" s="9"/>
      <c r="D933" s="49" t="s">
        <v>97</v>
      </c>
      <c r="E933" s="79" t="s">
        <v>1564</v>
      </c>
      <c r="F933" s="49" t="s">
        <v>549</v>
      </c>
      <c r="G933" s="49" t="s">
        <v>610</v>
      </c>
      <c r="H933" s="49" t="s">
        <v>540</v>
      </c>
      <c r="I933" s="89">
        <v>28</v>
      </c>
      <c r="J933" s="88">
        <v>5.08</v>
      </c>
      <c r="K933" s="82">
        <f t="shared" si="402"/>
        <v>5.04</v>
      </c>
      <c r="L933" s="82">
        <f t="shared" si="403"/>
        <v>0.18</v>
      </c>
      <c r="M933" s="83">
        <f t="shared" si="401"/>
        <v>0.18142857142857144</v>
      </c>
      <c r="N933" s="84">
        <v>0.22082099999999999</v>
      </c>
      <c r="O933" s="85">
        <f t="shared" si="412"/>
        <v>5600</v>
      </c>
      <c r="P933" s="86">
        <v>200</v>
      </c>
      <c r="Q933" s="85">
        <f t="shared" si="413"/>
        <v>168000</v>
      </c>
      <c r="R933" s="86">
        <v>6000</v>
      </c>
      <c r="S933" s="87">
        <f t="shared" si="414"/>
        <v>1008</v>
      </c>
      <c r="T933" s="87">
        <f t="shared" si="415"/>
        <v>30240</v>
      </c>
      <c r="AA933" s="22">
        <f t="shared" si="416"/>
        <v>1236.5975999999998</v>
      </c>
      <c r="AB933" s="22">
        <f t="shared" si="417"/>
        <v>1016.0000000000001</v>
      </c>
      <c r="AC933" s="22">
        <f t="shared" si="418"/>
        <v>1016.0000000000001</v>
      </c>
      <c r="AE933" s="22">
        <f t="shared" si="419"/>
        <v>37097.928</v>
      </c>
      <c r="AF933" s="22">
        <f t="shared" si="420"/>
        <v>30480</v>
      </c>
      <c r="AG933" s="22">
        <f t="shared" si="421"/>
        <v>30480</v>
      </c>
    </row>
    <row r="934" spans="1:201" ht="40.15" customHeight="1" x14ac:dyDescent="0.2">
      <c r="A934" s="15" t="s">
        <v>1160</v>
      </c>
      <c r="B934" s="9">
        <v>925</v>
      </c>
      <c r="C934" s="9"/>
      <c r="D934" s="49" t="s">
        <v>97</v>
      </c>
      <c r="E934" s="79" t="s">
        <v>1565</v>
      </c>
      <c r="F934" s="49" t="s">
        <v>549</v>
      </c>
      <c r="G934" s="49" t="s">
        <v>841</v>
      </c>
      <c r="H934" s="49" t="s">
        <v>540</v>
      </c>
      <c r="I934" s="89">
        <v>28</v>
      </c>
      <c r="J934" s="88">
        <v>7</v>
      </c>
      <c r="K934" s="82">
        <f t="shared" si="402"/>
        <v>7</v>
      </c>
      <c r="L934" s="82">
        <f t="shared" si="403"/>
        <v>0.25</v>
      </c>
      <c r="M934" s="83">
        <f t="shared" si="401"/>
        <v>0.25</v>
      </c>
      <c r="N934" s="84">
        <v>0.30407099999999998</v>
      </c>
      <c r="O934" s="85">
        <f t="shared" si="412"/>
        <v>2800</v>
      </c>
      <c r="P934" s="86">
        <v>100</v>
      </c>
      <c r="Q934" s="85">
        <f t="shared" si="413"/>
        <v>56000</v>
      </c>
      <c r="R934" s="86">
        <v>2000</v>
      </c>
      <c r="S934" s="87">
        <f t="shared" si="414"/>
        <v>700</v>
      </c>
      <c r="T934" s="87">
        <f t="shared" si="415"/>
        <v>14000</v>
      </c>
      <c r="AA934" s="22">
        <f t="shared" si="416"/>
        <v>851.39879999999994</v>
      </c>
      <c r="AB934" s="22">
        <f t="shared" si="417"/>
        <v>700</v>
      </c>
      <c r="AC934" s="22">
        <f t="shared" si="418"/>
        <v>700</v>
      </c>
      <c r="AE934" s="22">
        <f t="shared" si="419"/>
        <v>17027.975999999999</v>
      </c>
      <c r="AF934" s="22">
        <f t="shared" si="420"/>
        <v>14000</v>
      </c>
      <c r="AG934" s="22">
        <f t="shared" si="421"/>
        <v>14000</v>
      </c>
    </row>
    <row r="935" spans="1:201" ht="40.15" customHeight="1" x14ac:dyDescent="0.2">
      <c r="A935" s="15" t="s">
        <v>1160</v>
      </c>
      <c r="B935" s="9">
        <v>926</v>
      </c>
      <c r="C935" s="9"/>
      <c r="D935" s="49" t="s">
        <v>97</v>
      </c>
      <c r="E935" s="79" t="s">
        <v>1566</v>
      </c>
      <c r="F935" s="49" t="s">
        <v>549</v>
      </c>
      <c r="G935" s="49" t="s">
        <v>539</v>
      </c>
      <c r="H935" s="49" t="s">
        <v>540</v>
      </c>
      <c r="I935" s="89">
        <v>28</v>
      </c>
      <c r="J935" s="88">
        <v>4.22</v>
      </c>
      <c r="K935" s="82">
        <f t="shared" si="402"/>
        <v>4.2</v>
      </c>
      <c r="L935" s="82">
        <f t="shared" si="403"/>
        <v>0.15</v>
      </c>
      <c r="M935" s="83">
        <f t="shared" si="401"/>
        <v>0.15071428571428572</v>
      </c>
      <c r="N935" s="84">
        <v>0.112585</v>
      </c>
      <c r="O935" s="85">
        <f t="shared" si="412"/>
        <v>1400</v>
      </c>
      <c r="P935" s="86">
        <v>50</v>
      </c>
      <c r="Q935" s="85">
        <f t="shared" si="413"/>
        <v>140000</v>
      </c>
      <c r="R935" s="86">
        <v>5000</v>
      </c>
      <c r="S935" s="87">
        <f t="shared" si="414"/>
        <v>210</v>
      </c>
      <c r="T935" s="87">
        <f t="shared" si="415"/>
        <v>21000</v>
      </c>
      <c r="AA935" s="22">
        <f t="shared" si="416"/>
        <v>157.619</v>
      </c>
      <c r="AB935" s="22">
        <f t="shared" si="417"/>
        <v>211</v>
      </c>
      <c r="AC935" s="22">
        <f t="shared" si="418"/>
        <v>157.619</v>
      </c>
      <c r="AE935" s="22">
        <f t="shared" si="419"/>
        <v>15761.900000000001</v>
      </c>
      <c r="AF935" s="22">
        <f t="shared" si="420"/>
        <v>21100</v>
      </c>
      <c r="AG935" s="22">
        <f t="shared" si="421"/>
        <v>15761.900000000001</v>
      </c>
    </row>
    <row r="936" spans="1:201" ht="40.15" customHeight="1" x14ac:dyDescent="0.2">
      <c r="A936" s="15" t="s">
        <v>1160</v>
      </c>
      <c r="B936" s="9">
        <v>927</v>
      </c>
      <c r="C936" s="9"/>
      <c r="D936" s="49" t="s">
        <v>97</v>
      </c>
      <c r="E936" s="79" t="s">
        <v>1567</v>
      </c>
      <c r="F936" s="49" t="s">
        <v>549</v>
      </c>
      <c r="G936" s="49" t="s">
        <v>610</v>
      </c>
      <c r="H936" s="49" t="s">
        <v>540</v>
      </c>
      <c r="I936" s="89">
        <v>28</v>
      </c>
      <c r="J936" s="88">
        <v>8.9700000000000006</v>
      </c>
      <c r="K936" s="82">
        <f t="shared" si="402"/>
        <v>8.9600000000000009</v>
      </c>
      <c r="L936" s="82">
        <f t="shared" si="403"/>
        <v>0.32</v>
      </c>
      <c r="M936" s="83">
        <f t="shared" si="401"/>
        <v>0.3203571428571429</v>
      </c>
      <c r="N936" s="84">
        <v>0.22517100000000001</v>
      </c>
      <c r="O936" s="85">
        <f t="shared" si="412"/>
        <v>1120</v>
      </c>
      <c r="P936" s="86">
        <v>40</v>
      </c>
      <c r="Q936" s="85">
        <f t="shared" si="413"/>
        <v>168000</v>
      </c>
      <c r="R936" s="86">
        <v>6000</v>
      </c>
      <c r="S936" s="87">
        <f t="shared" si="414"/>
        <v>358.40000000000003</v>
      </c>
      <c r="T936" s="87">
        <f t="shared" si="415"/>
        <v>53760.000000000007</v>
      </c>
      <c r="AA936" s="22">
        <f t="shared" si="416"/>
        <v>252.19152000000003</v>
      </c>
      <c r="AB936" s="22">
        <f t="shared" si="417"/>
        <v>358.80000000000007</v>
      </c>
      <c r="AC936" s="22">
        <f t="shared" si="418"/>
        <v>252.19152000000003</v>
      </c>
      <c r="AE936" s="22">
        <f t="shared" si="419"/>
        <v>37828.728000000003</v>
      </c>
      <c r="AF936" s="22">
        <f t="shared" si="420"/>
        <v>53820.000000000007</v>
      </c>
      <c r="AG936" s="22">
        <f t="shared" si="421"/>
        <v>37828.728000000003</v>
      </c>
    </row>
    <row r="937" spans="1:201" ht="40.15" customHeight="1" x14ac:dyDescent="0.2">
      <c r="A937" s="15" t="s">
        <v>1160</v>
      </c>
      <c r="B937" s="9">
        <v>928</v>
      </c>
      <c r="C937" s="9"/>
      <c r="D937" s="49" t="s">
        <v>97</v>
      </c>
      <c r="E937" s="79" t="s">
        <v>1568</v>
      </c>
      <c r="F937" s="49" t="s">
        <v>549</v>
      </c>
      <c r="G937" s="49" t="s">
        <v>610</v>
      </c>
      <c r="H937" s="49" t="s">
        <v>540</v>
      </c>
      <c r="I937" s="101">
        <v>28</v>
      </c>
      <c r="J937" s="88">
        <v>13.81</v>
      </c>
      <c r="K937" s="82">
        <f t="shared" si="402"/>
        <v>13.719999999999999</v>
      </c>
      <c r="L937" s="82">
        <f t="shared" si="403"/>
        <v>0.49</v>
      </c>
      <c r="M937" s="83">
        <f t="shared" si="401"/>
        <v>0.49321428571428572</v>
      </c>
      <c r="N937" s="84">
        <v>0.22517100000000001</v>
      </c>
      <c r="O937" s="85">
        <f t="shared" si="412"/>
        <v>5600</v>
      </c>
      <c r="P937" s="86">
        <v>200</v>
      </c>
      <c r="Q937" s="85">
        <f t="shared" si="413"/>
        <v>112000</v>
      </c>
      <c r="R937" s="86">
        <v>4000</v>
      </c>
      <c r="S937" s="87">
        <f t="shared" si="414"/>
        <v>2744</v>
      </c>
      <c r="T937" s="87">
        <f t="shared" si="415"/>
        <v>54879.999999999993</v>
      </c>
      <c r="AA937" s="22">
        <f t="shared" si="416"/>
        <v>1260.9576</v>
      </c>
      <c r="AB937" s="22">
        <f t="shared" si="417"/>
        <v>2762</v>
      </c>
      <c r="AC937" s="22">
        <f t="shared" si="418"/>
        <v>1260.9576</v>
      </c>
      <c r="AE937" s="22">
        <f t="shared" si="419"/>
        <v>25219.152000000002</v>
      </c>
      <c r="AF937" s="22">
        <f t="shared" si="420"/>
        <v>55240</v>
      </c>
      <c r="AG937" s="22">
        <f t="shared" si="421"/>
        <v>25219.152000000002</v>
      </c>
    </row>
    <row r="938" spans="1:201" ht="40.15" customHeight="1" x14ac:dyDescent="0.2">
      <c r="A938" s="15" t="s">
        <v>1160</v>
      </c>
      <c r="B938" s="9">
        <v>929</v>
      </c>
      <c r="C938" s="9"/>
      <c r="D938" s="49" t="s">
        <v>450</v>
      </c>
      <c r="E938" s="79" t="s">
        <v>1569</v>
      </c>
      <c r="F938" s="49" t="s">
        <v>549</v>
      </c>
      <c r="G938" s="49" t="s">
        <v>589</v>
      </c>
      <c r="H938" s="38" t="s">
        <v>540</v>
      </c>
      <c r="I938" s="53">
        <v>30</v>
      </c>
      <c r="J938" s="88">
        <v>115.26</v>
      </c>
      <c r="K938" s="82">
        <f t="shared" si="402"/>
        <v>115.19999999999999</v>
      </c>
      <c r="L938" s="82">
        <f t="shared" si="403"/>
        <v>3.84</v>
      </c>
      <c r="M938" s="83">
        <f t="shared" si="401"/>
        <v>3.8420000000000001</v>
      </c>
      <c r="N938" s="84">
        <v>1.5207580000000001</v>
      </c>
      <c r="O938" s="85">
        <f t="shared" si="412"/>
        <v>1200</v>
      </c>
      <c r="P938" s="86">
        <v>40</v>
      </c>
      <c r="Q938" s="85">
        <f t="shared" si="413"/>
        <v>24000</v>
      </c>
      <c r="R938" s="86">
        <v>800</v>
      </c>
      <c r="S938" s="87">
        <f t="shared" si="414"/>
        <v>4608</v>
      </c>
      <c r="T938" s="87">
        <f t="shared" si="415"/>
        <v>92159.999999999985</v>
      </c>
      <c r="AA938" s="22">
        <f t="shared" si="416"/>
        <v>1824.9096</v>
      </c>
      <c r="AB938" s="22">
        <f t="shared" si="417"/>
        <v>4610.4000000000005</v>
      </c>
      <c r="AC938" s="22">
        <f t="shared" si="418"/>
        <v>1824.9096</v>
      </c>
      <c r="AE938" s="22">
        <f t="shared" si="419"/>
        <v>36498.192000000003</v>
      </c>
      <c r="AF938" s="22">
        <f t="shared" si="420"/>
        <v>92208</v>
      </c>
      <c r="AG938" s="22">
        <f t="shared" si="421"/>
        <v>36498.192000000003</v>
      </c>
    </row>
    <row r="939" spans="1:201" ht="40.15" customHeight="1" x14ac:dyDescent="0.2">
      <c r="A939" s="15" t="s">
        <v>1160</v>
      </c>
      <c r="B939" s="9">
        <v>930</v>
      </c>
      <c r="C939" s="9"/>
      <c r="D939" s="49" t="s">
        <v>450</v>
      </c>
      <c r="E939" s="79" t="s">
        <v>1570</v>
      </c>
      <c r="F939" s="49" t="s">
        <v>549</v>
      </c>
      <c r="G939" s="49" t="s">
        <v>990</v>
      </c>
      <c r="H939" s="38" t="s">
        <v>540</v>
      </c>
      <c r="I939" s="53">
        <v>30</v>
      </c>
      <c r="J939" s="88">
        <v>112.43</v>
      </c>
      <c r="K939" s="82">
        <f t="shared" si="402"/>
        <v>112.2</v>
      </c>
      <c r="L939" s="82">
        <f t="shared" si="403"/>
        <v>3.74</v>
      </c>
      <c r="M939" s="83">
        <f t="shared" si="401"/>
        <v>3.7476666666666669</v>
      </c>
      <c r="N939" s="84">
        <v>0.76037900000000003</v>
      </c>
      <c r="O939" s="85">
        <f t="shared" si="412"/>
        <v>1200</v>
      </c>
      <c r="P939" s="86">
        <v>40</v>
      </c>
      <c r="Q939" s="85">
        <f t="shared" si="413"/>
        <v>24000</v>
      </c>
      <c r="R939" s="86">
        <v>800</v>
      </c>
      <c r="S939" s="87">
        <f t="shared" si="414"/>
        <v>4488</v>
      </c>
      <c r="T939" s="87">
        <f t="shared" si="415"/>
        <v>89760</v>
      </c>
      <c r="AA939" s="22">
        <f t="shared" si="416"/>
        <v>912.45479999999998</v>
      </c>
      <c r="AB939" s="22">
        <f t="shared" si="417"/>
        <v>4497.2000000000007</v>
      </c>
      <c r="AC939" s="22">
        <f t="shared" si="418"/>
        <v>912.45479999999998</v>
      </c>
      <c r="AE939" s="22">
        <f t="shared" si="419"/>
        <v>18249.096000000001</v>
      </c>
      <c r="AF939" s="22">
        <f t="shared" si="420"/>
        <v>89944</v>
      </c>
      <c r="AG939" s="22">
        <f t="shared" si="421"/>
        <v>18249.096000000001</v>
      </c>
    </row>
    <row r="940" spans="1:201" ht="40.15" customHeight="1" x14ac:dyDescent="0.2">
      <c r="A940" s="16" t="s">
        <v>1160</v>
      </c>
      <c r="B940" s="9">
        <v>931</v>
      </c>
      <c r="C940" s="9"/>
      <c r="D940" s="49" t="s">
        <v>856</v>
      </c>
      <c r="E940" s="79" t="s">
        <v>857</v>
      </c>
      <c r="F940" s="49" t="s">
        <v>538</v>
      </c>
      <c r="G940" s="49" t="s">
        <v>858</v>
      </c>
      <c r="H940" s="38" t="s">
        <v>540</v>
      </c>
      <c r="I940" s="53">
        <v>20</v>
      </c>
      <c r="J940" s="94">
        <v>7.66</v>
      </c>
      <c r="K940" s="82">
        <f t="shared" si="402"/>
        <v>7.6</v>
      </c>
      <c r="L940" s="82">
        <f t="shared" si="403"/>
        <v>0.38</v>
      </c>
      <c r="M940" s="83">
        <f t="shared" si="401"/>
        <v>0.38300000000000001</v>
      </c>
      <c r="N940" s="84">
        <v>0.18196599999999999</v>
      </c>
      <c r="O940" s="85">
        <f t="shared" si="412"/>
        <v>4000</v>
      </c>
      <c r="P940" s="86">
        <v>200</v>
      </c>
      <c r="Q940" s="85">
        <f t="shared" si="413"/>
        <v>32000</v>
      </c>
      <c r="R940" s="86">
        <v>1600</v>
      </c>
      <c r="S940" s="87">
        <f t="shared" si="414"/>
        <v>1520</v>
      </c>
      <c r="T940" s="87">
        <f t="shared" si="415"/>
        <v>12160</v>
      </c>
      <c r="U940" s="6"/>
      <c r="V940" s="6"/>
      <c r="W940" s="6"/>
      <c r="X940" s="6"/>
      <c r="Y940" s="6"/>
      <c r="Z940" s="6"/>
      <c r="AA940" s="22">
        <f t="shared" si="416"/>
        <v>727.86399999999992</v>
      </c>
      <c r="AB940" s="22">
        <f t="shared" si="417"/>
        <v>1532</v>
      </c>
      <c r="AC940" s="22">
        <f t="shared" si="418"/>
        <v>727.86399999999992</v>
      </c>
      <c r="AD940" s="6"/>
      <c r="AE940" s="22">
        <f t="shared" si="419"/>
        <v>5822.9119999999994</v>
      </c>
      <c r="AF940" s="22">
        <f t="shared" si="420"/>
        <v>12256</v>
      </c>
      <c r="AG940" s="22">
        <f t="shared" si="421"/>
        <v>5822.9119999999994</v>
      </c>
      <c r="AH940" s="6"/>
      <c r="AI940" s="6"/>
      <c r="AJ940" s="6"/>
      <c r="AK940" s="6"/>
      <c r="AL940" s="6"/>
      <c r="AM940" s="6"/>
      <c r="AN940" s="29"/>
      <c r="AO940" s="29"/>
      <c r="AP940" s="29"/>
      <c r="AQ940" s="29"/>
      <c r="AR940" s="29"/>
      <c r="AS940" s="29"/>
      <c r="AT940" s="29"/>
      <c r="AU940" s="29"/>
      <c r="AV940" s="29"/>
      <c r="AW940" s="29"/>
      <c r="AX940" s="29"/>
      <c r="AY940" s="29"/>
      <c r="AZ940" s="29"/>
      <c r="BA940" s="29"/>
      <c r="BB940" s="29"/>
      <c r="BC940" s="29"/>
      <c r="BD940" s="29"/>
      <c r="BE940" s="29"/>
      <c r="BF940" s="29"/>
      <c r="BG940" s="29"/>
      <c r="BH940" s="29"/>
      <c r="BI940" s="29"/>
      <c r="BJ940" s="6"/>
      <c r="BK940" s="6"/>
      <c r="BL940" s="6"/>
      <c r="BM940" s="6"/>
      <c r="BN940" s="6"/>
      <c r="BO940" s="6"/>
      <c r="BP940" s="6"/>
      <c r="BQ940" s="6"/>
      <c r="BR940" s="6"/>
      <c r="BS940" s="6"/>
      <c r="BT940" s="6"/>
      <c r="BU940" s="6"/>
      <c r="BV940" s="6"/>
      <c r="BW940" s="6"/>
      <c r="BX940" s="6"/>
      <c r="BY940" s="6"/>
      <c r="BZ940" s="6"/>
      <c r="CA940" s="6"/>
      <c r="CB940" s="6"/>
      <c r="CC940" s="6"/>
      <c r="CD940" s="6"/>
      <c r="CE940" s="6"/>
      <c r="CF940" s="6"/>
      <c r="CG940" s="6"/>
      <c r="CH940" s="6"/>
      <c r="CI940" s="6"/>
      <c r="CJ940" s="6"/>
      <c r="CK940" s="6"/>
      <c r="CL940" s="6"/>
      <c r="CM940" s="6"/>
      <c r="CN940" s="6"/>
      <c r="CO940" s="6"/>
      <c r="CP940" s="6"/>
      <c r="CQ940" s="6"/>
      <c r="CR940" s="6"/>
      <c r="CS940" s="6"/>
      <c r="CT940" s="6"/>
      <c r="CU940" s="6"/>
      <c r="CV940" s="6"/>
      <c r="CW940" s="6"/>
      <c r="CX940" s="6"/>
      <c r="CY940" s="6"/>
      <c r="CZ940" s="6"/>
      <c r="DA940" s="6"/>
      <c r="DB940" s="6"/>
      <c r="DC940" s="6"/>
      <c r="DD940" s="6"/>
      <c r="DE940" s="6"/>
      <c r="DF940" s="6"/>
      <c r="DG940" s="6"/>
      <c r="DH940" s="6"/>
      <c r="DI940" s="6"/>
      <c r="DJ940" s="6"/>
      <c r="DK940" s="6"/>
      <c r="DL940" s="6"/>
      <c r="DM940" s="6"/>
      <c r="DN940" s="6"/>
      <c r="DO940" s="6"/>
      <c r="DP940" s="6"/>
      <c r="DQ940" s="6"/>
      <c r="DR940" s="6"/>
      <c r="DS940" s="6"/>
      <c r="DT940" s="6"/>
      <c r="DU940" s="6"/>
      <c r="DV940" s="6"/>
      <c r="DW940" s="6"/>
      <c r="DX940" s="6"/>
      <c r="DY940" s="6"/>
      <c r="DZ940" s="6"/>
      <c r="EA940" s="6"/>
      <c r="EB940" s="6"/>
      <c r="EC940" s="6"/>
      <c r="ED940" s="6"/>
      <c r="EE940" s="6"/>
      <c r="EF940" s="6"/>
      <c r="EG940" s="6"/>
      <c r="EH940" s="6"/>
      <c r="EI940" s="6"/>
      <c r="EJ940" s="6"/>
      <c r="EK940" s="6"/>
      <c r="EL940" s="6"/>
      <c r="EM940" s="6"/>
      <c r="EN940" s="6"/>
      <c r="EO940" s="6"/>
      <c r="EP940" s="6"/>
      <c r="EQ940" s="6"/>
      <c r="ER940" s="6"/>
      <c r="ES940" s="6"/>
      <c r="ET940" s="6"/>
      <c r="EU940" s="6"/>
      <c r="EV940" s="6"/>
      <c r="EW940" s="6"/>
      <c r="EX940" s="6"/>
      <c r="EY940" s="6"/>
      <c r="EZ940" s="6"/>
      <c r="FA940" s="6"/>
      <c r="FB940" s="6"/>
      <c r="FC940" s="6"/>
      <c r="FD940" s="6"/>
      <c r="FE940" s="6"/>
      <c r="FF940" s="6"/>
      <c r="FG940" s="6"/>
      <c r="FH940" s="6"/>
      <c r="FI940" s="6"/>
      <c r="FJ940" s="6"/>
      <c r="FK940" s="6"/>
      <c r="FL940" s="6"/>
      <c r="FM940" s="6"/>
      <c r="FN940" s="6"/>
      <c r="FO940" s="6"/>
      <c r="FP940" s="6"/>
      <c r="FQ940" s="6"/>
      <c r="FR940" s="6"/>
      <c r="FS940" s="6"/>
      <c r="FT940" s="6"/>
      <c r="FU940" s="6"/>
      <c r="FV940" s="6"/>
      <c r="FW940" s="6"/>
      <c r="FX940" s="6"/>
      <c r="FY940" s="6"/>
      <c r="FZ940" s="6"/>
      <c r="GA940" s="6"/>
      <c r="GB940" s="6"/>
      <c r="GC940" s="6"/>
      <c r="GD940" s="6"/>
      <c r="GE940" s="6"/>
      <c r="GF940" s="6"/>
      <c r="GG940" s="6"/>
      <c r="GH940" s="6"/>
      <c r="GI940" s="6"/>
      <c r="GJ940" s="6"/>
      <c r="GK940" s="6"/>
      <c r="GL940" s="6"/>
      <c r="GM940" s="6"/>
      <c r="GN940" s="6"/>
      <c r="GO940" s="6"/>
      <c r="GP940" s="6"/>
      <c r="GQ940" s="6"/>
      <c r="GR940" s="6"/>
      <c r="GS940" s="6"/>
    </row>
    <row r="941" spans="1:201" s="6" customFormat="1" ht="40.15" customHeight="1" x14ac:dyDescent="0.2">
      <c r="A941" s="15" t="s">
        <v>1160</v>
      </c>
      <c r="B941" s="9">
        <v>932</v>
      </c>
      <c r="C941" s="9"/>
      <c r="D941" s="49" t="s">
        <v>856</v>
      </c>
      <c r="E941" s="79" t="s">
        <v>1571</v>
      </c>
      <c r="F941" s="49" t="s">
        <v>541</v>
      </c>
      <c r="G941" s="49" t="s">
        <v>888</v>
      </c>
      <c r="H941" s="49" t="s">
        <v>540</v>
      </c>
      <c r="I941" s="89">
        <v>100</v>
      </c>
      <c r="J941" s="88">
        <v>24.9</v>
      </c>
      <c r="K941" s="82">
        <f t="shared" si="402"/>
        <v>24</v>
      </c>
      <c r="L941" s="82">
        <f t="shared" si="403"/>
        <v>0.24</v>
      </c>
      <c r="M941" s="83">
        <f t="shared" si="401"/>
        <v>0.249</v>
      </c>
      <c r="N941" s="84">
        <v>0.18196599999999999</v>
      </c>
      <c r="O941" s="85">
        <f t="shared" si="412"/>
        <v>4000</v>
      </c>
      <c r="P941" s="86">
        <v>40</v>
      </c>
      <c r="Q941" s="85">
        <f t="shared" si="413"/>
        <v>60000</v>
      </c>
      <c r="R941" s="86">
        <v>600</v>
      </c>
      <c r="S941" s="87">
        <f t="shared" si="414"/>
        <v>960</v>
      </c>
      <c r="T941" s="87">
        <f t="shared" si="415"/>
        <v>14400</v>
      </c>
      <c r="U941" s="1"/>
      <c r="V941" s="1"/>
      <c r="W941" s="1"/>
      <c r="X941" s="1"/>
      <c r="Y941" s="1"/>
      <c r="Z941" s="1"/>
      <c r="AA941" s="22">
        <f t="shared" si="416"/>
        <v>727.86399999999992</v>
      </c>
      <c r="AB941" s="22">
        <f t="shared" si="417"/>
        <v>996</v>
      </c>
      <c r="AC941" s="22">
        <f t="shared" si="418"/>
        <v>727.86399999999992</v>
      </c>
      <c r="AD941" s="1"/>
      <c r="AE941" s="22">
        <f t="shared" si="419"/>
        <v>10917.96</v>
      </c>
      <c r="AF941" s="22">
        <f t="shared" si="420"/>
        <v>14940</v>
      </c>
      <c r="AG941" s="22">
        <f t="shared" si="421"/>
        <v>10917.96</v>
      </c>
      <c r="AH941" s="1"/>
      <c r="AI941" s="1"/>
      <c r="AJ941" s="1"/>
      <c r="AK941" s="1"/>
      <c r="AL941" s="1"/>
      <c r="AM941" s="1"/>
      <c r="AN941" s="26"/>
      <c r="AO941" s="26"/>
      <c r="AP941" s="26"/>
      <c r="AQ941" s="26"/>
      <c r="AR941" s="26"/>
      <c r="AS941" s="26"/>
      <c r="AT941" s="26"/>
      <c r="AU941" s="26"/>
      <c r="AV941" s="26"/>
      <c r="AW941" s="26"/>
      <c r="AX941" s="26"/>
      <c r="AY941" s="26"/>
      <c r="AZ941" s="26"/>
      <c r="BA941" s="26"/>
      <c r="BB941" s="26"/>
      <c r="BC941" s="26"/>
      <c r="BD941" s="26"/>
      <c r="BE941" s="26"/>
      <c r="BF941" s="26"/>
      <c r="BG941" s="26"/>
      <c r="BH941" s="26"/>
      <c r="BI941" s="26"/>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row>
    <row r="942" spans="1:201" ht="40.15" customHeight="1" x14ac:dyDescent="0.2">
      <c r="A942" s="15" t="s">
        <v>1160</v>
      </c>
      <c r="B942" s="9">
        <v>933</v>
      </c>
      <c r="C942" s="9"/>
      <c r="D942" s="49" t="s">
        <v>856</v>
      </c>
      <c r="E942" s="79" t="s">
        <v>822</v>
      </c>
      <c r="F942" s="49" t="s">
        <v>541</v>
      </c>
      <c r="G942" s="49" t="s">
        <v>518</v>
      </c>
      <c r="H942" s="49" t="s">
        <v>540</v>
      </c>
      <c r="I942" s="89">
        <v>50</v>
      </c>
      <c r="J942" s="88">
        <v>20.67</v>
      </c>
      <c r="K942" s="82">
        <f t="shared" si="402"/>
        <v>20.5</v>
      </c>
      <c r="L942" s="82">
        <f t="shared" si="403"/>
        <v>0.41</v>
      </c>
      <c r="M942" s="83">
        <f t="shared" si="401"/>
        <v>0.41340000000000005</v>
      </c>
      <c r="N942" s="84">
        <v>0.36393300000000001</v>
      </c>
      <c r="O942" s="85">
        <f t="shared" si="412"/>
        <v>2500</v>
      </c>
      <c r="P942" s="86">
        <v>50</v>
      </c>
      <c r="Q942" s="85">
        <f t="shared" si="413"/>
        <v>20000</v>
      </c>
      <c r="R942" s="86">
        <v>400</v>
      </c>
      <c r="S942" s="87">
        <f t="shared" si="414"/>
        <v>1025</v>
      </c>
      <c r="T942" s="87">
        <f t="shared" si="415"/>
        <v>8200</v>
      </c>
      <c r="AA942" s="22">
        <f t="shared" si="416"/>
        <v>909.83249999999998</v>
      </c>
      <c r="AB942" s="22">
        <f t="shared" si="417"/>
        <v>1033.5</v>
      </c>
      <c r="AC942" s="22">
        <f t="shared" si="418"/>
        <v>909.83249999999998</v>
      </c>
      <c r="AE942" s="22">
        <f t="shared" si="419"/>
        <v>7278.66</v>
      </c>
      <c r="AF942" s="22">
        <f t="shared" si="420"/>
        <v>8268</v>
      </c>
      <c r="AG942" s="22">
        <f t="shared" si="421"/>
        <v>7278.66</v>
      </c>
    </row>
    <row r="943" spans="1:201" ht="40.15" customHeight="1" x14ac:dyDescent="0.2">
      <c r="A943" s="15" t="s">
        <v>1160</v>
      </c>
      <c r="B943" s="9">
        <v>934</v>
      </c>
      <c r="C943" s="9"/>
      <c r="D943" s="49" t="s">
        <v>856</v>
      </c>
      <c r="E943" s="79" t="s">
        <v>823</v>
      </c>
      <c r="F943" s="49" t="s">
        <v>541</v>
      </c>
      <c r="G943" s="49" t="s">
        <v>519</v>
      </c>
      <c r="H943" s="49" t="s">
        <v>540</v>
      </c>
      <c r="I943" s="89">
        <v>50</v>
      </c>
      <c r="J943" s="88">
        <v>12.1</v>
      </c>
      <c r="K943" s="82">
        <f t="shared" si="402"/>
        <v>12</v>
      </c>
      <c r="L943" s="82">
        <f t="shared" si="403"/>
        <v>0.24</v>
      </c>
      <c r="M943" s="83">
        <f t="shared" si="401"/>
        <v>0.24199999999999999</v>
      </c>
      <c r="N943" s="84">
        <v>0.18196799999999999</v>
      </c>
      <c r="O943" s="85">
        <f t="shared" si="412"/>
        <v>500</v>
      </c>
      <c r="P943" s="86">
        <v>10</v>
      </c>
      <c r="Q943" s="85">
        <f t="shared" si="413"/>
        <v>40000</v>
      </c>
      <c r="R943" s="86">
        <v>800</v>
      </c>
      <c r="S943" s="87">
        <f t="shared" si="414"/>
        <v>120</v>
      </c>
      <c r="T943" s="87">
        <f t="shared" si="415"/>
        <v>9600</v>
      </c>
      <c r="AA943" s="22">
        <f t="shared" si="416"/>
        <v>90.983999999999995</v>
      </c>
      <c r="AB943" s="22">
        <f t="shared" si="417"/>
        <v>121</v>
      </c>
      <c r="AC943" s="22">
        <f t="shared" si="418"/>
        <v>90.983999999999995</v>
      </c>
      <c r="AE943" s="22">
        <f t="shared" si="419"/>
        <v>7278.7199999999993</v>
      </c>
      <c r="AF943" s="22">
        <f t="shared" si="420"/>
        <v>9680</v>
      </c>
      <c r="AG943" s="22">
        <f t="shared" si="421"/>
        <v>7278.7199999999993</v>
      </c>
    </row>
    <row r="944" spans="1:201" ht="40.15" customHeight="1" x14ac:dyDescent="0.2">
      <c r="A944" s="15" t="s">
        <v>1160</v>
      </c>
      <c r="B944" s="9">
        <v>935</v>
      </c>
      <c r="C944" s="9"/>
      <c r="D944" s="49" t="s">
        <v>273</v>
      </c>
      <c r="E944" s="79" t="s">
        <v>1572</v>
      </c>
      <c r="F944" s="49" t="s">
        <v>549</v>
      </c>
      <c r="G944" s="49" t="s">
        <v>1573</v>
      </c>
      <c r="H944" s="49" t="s">
        <v>540</v>
      </c>
      <c r="I944" s="89">
        <v>10</v>
      </c>
      <c r="J944" s="88">
        <v>19.329999999999998</v>
      </c>
      <c r="K944" s="82">
        <f t="shared" si="402"/>
        <v>19.3</v>
      </c>
      <c r="L944" s="82">
        <f t="shared" si="403"/>
        <v>1.93</v>
      </c>
      <c r="M944" s="83">
        <f t="shared" si="401"/>
        <v>1.9329999999999998</v>
      </c>
      <c r="N944" s="84">
        <v>0.63782000000000005</v>
      </c>
      <c r="O944" s="85">
        <f t="shared" si="412"/>
        <v>10</v>
      </c>
      <c r="P944" s="86">
        <v>1</v>
      </c>
      <c r="Q944" s="85">
        <f t="shared" si="413"/>
        <v>10000</v>
      </c>
      <c r="R944" s="86">
        <v>1000</v>
      </c>
      <c r="S944" s="87">
        <f t="shared" si="414"/>
        <v>19.3</v>
      </c>
      <c r="T944" s="87">
        <f t="shared" si="415"/>
        <v>19300</v>
      </c>
      <c r="AA944" s="22">
        <f t="shared" si="416"/>
        <v>6.3782000000000005</v>
      </c>
      <c r="AB944" s="22">
        <f t="shared" si="417"/>
        <v>19.329999999999998</v>
      </c>
      <c r="AC944" s="22">
        <f t="shared" si="418"/>
        <v>6.3782000000000005</v>
      </c>
      <c r="AE944" s="22">
        <f t="shared" si="419"/>
        <v>6378.2000000000007</v>
      </c>
      <c r="AF944" s="22">
        <f t="shared" si="420"/>
        <v>19330</v>
      </c>
      <c r="AG944" s="22">
        <f t="shared" si="421"/>
        <v>6378.2000000000007</v>
      </c>
    </row>
    <row r="945" spans="1:201" ht="40.15" customHeight="1" x14ac:dyDescent="0.2">
      <c r="A945" s="15" t="s">
        <v>1160</v>
      </c>
      <c r="B945" s="9">
        <v>936</v>
      </c>
      <c r="C945" s="9"/>
      <c r="D945" s="49" t="s">
        <v>356</v>
      </c>
      <c r="E945" s="79" t="s">
        <v>1574</v>
      </c>
      <c r="F945" s="49" t="s">
        <v>549</v>
      </c>
      <c r="G945" s="49" t="s">
        <v>806</v>
      </c>
      <c r="H945" s="49" t="s">
        <v>540</v>
      </c>
      <c r="I945" s="89">
        <v>50</v>
      </c>
      <c r="J945" s="88">
        <v>12.33</v>
      </c>
      <c r="K945" s="82">
        <f t="shared" si="402"/>
        <v>12</v>
      </c>
      <c r="L945" s="82">
        <f t="shared" si="403"/>
        <v>0.24</v>
      </c>
      <c r="M945" s="83">
        <f t="shared" si="401"/>
        <v>0.24660000000000001</v>
      </c>
      <c r="N945" s="84">
        <v>0.19874900000000001</v>
      </c>
      <c r="O945" s="85">
        <f t="shared" si="412"/>
        <v>20000</v>
      </c>
      <c r="P945" s="86">
        <v>400</v>
      </c>
      <c r="Q945" s="85">
        <f t="shared" si="413"/>
        <v>250000</v>
      </c>
      <c r="R945" s="86">
        <v>5000</v>
      </c>
      <c r="S945" s="87">
        <f t="shared" si="414"/>
        <v>4800</v>
      </c>
      <c r="T945" s="87">
        <f t="shared" si="415"/>
        <v>60000</v>
      </c>
      <c r="AA945" s="22">
        <f t="shared" si="416"/>
        <v>3974.98</v>
      </c>
      <c r="AB945" s="22">
        <f t="shared" si="417"/>
        <v>4932</v>
      </c>
      <c r="AC945" s="22">
        <f t="shared" si="418"/>
        <v>3974.98</v>
      </c>
      <c r="AE945" s="22">
        <f t="shared" si="419"/>
        <v>49687.25</v>
      </c>
      <c r="AF945" s="22">
        <f t="shared" si="420"/>
        <v>61650</v>
      </c>
      <c r="AG945" s="22">
        <f t="shared" si="421"/>
        <v>49687.25</v>
      </c>
    </row>
    <row r="946" spans="1:201" ht="40.15" customHeight="1" x14ac:dyDescent="0.2">
      <c r="A946" s="15" t="s">
        <v>1160</v>
      </c>
      <c r="B946" s="9">
        <v>937</v>
      </c>
      <c r="C946" s="9"/>
      <c r="D946" s="49" t="s">
        <v>356</v>
      </c>
      <c r="E946" s="79" t="s">
        <v>819</v>
      </c>
      <c r="F946" s="49" t="s">
        <v>580</v>
      </c>
      <c r="G946" s="49" t="s">
        <v>1040</v>
      </c>
      <c r="H946" s="49" t="s">
        <v>540</v>
      </c>
      <c r="I946" s="89">
        <v>30</v>
      </c>
      <c r="J946" s="88">
        <v>9.8000000000000007</v>
      </c>
      <c r="K946" s="82">
        <f t="shared" si="402"/>
        <v>9.6</v>
      </c>
      <c r="L946" s="82">
        <f t="shared" si="403"/>
        <v>0.32</v>
      </c>
      <c r="M946" s="83">
        <f t="shared" si="401"/>
        <v>0.32666666666666672</v>
      </c>
      <c r="N946" s="84">
        <v>0.39749899999999999</v>
      </c>
      <c r="O946" s="85">
        <f t="shared" si="412"/>
        <v>30</v>
      </c>
      <c r="P946" s="86">
        <v>1</v>
      </c>
      <c r="Q946" s="85">
        <f t="shared" si="413"/>
        <v>9000</v>
      </c>
      <c r="R946" s="86">
        <v>300</v>
      </c>
      <c r="S946" s="87">
        <f t="shared" si="414"/>
        <v>9.6</v>
      </c>
      <c r="T946" s="87">
        <f t="shared" si="415"/>
        <v>2880</v>
      </c>
      <c r="AA946" s="22">
        <f t="shared" si="416"/>
        <v>11.92497</v>
      </c>
      <c r="AB946" s="22">
        <f t="shared" si="417"/>
        <v>9.8000000000000007</v>
      </c>
      <c r="AC946" s="22">
        <f t="shared" si="418"/>
        <v>9.8000000000000007</v>
      </c>
      <c r="AE946" s="22">
        <f t="shared" si="419"/>
        <v>3577.491</v>
      </c>
      <c r="AF946" s="22">
        <f t="shared" si="420"/>
        <v>2940.0000000000005</v>
      </c>
      <c r="AG946" s="22">
        <f t="shared" si="421"/>
        <v>2940.0000000000005</v>
      </c>
    </row>
    <row r="947" spans="1:201" ht="40.15" customHeight="1" x14ac:dyDescent="0.2">
      <c r="A947" s="15" t="s">
        <v>1160</v>
      </c>
      <c r="B947" s="9">
        <v>938</v>
      </c>
      <c r="C947" s="9"/>
      <c r="D947" s="49" t="s">
        <v>356</v>
      </c>
      <c r="E947" s="79" t="s">
        <v>819</v>
      </c>
      <c r="F947" s="49" t="s">
        <v>580</v>
      </c>
      <c r="G947" s="49" t="s">
        <v>348</v>
      </c>
      <c r="H947" s="49" t="s">
        <v>540</v>
      </c>
      <c r="I947" s="89">
        <v>30</v>
      </c>
      <c r="J947" s="88">
        <v>16.71</v>
      </c>
      <c r="K947" s="82">
        <f t="shared" si="402"/>
        <v>16.5</v>
      </c>
      <c r="L947" s="82">
        <f t="shared" si="403"/>
        <v>0.55000000000000004</v>
      </c>
      <c r="M947" s="83">
        <f t="shared" si="401"/>
        <v>0.55700000000000005</v>
      </c>
      <c r="N947" s="84">
        <v>0.67769999999999997</v>
      </c>
      <c r="O947" s="85">
        <f t="shared" si="412"/>
        <v>30</v>
      </c>
      <c r="P947" s="86">
        <v>1</v>
      </c>
      <c r="Q947" s="85">
        <f t="shared" si="413"/>
        <v>9000</v>
      </c>
      <c r="R947" s="86">
        <v>300</v>
      </c>
      <c r="S947" s="87">
        <f t="shared" si="414"/>
        <v>16.5</v>
      </c>
      <c r="T947" s="87">
        <f t="shared" si="415"/>
        <v>4950</v>
      </c>
      <c r="AA947" s="22">
        <f t="shared" si="416"/>
        <v>20.331</v>
      </c>
      <c r="AB947" s="22">
        <f t="shared" si="417"/>
        <v>16.71</v>
      </c>
      <c r="AC947" s="22">
        <f t="shared" si="418"/>
        <v>16.71</v>
      </c>
      <c r="AE947" s="22">
        <f t="shared" si="419"/>
        <v>6099.2999999999993</v>
      </c>
      <c r="AF947" s="22">
        <f t="shared" si="420"/>
        <v>5013.0000000000009</v>
      </c>
      <c r="AG947" s="22">
        <f t="shared" si="421"/>
        <v>5013.0000000000009</v>
      </c>
    </row>
    <row r="948" spans="1:201" ht="40.15" customHeight="1" x14ac:dyDescent="0.2">
      <c r="A948" s="15" t="s">
        <v>1160</v>
      </c>
      <c r="B948" s="9">
        <v>939</v>
      </c>
      <c r="C948" s="9"/>
      <c r="D948" s="49" t="s">
        <v>1039</v>
      </c>
      <c r="E948" s="79" t="s">
        <v>448</v>
      </c>
      <c r="F948" s="49" t="s">
        <v>538</v>
      </c>
      <c r="G948" s="49" t="s">
        <v>1046</v>
      </c>
      <c r="H948" s="49" t="s">
        <v>540</v>
      </c>
      <c r="I948" s="101">
        <v>50</v>
      </c>
      <c r="J948" s="88">
        <v>12.04</v>
      </c>
      <c r="K948" s="82">
        <f t="shared" si="402"/>
        <v>12</v>
      </c>
      <c r="L948" s="82">
        <f t="shared" si="403"/>
        <v>0.24</v>
      </c>
      <c r="M948" s="83">
        <f t="shared" si="401"/>
        <v>0.24079999999999999</v>
      </c>
      <c r="N948" s="84">
        <v>6.2019999999999999E-2</v>
      </c>
      <c r="O948" s="85">
        <f t="shared" si="412"/>
        <v>2500</v>
      </c>
      <c r="P948" s="86">
        <v>50</v>
      </c>
      <c r="Q948" s="85">
        <f t="shared" si="413"/>
        <v>50000</v>
      </c>
      <c r="R948" s="86">
        <v>1000</v>
      </c>
      <c r="S948" s="87">
        <f t="shared" si="414"/>
        <v>600</v>
      </c>
      <c r="T948" s="87">
        <f t="shared" si="415"/>
        <v>12000</v>
      </c>
      <c r="AA948" s="22">
        <f t="shared" si="416"/>
        <v>155.04999999999998</v>
      </c>
      <c r="AB948" s="22">
        <f t="shared" si="417"/>
        <v>602</v>
      </c>
      <c r="AC948" s="22">
        <f t="shared" si="418"/>
        <v>155.04999999999998</v>
      </c>
      <c r="AE948" s="22">
        <f t="shared" si="419"/>
        <v>3101</v>
      </c>
      <c r="AF948" s="22">
        <f t="shared" si="420"/>
        <v>12040</v>
      </c>
      <c r="AG948" s="22">
        <f t="shared" si="421"/>
        <v>3101</v>
      </c>
    </row>
    <row r="949" spans="1:201" ht="40.15" customHeight="1" x14ac:dyDescent="0.2">
      <c r="A949" s="15" t="s">
        <v>1160</v>
      </c>
      <c r="B949" s="9">
        <v>940</v>
      </c>
      <c r="C949" s="9"/>
      <c r="D949" s="49" t="s">
        <v>1039</v>
      </c>
      <c r="E949" s="79" t="s">
        <v>2129</v>
      </c>
      <c r="F949" s="49" t="s">
        <v>596</v>
      </c>
      <c r="G949" s="49" t="s">
        <v>145</v>
      </c>
      <c r="H949" s="49" t="s">
        <v>540</v>
      </c>
      <c r="I949" s="101">
        <v>20</v>
      </c>
      <c r="J949" s="88">
        <v>4.51</v>
      </c>
      <c r="K949" s="82">
        <f t="shared" si="402"/>
        <v>4.4000000000000004</v>
      </c>
      <c r="L949" s="82">
        <f t="shared" si="403"/>
        <v>0.22</v>
      </c>
      <c r="M949" s="83">
        <f t="shared" si="401"/>
        <v>0.22549999999999998</v>
      </c>
      <c r="N949" s="84"/>
      <c r="O949" s="85">
        <f t="shared" si="412"/>
        <v>200</v>
      </c>
      <c r="P949" s="86">
        <v>10</v>
      </c>
      <c r="Q949" s="85">
        <f t="shared" si="413"/>
        <v>12000</v>
      </c>
      <c r="R949" s="86">
        <v>600</v>
      </c>
      <c r="S949" s="87">
        <f t="shared" si="414"/>
        <v>44</v>
      </c>
      <c r="T949" s="87">
        <f t="shared" si="415"/>
        <v>2640</v>
      </c>
      <c r="AA949" s="22"/>
      <c r="AB949" s="22">
        <f t="shared" si="417"/>
        <v>45.099999999999994</v>
      </c>
      <c r="AC949" s="22"/>
      <c r="AE949" s="22"/>
      <c r="AF949" s="22">
        <f t="shared" si="420"/>
        <v>2705.9999999999995</v>
      </c>
      <c r="AG949" s="22"/>
    </row>
    <row r="950" spans="1:201" ht="40.15" customHeight="1" x14ac:dyDescent="0.2">
      <c r="A950" s="15" t="s">
        <v>1161</v>
      </c>
      <c r="B950" s="9">
        <v>941</v>
      </c>
      <c r="C950" s="9"/>
      <c r="D950" s="49" t="s">
        <v>861</v>
      </c>
      <c r="E950" s="79" t="s">
        <v>2028</v>
      </c>
      <c r="F950" s="49" t="s">
        <v>554</v>
      </c>
      <c r="G950" s="49" t="s">
        <v>2245</v>
      </c>
      <c r="H950" s="49" t="s">
        <v>555</v>
      </c>
      <c r="I950" s="89">
        <v>1</v>
      </c>
      <c r="J950" s="88">
        <v>20</v>
      </c>
      <c r="K950" s="82">
        <f t="shared" si="402"/>
        <v>20</v>
      </c>
      <c r="L950" s="82">
        <f t="shared" si="403"/>
        <v>20</v>
      </c>
      <c r="M950" s="83">
        <f t="shared" si="401"/>
        <v>20</v>
      </c>
      <c r="N950" s="84">
        <v>0</v>
      </c>
      <c r="O950" s="85">
        <f t="shared" si="412"/>
        <v>50</v>
      </c>
      <c r="P950" s="86">
        <v>50</v>
      </c>
      <c r="Q950" s="85">
        <f t="shared" si="413"/>
        <v>1400</v>
      </c>
      <c r="R950" s="86">
        <v>1400</v>
      </c>
      <c r="S950" s="87">
        <f t="shared" si="414"/>
        <v>1000</v>
      </c>
      <c r="T950" s="87">
        <f t="shared" si="415"/>
        <v>28000</v>
      </c>
      <c r="AA950" s="22"/>
      <c r="AB950" s="22"/>
      <c r="AC950" s="22"/>
      <c r="AE950" s="22"/>
      <c r="AF950" s="22"/>
      <c r="AG950" s="22"/>
    </row>
    <row r="951" spans="1:201" ht="40.15" customHeight="1" x14ac:dyDescent="0.2">
      <c r="A951" s="16" t="s">
        <v>1161</v>
      </c>
      <c r="B951" s="9">
        <v>942</v>
      </c>
      <c r="C951" s="9"/>
      <c r="D951" s="49" t="s">
        <v>861</v>
      </c>
      <c r="E951" s="79" t="s">
        <v>863</v>
      </c>
      <c r="F951" s="49" t="s">
        <v>554</v>
      </c>
      <c r="G951" s="49" t="s">
        <v>1684</v>
      </c>
      <c r="H951" s="49" t="s">
        <v>555</v>
      </c>
      <c r="I951" s="89">
        <v>1</v>
      </c>
      <c r="J951" s="82">
        <v>20</v>
      </c>
      <c r="K951" s="82">
        <f t="shared" si="402"/>
        <v>20</v>
      </c>
      <c r="L951" s="82">
        <f t="shared" si="403"/>
        <v>20</v>
      </c>
      <c r="M951" s="83">
        <f t="shared" si="401"/>
        <v>20</v>
      </c>
      <c r="N951" s="84">
        <v>0</v>
      </c>
      <c r="O951" s="85">
        <f t="shared" si="412"/>
        <v>100</v>
      </c>
      <c r="P951" s="86">
        <v>100</v>
      </c>
      <c r="Q951" s="85">
        <f t="shared" si="413"/>
        <v>1600</v>
      </c>
      <c r="R951" s="86">
        <v>1600</v>
      </c>
      <c r="S951" s="87">
        <f t="shared" si="414"/>
        <v>2000</v>
      </c>
      <c r="T951" s="87">
        <f t="shared" si="415"/>
        <v>32000</v>
      </c>
      <c r="U951" s="6"/>
      <c r="V951" s="6"/>
      <c r="W951" s="6"/>
      <c r="X951" s="6"/>
      <c r="Y951" s="6"/>
      <c r="Z951" s="6"/>
      <c r="AA951" s="22">
        <f t="shared" ref="AA951:AA985" si="422">N951*O951</f>
        <v>0</v>
      </c>
      <c r="AB951" s="22">
        <f t="shared" ref="AB951:AB986" si="423">M951*O951</f>
        <v>2000</v>
      </c>
      <c r="AC951" s="22">
        <f t="shared" ref="AC951:AC985" si="424">IF(AA951&lt;AB951,AA951,AB951)</f>
        <v>0</v>
      </c>
      <c r="AD951" s="6"/>
      <c r="AE951" s="22">
        <f t="shared" ref="AE951:AE985" si="425">Q951*N951</f>
        <v>0</v>
      </c>
      <c r="AF951" s="22">
        <f t="shared" ref="AF951:AF986" si="426">M951*Q951</f>
        <v>32000</v>
      </c>
      <c r="AG951" s="22">
        <f t="shared" ref="AG951:AG985" si="427">IF(AE951&lt;AF951,AE951,AF951)</f>
        <v>0</v>
      </c>
      <c r="AH951" s="6"/>
      <c r="AI951" s="6"/>
      <c r="AJ951" s="6"/>
      <c r="AK951" s="6"/>
      <c r="AL951" s="6"/>
      <c r="AM951" s="6"/>
      <c r="AN951" s="29"/>
      <c r="AO951" s="29"/>
      <c r="AP951" s="29"/>
      <c r="AQ951" s="29"/>
      <c r="AR951" s="29"/>
      <c r="AS951" s="29"/>
      <c r="AT951" s="29"/>
      <c r="AU951" s="29"/>
      <c r="AV951" s="29"/>
      <c r="AW951" s="29"/>
      <c r="AX951" s="29"/>
      <c r="AY951" s="29"/>
      <c r="AZ951" s="29"/>
      <c r="BA951" s="29"/>
      <c r="BB951" s="29"/>
      <c r="BC951" s="29"/>
      <c r="BD951" s="29"/>
      <c r="BE951" s="29"/>
      <c r="BF951" s="29"/>
      <c r="BG951" s="29"/>
      <c r="BH951" s="29"/>
      <c r="BI951" s="29"/>
      <c r="BJ951" s="6"/>
      <c r="BK951" s="6"/>
      <c r="BL951" s="6"/>
      <c r="BM951" s="6"/>
      <c r="BN951" s="6"/>
      <c r="BO951" s="6"/>
      <c r="BP951" s="6"/>
      <c r="BQ951" s="6"/>
      <c r="BR951" s="6"/>
      <c r="BS951" s="6"/>
      <c r="BT951" s="6"/>
      <c r="BU951" s="6"/>
      <c r="BV951" s="6"/>
      <c r="BW951" s="6"/>
      <c r="BX951" s="6"/>
      <c r="BY951" s="6"/>
      <c r="BZ951" s="6"/>
      <c r="CA951" s="6"/>
      <c r="CB951" s="6"/>
      <c r="CC951" s="6"/>
      <c r="CD951" s="6"/>
      <c r="CE951" s="6"/>
      <c r="CF951" s="6"/>
      <c r="CG951" s="6"/>
      <c r="CH951" s="6"/>
      <c r="CI951" s="6"/>
      <c r="CJ951" s="6"/>
      <c r="CK951" s="6"/>
      <c r="CL951" s="6"/>
      <c r="CM951" s="6"/>
      <c r="CN951" s="6"/>
      <c r="CO951" s="6"/>
      <c r="CP951" s="6"/>
      <c r="CQ951" s="6"/>
      <c r="CR951" s="6"/>
      <c r="CS951" s="6"/>
      <c r="CT951" s="6"/>
      <c r="CU951" s="6"/>
      <c r="CV951" s="6"/>
      <c r="CW951" s="6"/>
      <c r="CX951" s="6"/>
      <c r="CY951" s="6"/>
      <c r="CZ951" s="6"/>
      <c r="DA951" s="6"/>
      <c r="DB951" s="6"/>
      <c r="DC951" s="6"/>
      <c r="DD951" s="6"/>
      <c r="DE951" s="6"/>
      <c r="DF951" s="6"/>
      <c r="DG951" s="6"/>
      <c r="DH951" s="6"/>
      <c r="DI951" s="6"/>
      <c r="DJ951" s="6"/>
      <c r="DK951" s="6"/>
      <c r="DL951" s="6"/>
      <c r="DM951" s="6"/>
      <c r="DN951" s="6"/>
      <c r="DO951" s="6"/>
      <c r="DP951" s="6"/>
      <c r="DQ951" s="6"/>
      <c r="DR951" s="6"/>
      <c r="DS951" s="6"/>
      <c r="DT951" s="6"/>
      <c r="DU951" s="6"/>
      <c r="DV951" s="6"/>
      <c r="DW951" s="6"/>
      <c r="DX951" s="6"/>
      <c r="DY951" s="6"/>
      <c r="DZ951" s="6"/>
      <c r="EA951" s="6"/>
      <c r="EB951" s="6"/>
      <c r="EC951" s="6"/>
      <c r="ED951" s="6"/>
      <c r="EE951" s="6"/>
      <c r="EF951" s="6"/>
      <c r="EG951" s="6"/>
      <c r="EH951" s="6"/>
      <c r="EI951" s="6"/>
      <c r="EJ951" s="6"/>
      <c r="EK951" s="6"/>
      <c r="EL951" s="6"/>
      <c r="EM951" s="6"/>
      <c r="EN951" s="6"/>
      <c r="EO951" s="6"/>
      <c r="EP951" s="6"/>
      <c r="EQ951" s="6"/>
      <c r="ER951" s="6"/>
      <c r="ES951" s="6"/>
      <c r="ET951" s="6"/>
      <c r="EU951" s="6"/>
      <c r="EV951" s="6"/>
      <c r="EW951" s="6"/>
      <c r="EX951" s="6"/>
      <c r="EY951" s="6"/>
      <c r="EZ951" s="6"/>
      <c r="FA951" s="6"/>
      <c r="FB951" s="6"/>
      <c r="FC951" s="6"/>
      <c r="FD951" s="6"/>
      <c r="FE951" s="6"/>
      <c r="FF951" s="6"/>
      <c r="FG951" s="6"/>
      <c r="FH951" s="6"/>
      <c r="FI951" s="6"/>
      <c r="FJ951" s="6"/>
      <c r="FK951" s="6"/>
      <c r="FL951" s="6"/>
      <c r="FM951" s="6"/>
      <c r="FN951" s="6"/>
      <c r="FO951" s="6"/>
      <c r="FP951" s="6"/>
      <c r="FQ951" s="6"/>
      <c r="FR951" s="6"/>
      <c r="FS951" s="6"/>
      <c r="FT951" s="6"/>
      <c r="FU951" s="6"/>
      <c r="FV951" s="6"/>
      <c r="FW951" s="6"/>
      <c r="FX951" s="6"/>
      <c r="FY951" s="6"/>
      <c r="FZ951" s="6"/>
      <c r="GA951" s="6"/>
      <c r="GB951" s="6"/>
      <c r="GC951" s="6"/>
      <c r="GD951" s="6"/>
      <c r="GE951" s="6"/>
      <c r="GF951" s="6"/>
      <c r="GG951" s="6"/>
      <c r="GH951" s="6"/>
      <c r="GI951" s="6"/>
      <c r="GJ951" s="6"/>
      <c r="GK951" s="6"/>
      <c r="GL951" s="6"/>
      <c r="GM951" s="6"/>
      <c r="GN951" s="6"/>
      <c r="GO951" s="6"/>
      <c r="GP951" s="6"/>
      <c r="GQ951" s="6"/>
      <c r="GR951" s="6"/>
      <c r="GS951" s="6"/>
    </row>
    <row r="952" spans="1:201" s="6" customFormat="1" ht="40.15" customHeight="1" x14ac:dyDescent="0.2">
      <c r="A952" s="15" t="s">
        <v>1160</v>
      </c>
      <c r="B952" s="9">
        <v>943</v>
      </c>
      <c r="C952" s="9"/>
      <c r="D952" s="49" t="s">
        <v>369</v>
      </c>
      <c r="E952" s="79" t="s">
        <v>370</v>
      </c>
      <c r="F952" s="49" t="s">
        <v>538</v>
      </c>
      <c r="G952" s="49" t="s">
        <v>1575</v>
      </c>
      <c r="H952" s="38" t="s">
        <v>540</v>
      </c>
      <c r="I952" s="101">
        <v>20</v>
      </c>
      <c r="J952" s="88">
        <v>5.15</v>
      </c>
      <c r="K952" s="82">
        <f t="shared" si="402"/>
        <v>5</v>
      </c>
      <c r="L952" s="82">
        <f t="shared" si="403"/>
        <v>0.25</v>
      </c>
      <c r="M952" s="83">
        <f t="shared" si="401"/>
        <v>0.25750000000000001</v>
      </c>
      <c r="N952" s="84">
        <v>0.31319999999999998</v>
      </c>
      <c r="O952" s="85">
        <f t="shared" si="412"/>
        <v>20</v>
      </c>
      <c r="P952" s="86">
        <v>1</v>
      </c>
      <c r="Q952" s="85">
        <f t="shared" si="413"/>
        <v>24000</v>
      </c>
      <c r="R952" s="86">
        <v>1200</v>
      </c>
      <c r="S952" s="87">
        <f t="shared" si="414"/>
        <v>5</v>
      </c>
      <c r="T952" s="87">
        <f t="shared" si="415"/>
        <v>6000</v>
      </c>
      <c r="U952" s="1"/>
      <c r="V952" s="1"/>
      <c r="W952" s="1"/>
      <c r="X952" s="1"/>
      <c r="Y952" s="1"/>
      <c r="Z952" s="1"/>
      <c r="AA952" s="22">
        <f t="shared" si="422"/>
        <v>6.2639999999999993</v>
      </c>
      <c r="AB952" s="22">
        <f t="shared" si="423"/>
        <v>5.15</v>
      </c>
      <c r="AC952" s="22">
        <f t="shared" si="424"/>
        <v>5.15</v>
      </c>
      <c r="AD952" s="1"/>
      <c r="AE952" s="22">
        <f t="shared" si="425"/>
        <v>7516.7999999999993</v>
      </c>
      <c r="AF952" s="22">
        <f t="shared" si="426"/>
        <v>6180</v>
      </c>
      <c r="AG952" s="22">
        <f t="shared" si="427"/>
        <v>6180</v>
      </c>
      <c r="AH952" s="1"/>
      <c r="AI952" s="1"/>
      <c r="AJ952" s="1"/>
      <c r="AK952" s="1"/>
      <c r="AL952" s="1"/>
      <c r="AM952" s="1"/>
      <c r="AN952" s="26"/>
      <c r="AO952" s="26"/>
      <c r="AP952" s="26"/>
      <c r="AQ952" s="26"/>
      <c r="AR952" s="26"/>
      <c r="AS952" s="26"/>
      <c r="AT952" s="26"/>
      <c r="AU952" s="26"/>
      <c r="AV952" s="26"/>
      <c r="AW952" s="26"/>
      <c r="AX952" s="26"/>
      <c r="AY952" s="26"/>
      <c r="AZ952" s="26"/>
      <c r="BA952" s="26"/>
      <c r="BB952" s="26"/>
      <c r="BC952" s="26"/>
      <c r="BD952" s="26"/>
      <c r="BE952" s="26"/>
      <c r="BF952" s="26"/>
      <c r="BG952" s="26"/>
      <c r="BH952" s="26"/>
      <c r="BI952" s="26"/>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row>
    <row r="953" spans="1:201" ht="40.15" customHeight="1" x14ac:dyDescent="0.2">
      <c r="A953" s="15" t="s">
        <v>1160</v>
      </c>
      <c r="B953" s="9">
        <v>944</v>
      </c>
      <c r="C953" s="9"/>
      <c r="D953" s="49" t="s">
        <v>369</v>
      </c>
      <c r="E953" s="79" t="s">
        <v>370</v>
      </c>
      <c r="F953" s="49" t="s">
        <v>742</v>
      </c>
      <c r="G953" s="49" t="s">
        <v>1235</v>
      </c>
      <c r="H953" s="49" t="s">
        <v>537</v>
      </c>
      <c r="I953" s="89">
        <v>1</v>
      </c>
      <c r="J953" s="88">
        <v>7.3</v>
      </c>
      <c r="K953" s="82">
        <f t="shared" si="402"/>
        <v>7.3</v>
      </c>
      <c r="L953" s="82">
        <f t="shared" si="403"/>
        <v>7.3</v>
      </c>
      <c r="M953" s="83">
        <f t="shared" si="401"/>
        <v>7.3</v>
      </c>
      <c r="N953" s="84">
        <v>3.784977</v>
      </c>
      <c r="O953" s="85">
        <f t="shared" si="412"/>
        <v>10</v>
      </c>
      <c r="P953" s="86">
        <v>10</v>
      </c>
      <c r="Q953" s="85">
        <f t="shared" si="413"/>
        <v>400</v>
      </c>
      <c r="R953" s="86">
        <v>400</v>
      </c>
      <c r="S953" s="87">
        <f t="shared" si="414"/>
        <v>73</v>
      </c>
      <c r="T953" s="87">
        <f t="shared" si="415"/>
        <v>2920</v>
      </c>
      <c r="AA953" s="22">
        <f t="shared" si="422"/>
        <v>37.849769999999999</v>
      </c>
      <c r="AB953" s="22">
        <f t="shared" si="423"/>
        <v>73</v>
      </c>
      <c r="AC953" s="22">
        <f t="shared" si="424"/>
        <v>37.849769999999999</v>
      </c>
      <c r="AE953" s="22">
        <f t="shared" si="425"/>
        <v>1513.9908</v>
      </c>
      <c r="AF953" s="22">
        <f t="shared" si="426"/>
        <v>2920</v>
      </c>
      <c r="AG953" s="22">
        <f t="shared" si="427"/>
        <v>1513.9908</v>
      </c>
    </row>
    <row r="954" spans="1:201" ht="40.15" customHeight="1" x14ac:dyDescent="0.2">
      <c r="A954" s="15" t="s">
        <v>1160</v>
      </c>
      <c r="B954" s="9">
        <v>945</v>
      </c>
      <c r="C954" s="9"/>
      <c r="D954" s="49" t="s">
        <v>280</v>
      </c>
      <c r="E954" s="79" t="s">
        <v>1094</v>
      </c>
      <c r="F954" s="49" t="s">
        <v>659</v>
      </c>
      <c r="G954" s="49" t="s">
        <v>597</v>
      </c>
      <c r="H954" s="49" t="s">
        <v>540</v>
      </c>
      <c r="I954" s="89">
        <v>50</v>
      </c>
      <c r="J954" s="88">
        <v>21.61</v>
      </c>
      <c r="K954" s="82">
        <f t="shared" si="402"/>
        <v>21.5</v>
      </c>
      <c r="L954" s="82">
        <f t="shared" si="403"/>
        <v>0.43</v>
      </c>
      <c r="M954" s="83">
        <f t="shared" si="401"/>
        <v>0.43219999999999997</v>
      </c>
      <c r="N954" s="84">
        <v>0.52578000000000003</v>
      </c>
      <c r="O954" s="85">
        <f t="shared" si="412"/>
        <v>5000</v>
      </c>
      <c r="P954" s="86">
        <v>100</v>
      </c>
      <c r="Q954" s="85">
        <f t="shared" si="413"/>
        <v>50000</v>
      </c>
      <c r="R954" s="86">
        <v>1000</v>
      </c>
      <c r="S954" s="87">
        <f t="shared" si="414"/>
        <v>2150</v>
      </c>
      <c r="T954" s="87">
        <f t="shared" si="415"/>
        <v>21500</v>
      </c>
      <c r="AA954" s="22">
        <f t="shared" si="422"/>
        <v>2628.9</v>
      </c>
      <c r="AB954" s="22">
        <f t="shared" si="423"/>
        <v>2161</v>
      </c>
      <c r="AC954" s="22">
        <f t="shared" si="424"/>
        <v>2161</v>
      </c>
      <c r="AE954" s="22">
        <f t="shared" si="425"/>
        <v>26289</v>
      </c>
      <c r="AF954" s="22">
        <f t="shared" si="426"/>
        <v>21610</v>
      </c>
      <c r="AG954" s="22">
        <f t="shared" si="427"/>
        <v>21610</v>
      </c>
    </row>
    <row r="955" spans="1:201" ht="40.15" customHeight="1" x14ac:dyDescent="0.2">
      <c r="A955" s="15" t="s">
        <v>1160</v>
      </c>
      <c r="B955" s="9">
        <v>946</v>
      </c>
      <c r="C955" s="9"/>
      <c r="D955" s="49" t="s">
        <v>451</v>
      </c>
      <c r="E955" s="79" t="s">
        <v>1576</v>
      </c>
      <c r="F955" s="49" t="s">
        <v>970</v>
      </c>
      <c r="G955" s="49" t="s">
        <v>452</v>
      </c>
      <c r="H955" s="49" t="s">
        <v>540</v>
      </c>
      <c r="I955" s="53">
        <v>50</v>
      </c>
      <c r="J955" s="88">
        <v>81.64</v>
      </c>
      <c r="K955" s="82">
        <f t="shared" si="402"/>
        <v>81.5</v>
      </c>
      <c r="L955" s="82">
        <f t="shared" si="403"/>
        <v>1.63</v>
      </c>
      <c r="M955" s="83">
        <f t="shared" ref="M955:M1017" si="428">J955/I955</f>
        <v>1.6328</v>
      </c>
      <c r="N955" s="84">
        <v>0.77022400000000002</v>
      </c>
      <c r="O955" s="85">
        <f t="shared" si="412"/>
        <v>15000</v>
      </c>
      <c r="P955" s="86">
        <v>300</v>
      </c>
      <c r="Q955" s="85">
        <f t="shared" si="413"/>
        <v>200000</v>
      </c>
      <c r="R955" s="86">
        <v>4000</v>
      </c>
      <c r="S955" s="87">
        <f t="shared" si="414"/>
        <v>24450</v>
      </c>
      <c r="T955" s="87">
        <f t="shared" si="415"/>
        <v>326000</v>
      </c>
      <c r="AA955" s="22">
        <f t="shared" si="422"/>
        <v>11553.36</v>
      </c>
      <c r="AB955" s="22">
        <f t="shared" si="423"/>
        <v>24492</v>
      </c>
      <c r="AC955" s="22">
        <f t="shared" si="424"/>
        <v>11553.36</v>
      </c>
      <c r="AE955" s="22">
        <f t="shared" si="425"/>
        <v>154044.80000000002</v>
      </c>
      <c r="AF955" s="22">
        <f t="shared" si="426"/>
        <v>326560</v>
      </c>
      <c r="AG955" s="22">
        <f t="shared" si="427"/>
        <v>154044.80000000002</v>
      </c>
    </row>
    <row r="956" spans="1:201" ht="40.15" customHeight="1" x14ac:dyDescent="0.2">
      <c r="A956" s="15" t="s">
        <v>1160</v>
      </c>
      <c r="B956" s="9">
        <v>947</v>
      </c>
      <c r="C956" s="9"/>
      <c r="D956" s="49" t="s">
        <v>433</v>
      </c>
      <c r="E956" s="79" t="s">
        <v>434</v>
      </c>
      <c r="F956" s="49" t="s">
        <v>1577</v>
      </c>
      <c r="G956" s="49" t="s">
        <v>1578</v>
      </c>
      <c r="H956" s="49" t="s">
        <v>537</v>
      </c>
      <c r="I956" s="89">
        <v>1</v>
      </c>
      <c r="J956" s="88">
        <v>18.73</v>
      </c>
      <c r="K956" s="82">
        <f t="shared" ref="K956:K1018" si="429">L956*I956</f>
        <v>18.73</v>
      </c>
      <c r="L956" s="82">
        <f t="shared" si="403"/>
        <v>18.73</v>
      </c>
      <c r="M956" s="83">
        <f t="shared" si="428"/>
        <v>18.73</v>
      </c>
      <c r="N956" s="84">
        <v>11.749998</v>
      </c>
      <c r="O956" s="85">
        <f t="shared" si="412"/>
        <v>4</v>
      </c>
      <c r="P956" s="86">
        <v>4</v>
      </c>
      <c r="Q956" s="85">
        <f t="shared" si="413"/>
        <v>200</v>
      </c>
      <c r="R956" s="86">
        <v>200</v>
      </c>
      <c r="S956" s="87">
        <f t="shared" si="414"/>
        <v>74.92</v>
      </c>
      <c r="T956" s="87">
        <f t="shared" si="415"/>
        <v>3746</v>
      </c>
      <c r="AA956" s="22">
        <f t="shared" si="422"/>
        <v>46.999991999999999</v>
      </c>
      <c r="AB956" s="22">
        <f t="shared" si="423"/>
        <v>74.92</v>
      </c>
      <c r="AC956" s="22">
        <f t="shared" si="424"/>
        <v>46.999991999999999</v>
      </c>
      <c r="AE956" s="22">
        <f t="shared" si="425"/>
        <v>2349.9996000000001</v>
      </c>
      <c r="AF956" s="22">
        <f t="shared" si="426"/>
        <v>3746</v>
      </c>
      <c r="AG956" s="22">
        <f t="shared" si="427"/>
        <v>2349.9996000000001</v>
      </c>
    </row>
    <row r="957" spans="1:201" ht="40.15" customHeight="1" x14ac:dyDescent="0.2">
      <c r="A957" s="15" t="s">
        <v>1160</v>
      </c>
      <c r="B957" s="9">
        <v>948</v>
      </c>
      <c r="C957" s="9"/>
      <c r="D957" s="49" t="s">
        <v>433</v>
      </c>
      <c r="E957" s="79" t="s">
        <v>434</v>
      </c>
      <c r="F957" s="49" t="s">
        <v>549</v>
      </c>
      <c r="G957" s="49" t="s">
        <v>435</v>
      </c>
      <c r="H957" s="49" t="s">
        <v>540</v>
      </c>
      <c r="I957" s="89">
        <v>12</v>
      </c>
      <c r="J957" s="88">
        <v>26.25</v>
      </c>
      <c r="K957" s="82">
        <f t="shared" si="429"/>
        <v>26.160000000000004</v>
      </c>
      <c r="L957" s="82">
        <f t="shared" ref="L957:L1019" si="430">ROUNDDOWN(M957,2)</f>
        <v>2.1800000000000002</v>
      </c>
      <c r="M957" s="83">
        <f t="shared" si="428"/>
        <v>2.1875</v>
      </c>
      <c r="N957" s="84">
        <v>1.430833</v>
      </c>
      <c r="O957" s="85">
        <f t="shared" si="412"/>
        <v>12</v>
      </c>
      <c r="P957" s="86">
        <v>1</v>
      </c>
      <c r="Q957" s="85">
        <f t="shared" si="413"/>
        <v>4800</v>
      </c>
      <c r="R957" s="86">
        <v>400</v>
      </c>
      <c r="S957" s="87">
        <f t="shared" si="414"/>
        <v>26.160000000000004</v>
      </c>
      <c r="T957" s="87">
        <f t="shared" si="415"/>
        <v>10464.000000000002</v>
      </c>
      <c r="AA957" s="22">
        <f t="shared" si="422"/>
        <v>17.169996000000001</v>
      </c>
      <c r="AB957" s="22">
        <f t="shared" si="423"/>
        <v>26.25</v>
      </c>
      <c r="AC957" s="22">
        <f t="shared" si="424"/>
        <v>17.169996000000001</v>
      </c>
      <c r="AE957" s="22">
        <f t="shared" si="425"/>
        <v>6867.9984000000004</v>
      </c>
      <c r="AF957" s="22">
        <f t="shared" si="426"/>
        <v>10500</v>
      </c>
      <c r="AG957" s="22">
        <f t="shared" si="427"/>
        <v>6867.9984000000004</v>
      </c>
    </row>
    <row r="958" spans="1:201" ht="40.15" customHeight="1" x14ac:dyDescent="0.2">
      <c r="A958" s="15" t="s">
        <v>1160</v>
      </c>
      <c r="B958" s="9">
        <v>949</v>
      </c>
      <c r="C958" s="9"/>
      <c r="D958" s="49" t="s">
        <v>1089</v>
      </c>
      <c r="E958" s="79" t="s">
        <v>1580</v>
      </c>
      <c r="F958" s="49" t="s">
        <v>247</v>
      </c>
      <c r="G958" s="49" t="s">
        <v>1090</v>
      </c>
      <c r="H958" s="38" t="s">
        <v>540</v>
      </c>
      <c r="I958" s="101">
        <v>2</v>
      </c>
      <c r="J958" s="88">
        <v>12.6</v>
      </c>
      <c r="K958" s="82">
        <f t="shared" si="429"/>
        <v>12.6</v>
      </c>
      <c r="L958" s="82">
        <f t="shared" si="430"/>
        <v>6.3</v>
      </c>
      <c r="M958" s="83">
        <f t="shared" si="428"/>
        <v>6.3</v>
      </c>
      <c r="N958" s="84">
        <v>3.7108120000000002</v>
      </c>
      <c r="O958" s="85">
        <f t="shared" si="412"/>
        <v>80</v>
      </c>
      <c r="P958" s="86">
        <v>40</v>
      </c>
      <c r="Q958" s="85">
        <f t="shared" si="413"/>
        <v>1600</v>
      </c>
      <c r="R958" s="86">
        <v>800</v>
      </c>
      <c r="S958" s="87">
        <f t="shared" si="414"/>
        <v>504</v>
      </c>
      <c r="T958" s="87">
        <f t="shared" si="415"/>
        <v>10080</v>
      </c>
      <c r="AA958" s="22">
        <f t="shared" si="422"/>
        <v>296.86496</v>
      </c>
      <c r="AB958" s="22">
        <f t="shared" si="423"/>
        <v>504</v>
      </c>
      <c r="AC958" s="22">
        <f t="shared" si="424"/>
        <v>296.86496</v>
      </c>
      <c r="AE958" s="22">
        <f t="shared" si="425"/>
        <v>5937.2992000000004</v>
      </c>
      <c r="AF958" s="22">
        <f t="shared" si="426"/>
        <v>10080</v>
      </c>
      <c r="AG958" s="22">
        <f t="shared" si="427"/>
        <v>5937.2992000000004</v>
      </c>
    </row>
    <row r="959" spans="1:201" ht="40.15" customHeight="1" x14ac:dyDescent="0.2">
      <c r="A959" s="15" t="s">
        <v>1160</v>
      </c>
      <c r="B959" s="9">
        <v>950</v>
      </c>
      <c r="C959" s="9"/>
      <c r="D959" s="49" t="s">
        <v>1089</v>
      </c>
      <c r="E959" s="79" t="s">
        <v>1579</v>
      </c>
      <c r="F959" s="49" t="s">
        <v>247</v>
      </c>
      <c r="G959" s="49" t="s">
        <v>602</v>
      </c>
      <c r="H959" s="49" t="s">
        <v>540</v>
      </c>
      <c r="I959" s="89">
        <v>2</v>
      </c>
      <c r="J959" s="88">
        <v>25.84</v>
      </c>
      <c r="K959" s="82">
        <f t="shared" si="429"/>
        <v>25.84</v>
      </c>
      <c r="L959" s="82">
        <f t="shared" si="430"/>
        <v>12.92</v>
      </c>
      <c r="M959" s="83">
        <f t="shared" si="428"/>
        <v>12.92</v>
      </c>
      <c r="N959" s="84">
        <v>7.4216249999999997</v>
      </c>
      <c r="O959" s="85">
        <f t="shared" si="412"/>
        <v>120</v>
      </c>
      <c r="P959" s="86">
        <v>60</v>
      </c>
      <c r="Q959" s="85">
        <f t="shared" si="413"/>
        <v>1600</v>
      </c>
      <c r="R959" s="86">
        <v>800</v>
      </c>
      <c r="S959" s="87">
        <f t="shared" si="414"/>
        <v>1550.4</v>
      </c>
      <c r="T959" s="87">
        <f t="shared" si="415"/>
        <v>20672</v>
      </c>
      <c r="AA959" s="22">
        <f t="shared" si="422"/>
        <v>890.59499999999991</v>
      </c>
      <c r="AB959" s="22">
        <f t="shared" si="423"/>
        <v>1550.4</v>
      </c>
      <c r="AC959" s="22">
        <f t="shared" si="424"/>
        <v>890.59499999999991</v>
      </c>
      <c r="AE959" s="22">
        <f t="shared" si="425"/>
        <v>11874.6</v>
      </c>
      <c r="AF959" s="22">
        <f t="shared" si="426"/>
        <v>20672</v>
      </c>
      <c r="AG959" s="22">
        <f t="shared" si="427"/>
        <v>11874.6</v>
      </c>
    </row>
    <row r="960" spans="1:201" ht="40.15" customHeight="1" x14ac:dyDescent="0.2">
      <c r="A960" s="15" t="s">
        <v>1161</v>
      </c>
      <c r="B960" s="9">
        <v>951</v>
      </c>
      <c r="C960" s="9"/>
      <c r="D960" s="38" t="s">
        <v>948</v>
      </c>
      <c r="E960" s="98" t="s">
        <v>918</v>
      </c>
      <c r="F960" s="38" t="s">
        <v>941</v>
      </c>
      <c r="G960" s="38" t="s">
        <v>1295</v>
      </c>
      <c r="H960" s="38" t="s">
        <v>555</v>
      </c>
      <c r="I960" s="99">
        <v>1</v>
      </c>
      <c r="J960" s="88">
        <v>34.36</v>
      </c>
      <c r="K960" s="82">
        <f t="shared" si="429"/>
        <v>34.36</v>
      </c>
      <c r="L960" s="82">
        <f t="shared" si="430"/>
        <v>34.36</v>
      </c>
      <c r="M960" s="83">
        <f t="shared" si="428"/>
        <v>34.36</v>
      </c>
      <c r="N960" s="84">
        <v>0</v>
      </c>
      <c r="O960" s="85">
        <f t="shared" si="412"/>
        <v>80</v>
      </c>
      <c r="P960" s="86">
        <v>80</v>
      </c>
      <c r="Q960" s="85">
        <f t="shared" si="413"/>
        <v>1000</v>
      </c>
      <c r="R960" s="86">
        <v>1000</v>
      </c>
      <c r="S960" s="87">
        <f t="shared" si="414"/>
        <v>2748.8</v>
      </c>
      <c r="T960" s="87">
        <f t="shared" si="415"/>
        <v>34360</v>
      </c>
      <c r="AA960" s="22">
        <f t="shared" si="422"/>
        <v>0</v>
      </c>
      <c r="AB960" s="22">
        <f t="shared" si="423"/>
        <v>2748.8</v>
      </c>
      <c r="AC960" s="22">
        <f t="shared" si="424"/>
        <v>0</v>
      </c>
      <c r="AE960" s="22">
        <f t="shared" si="425"/>
        <v>0</v>
      </c>
      <c r="AF960" s="22">
        <f t="shared" si="426"/>
        <v>34360</v>
      </c>
      <c r="AG960" s="22">
        <f t="shared" si="427"/>
        <v>0</v>
      </c>
    </row>
    <row r="961" spans="1:61" ht="40.15" customHeight="1" x14ac:dyDescent="0.2">
      <c r="A961" s="15" t="s">
        <v>1161</v>
      </c>
      <c r="B961" s="9">
        <v>952</v>
      </c>
      <c r="C961" s="9"/>
      <c r="D961" s="38" t="s">
        <v>948</v>
      </c>
      <c r="E961" s="98" t="s">
        <v>919</v>
      </c>
      <c r="F961" s="38" t="s">
        <v>941</v>
      </c>
      <c r="G961" s="38" t="s">
        <v>1294</v>
      </c>
      <c r="H961" s="38" t="s">
        <v>555</v>
      </c>
      <c r="I961" s="99">
        <v>1</v>
      </c>
      <c r="J961" s="88">
        <v>31.27</v>
      </c>
      <c r="K961" s="82">
        <f t="shared" si="429"/>
        <v>31.27</v>
      </c>
      <c r="L961" s="82">
        <f t="shared" si="430"/>
        <v>31.27</v>
      </c>
      <c r="M961" s="83">
        <f t="shared" si="428"/>
        <v>31.27</v>
      </c>
      <c r="N961" s="84">
        <v>0</v>
      </c>
      <c r="O961" s="85">
        <f t="shared" si="412"/>
        <v>80</v>
      </c>
      <c r="P961" s="86">
        <v>80</v>
      </c>
      <c r="Q961" s="85">
        <f t="shared" si="413"/>
        <v>1000</v>
      </c>
      <c r="R961" s="86">
        <v>1000</v>
      </c>
      <c r="S961" s="87">
        <f t="shared" si="414"/>
        <v>2501.6</v>
      </c>
      <c r="T961" s="87">
        <f t="shared" si="415"/>
        <v>31270</v>
      </c>
      <c r="AA961" s="22">
        <f t="shared" si="422"/>
        <v>0</v>
      </c>
      <c r="AB961" s="22">
        <f t="shared" si="423"/>
        <v>2501.6</v>
      </c>
      <c r="AC961" s="22">
        <f t="shared" si="424"/>
        <v>0</v>
      </c>
      <c r="AE961" s="22">
        <f t="shared" si="425"/>
        <v>0</v>
      </c>
      <c r="AF961" s="22">
        <f t="shared" si="426"/>
        <v>31270</v>
      </c>
      <c r="AG961" s="22">
        <f t="shared" si="427"/>
        <v>0</v>
      </c>
    </row>
    <row r="962" spans="1:61" ht="40.15" customHeight="1" x14ac:dyDescent="0.2">
      <c r="A962" s="15" t="s">
        <v>1160</v>
      </c>
      <c r="B962" s="9">
        <v>953</v>
      </c>
      <c r="C962" s="9"/>
      <c r="D962" s="49" t="s">
        <v>173</v>
      </c>
      <c r="E962" s="79" t="s">
        <v>174</v>
      </c>
      <c r="F962" s="49" t="s">
        <v>641</v>
      </c>
      <c r="G962" s="49" t="s">
        <v>175</v>
      </c>
      <c r="H962" s="49" t="s">
        <v>540</v>
      </c>
      <c r="I962" s="89">
        <v>30</v>
      </c>
      <c r="J962" s="88">
        <v>34.700000000000003</v>
      </c>
      <c r="K962" s="82">
        <f t="shared" si="429"/>
        <v>34.5</v>
      </c>
      <c r="L962" s="82">
        <f t="shared" si="430"/>
        <v>1.1499999999999999</v>
      </c>
      <c r="M962" s="83">
        <f t="shared" si="428"/>
        <v>1.1566666666666667</v>
      </c>
      <c r="N962" s="84">
        <v>0.59474899999999997</v>
      </c>
      <c r="O962" s="85">
        <f t="shared" si="412"/>
        <v>18000</v>
      </c>
      <c r="P962" s="86">
        <v>600</v>
      </c>
      <c r="Q962" s="85">
        <f t="shared" si="413"/>
        <v>600000</v>
      </c>
      <c r="R962" s="86">
        <v>20000</v>
      </c>
      <c r="S962" s="87">
        <f t="shared" si="414"/>
        <v>20700</v>
      </c>
      <c r="T962" s="87">
        <f t="shared" si="415"/>
        <v>690000</v>
      </c>
      <c r="AA962" s="22">
        <f t="shared" si="422"/>
        <v>10705.482</v>
      </c>
      <c r="AB962" s="22">
        <f t="shared" si="423"/>
        <v>20820</v>
      </c>
      <c r="AC962" s="22">
        <f t="shared" si="424"/>
        <v>10705.482</v>
      </c>
      <c r="AE962" s="22">
        <f t="shared" si="425"/>
        <v>356849.39999999997</v>
      </c>
      <c r="AF962" s="22">
        <f t="shared" si="426"/>
        <v>694000</v>
      </c>
      <c r="AG962" s="22">
        <f t="shared" si="427"/>
        <v>356849.39999999997</v>
      </c>
    </row>
    <row r="963" spans="1:61" ht="40.15" customHeight="1" x14ac:dyDescent="0.2">
      <c r="A963" s="15" t="s">
        <v>1160</v>
      </c>
      <c r="B963" s="9">
        <v>954</v>
      </c>
      <c r="C963" s="9"/>
      <c r="D963" s="49" t="s">
        <v>173</v>
      </c>
      <c r="E963" s="79" t="s">
        <v>2265</v>
      </c>
      <c r="F963" s="49" t="s">
        <v>867</v>
      </c>
      <c r="G963" s="49" t="s">
        <v>175</v>
      </c>
      <c r="H963" s="49" t="s">
        <v>540</v>
      </c>
      <c r="I963" s="89">
        <v>30</v>
      </c>
      <c r="J963" s="88">
        <v>11.02</v>
      </c>
      <c r="K963" s="82">
        <f t="shared" si="429"/>
        <v>10.799999999999999</v>
      </c>
      <c r="L963" s="82">
        <f t="shared" si="430"/>
        <v>0.36</v>
      </c>
      <c r="M963" s="83">
        <f t="shared" si="428"/>
        <v>0.36733333333333335</v>
      </c>
      <c r="N963" s="84">
        <v>0.45833299999999999</v>
      </c>
      <c r="O963" s="85">
        <f t="shared" si="412"/>
        <v>1500</v>
      </c>
      <c r="P963" s="86">
        <v>50</v>
      </c>
      <c r="Q963" s="85">
        <f t="shared" si="413"/>
        <v>120000</v>
      </c>
      <c r="R963" s="86">
        <v>4000</v>
      </c>
      <c r="S963" s="87">
        <f t="shared" si="414"/>
        <v>540</v>
      </c>
      <c r="T963" s="87">
        <f t="shared" si="415"/>
        <v>43199.999999999993</v>
      </c>
      <c r="AA963" s="22">
        <f t="shared" si="422"/>
        <v>687.49950000000001</v>
      </c>
      <c r="AB963" s="22">
        <f t="shared" si="423"/>
        <v>551</v>
      </c>
      <c r="AC963" s="22">
        <f t="shared" si="424"/>
        <v>551</v>
      </c>
      <c r="AE963" s="22">
        <f t="shared" si="425"/>
        <v>54999.96</v>
      </c>
      <c r="AF963" s="22">
        <f t="shared" si="426"/>
        <v>44080</v>
      </c>
      <c r="AG963" s="22">
        <f t="shared" si="427"/>
        <v>44080</v>
      </c>
    </row>
    <row r="964" spans="1:61" ht="40.15" customHeight="1" x14ac:dyDescent="0.2">
      <c r="A964" s="15" t="s">
        <v>1160</v>
      </c>
      <c r="B964" s="9">
        <v>955</v>
      </c>
      <c r="C964" s="9"/>
      <c r="D964" s="49" t="s">
        <v>173</v>
      </c>
      <c r="E964" s="79" t="s">
        <v>2266</v>
      </c>
      <c r="F964" s="49" t="s">
        <v>2267</v>
      </c>
      <c r="G964" s="49" t="s">
        <v>2268</v>
      </c>
      <c r="H964" s="49" t="s">
        <v>540</v>
      </c>
      <c r="I964" s="89">
        <v>30</v>
      </c>
      <c r="J964" s="88">
        <v>16.12</v>
      </c>
      <c r="K964" s="82">
        <f t="shared" si="429"/>
        <v>15.9</v>
      </c>
      <c r="L964" s="82">
        <f t="shared" si="430"/>
        <v>0.53</v>
      </c>
      <c r="M964" s="83">
        <f t="shared" si="428"/>
        <v>0.53733333333333333</v>
      </c>
      <c r="N964" s="84">
        <v>0.28266599999999997</v>
      </c>
      <c r="O964" s="85">
        <f t="shared" si="412"/>
        <v>1500</v>
      </c>
      <c r="P964" s="86">
        <v>50</v>
      </c>
      <c r="Q964" s="85">
        <f t="shared" si="413"/>
        <v>360000</v>
      </c>
      <c r="R964" s="86">
        <v>12000</v>
      </c>
      <c r="S964" s="87">
        <f t="shared" si="414"/>
        <v>795</v>
      </c>
      <c r="T964" s="87">
        <f t="shared" si="415"/>
        <v>190800</v>
      </c>
      <c r="AA964" s="22">
        <f t="shared" si="422"/>
        <v>423.99899999999997</v>
      </c>
      <c r="AB964" s="22">
        <f t="shared" si="423"/>
        <v>806</v>
      </c>
      <c r="AC964" s="22">
        <f t="shared" si="424"/>
        <v>423.99899999999997</v>
      </c>
      <c r="AE964" s="22">
        <f t="shared" si="425"/>
        <v>101759.76</v>
      </c>
      <c r="AF964" s="22">
        <f t="shared" si="426"/>
        <v>193440</v>
      </c>
      <c r="AG964" s="22">
        <f t="shared" si="427"/>
        <v>101759.76</v>
      </c>
    </row>
    <row r="965" spans="1:61" ht="40.15" customHeight="1" x14ac:dyDescent="0.2">
      <c r="A965" s="15" t="s">
        <v>1160</v>
      </c>
      <c r="B965" s="9">
        <v>956</v>
      </c>
      <c r="C965" s="9"/>
      <c r="D965" s="49" t="s">
        <v>91</v>
      </c>
      <c r="E965" s="79" t="s">
        <v>2229</v>
      </c>
      <c r="F965" s="49" t="s">
        <v>541</v>
      </c>
      <c r="G965" s="49" t="s">
        <v>841</v>
      </c>
      <c r="H965" s="38" t="s">
        <v>540</v>
      </c>
      <c r="I965" s="89">
        <v>28</v>
      </c>
      <c r="J965" s="88">
        <v>11.32</v>
      </c>
      <c r="K965" s="82">
        <f t="shared" si="429"/>
        <v>11.200000000000001</v>
      </c>
      <c r="L965" s="82">
        <f t="shared" si="430"/>
        <v>0.4</v>
      </c>
      <c r="M965" s="83">
        <f t="shared" si="428"/>
        <v>0.4042857142857143</v>
      </c>
      <c r="N965" s="84">
        <v>0.35281499999999999</v>
      </c>
      <c r="O965" s="85">
        <f t="shared" si="412"/>
        <v>28</v>
      </c>
      <c r="P965" s="86">
        <v>1</v>
      </c>
      <c r="Q965" s="85">
        <f t="shared" si="413"/>
        <v>44800</v>
      </c>
      <c r="R965" s="86">
        <v>1600</v>
      </c>
      <c r="S965" s="87">
        <f t="shared" si="414"/>
        <v>11.200000000000001</v>
      </c>
      <c r="T965" s="87">
        <f t="shared" si="415"/>
        <v>17920</v>
      </c>
      <c r="AA965" s="22">
        <f t="shared" si="422"/>
        <v>9.8788199999999993</v>
      </c>
      <c r="AB965" s="22">
        <f t="shared" si="423"/>
        <v>11.32</v>
      </c>
      <c r="AC965" s="22">
        <f t="shared" si="424"/>
        <v>9.8788199999999993</v>
      </c>
      <c r="AE965" s="22">
        <f t="shared" si="425"/>
        <v>15806.111999999999</v>
      </c>
      <c r="AF965" s="22">
        <f t="shared" si="426"/>
        <v>18112</v>
      </c>
      <c r="AG965" s="22">
        <f t="shared" si="427"/>
        <v>15806.111999999999</v>
      </c>
    </row>
    <row r="966" spans="1:61" ht="40.15" customHeight="1" x14ac:dyDescent="0.2">
      <c r="A966" s="15" t="s">
        <v>1160</v>
      </c>
      <c r="B966" s="9">
        <v>957</v>
      </c>
      <c r="C966" s="9"/>
      <c r="D966" s="49" t="s">
        <v>91</v>
      </c>
      <c r="E966" s="79" t="s">
        <v>1581</v>
      </c>
      <c r="F966" s="49" t="s">
        <v>538</v>
      </c>
      <c r="G966" s="49" t="s">
        <v>888</v>
      </c>
      <c r="H966" s="49" t="s">
        <v>540</v>
      </c>
      <c r="I966" s="89">
        <v>28</v>
      </c>
      <c r="J966" s="88">
        <v>31.12</v>
      </c>
      <c r="K966" s="82">
        <f t="shared" si="429"/>
        <v>31.080000000000002</v>
      </c>
      <c r="L966" s="82">
        <f t="shared" si="430"/>
        <v>1.1100000000000001</v>
      </c>
      <c r="M966" s="83">
        <f t="shared" si="428"/>
        <v>1.1114285714285714</v>
      </c>
      <c r="N966" s="84">
        <v>0.70563100000000001</v>
      </c>
      <c r="O966" s="85">
        <f t="shared" si="412"/>
        <v>2800</v>
      </c>
      <c r="P966" s="86">
        <v>100</v>
      </c>
      <c r="Q966" s="85">
        <f t="shared" si="413"/>
        <v>44800</v>
      </c>
      <c r="R966" s="86">
        <v>1600</v>
      </c>
      <c r="S966" s="87">
        <f t="shared" si="414"/>
        <v>3108</v>
      </c>
      <c r="T966" s="87">
        <f t="shared" si="415"/>
        <v>49728</v>
      </c>
      <c r="AA966" s="22">
        <f t="shared" si="422"/>
        <v>1975.7668000000001</v>
      </c>
      <c r="AB966" s="22">
        <f t="shared" si="423"/>
        <v>3112</v>
      </c>
      <c r="AC966" s="22">
        <f t="shared" si="424"/>
        <v>1975.7668000000001</v>
      </c>
      <c r="AE966" s="22">
        <f t="shared" si="425"/>
        <v>31612.268800000002</v>
      </c>
      <c r="AF966" s="22">
        <f t="shared" si="426"/>
        <v>49792</v>
      </c>
      <c r="AG966" s="22">
        <f t="shared" si="427"/>
        <v>31612.268800000002</v>
      </c>
    </row>
    <row r="967" spans="1:61" ht="40.15" customHeight="1" x14ac:dyDescent="0.2">
      <c r="A967" s="15" t="s">
        <v>1160</v>
      </c>
      <c r="B967" s="9">
        <v>958</v>
      </c>
      <c r="C967" s="9"/>
      <c r="D967" s="49" t="s">
        <v>35</v>
      </c>
      <c r="E967" s="79" t="s">
        <v>36</v>
      </c>
      <c r="F967" s="49" t="s">
        <v>538</v>
      </c>
      <c r="G967" s="49" t="s">
        <v>634</v>
      </c>
      <c r="H967" s="49" t="s">
        <v>540</v>
      </c>
      <c r="I967" s="89">
        <v>14</v>
      </c>
      <c r="J967" s="88">
        <v>26.09</v>
      </c>
      <c r="K967" s="82">
        <f t="shared" si="429"/>
        <v>26.040000000000003</v>
      </c>
      <c r="L967" s="82">
        <f t="shared" si="430"/>
        <v>1.86</v>
      </c>
      <c r="M967" s="83">
        <f t="shared" si="428"/>
        <v>1.8635714285714287</v>
      </c>
      <c r="N967" s="84">
        <v>0.63366</v>
      </c>
      <c r="O967" s="85">
        <f t="shared" si="412"/>
        <v>14</v>
      </c>
      <c r="P967" s="86">
        <v>1</v>
      </c>
      <c r="Q967" s="85">
        <f t="shared" si="413"/>
        <v>14000</v>
      </c>
      <c r="R967" s="86">
        <v>1000</v>
      </c>
      <c r="S967" s="87">
        <f t="shared" si="414"/>
        <v>26.040000000000003</v>
      </c>
      <c r="T967" s="87">
        <f t="shared" si="415"/>
        <v>26040.000000000004</v>
      </c>
      <c r="AA967" s="22">
        <f t="shared" si="422"/>
        <v>8.8712400000000002</v>
      </c>
      <c r="AB967" s="22">
        <f t="shared" si="423"/>
        <v>26.09</v>
      </c>
      <c r="AC967" s="22">
        <f t="shared" si="424"/>
        <v>8.8712400000000002</v>
      </c>
      <c r="AE967" s="22">
        <f t="shared" si="425"/>
        <v>8871.24</v>
      </c>
      <c r="AF967" s="22">
        <f t="shared" si="426"/>
        <v>26090</v>
      </c>
      <c r="AG967" s="22">
        <f t="shared" si="427"/>
        <v>8871.24</v>
      </c>
    </row>
    <row r="968" spans="1:61" s="5" customFormat="1" ht="40.15" customHeight="1" x14ac:dyDescent="0.2">
      <c r="A968" s="15" t="s">
        <v>1161</v>
      </c>
      <c r="B968" s="9">
        <v>959</v>
      </c>
      <c r="C968" s="9"/>
      <c r="D968" s="49" t="s">
        <v>35</v>
      </c>
      <c r="E968" s="79" t="s">
        <v>37</v>
      </c>
      <c r="F968" s="49" t="s">
        <v>554</v>
      </c>
      <c r="G968" s="49" t="s">
        <v>1691</v>
      </c>
      <c r="H968" s="49" t="s">
        <v>555</v>
      </c>
      <c r="I968" s="89">
        <v>1</v>
      </c>
      <c r="J968" s="88">
        <v>28</v>
      </c>
      <c r="K968" s="82">
        <f t="shared" si="429"/>
        <v>28</v>
      </c>
      <c r="L968" s="82">
        <f t="shared" si="430"/>
        <v>28</v>
      </c>
      <c r="M968" s="83">
        <f t="shared" si="428"/>
        <v>28</v>
      </c>
      <c r="N968" s="84">
        <v>0</v>
      </c>
      <c r="O968" s="85">
        <f t="shared" si="412"/>
        <v>10</v>
      </c>
      <c r="P968" s="86">
        <v>10</v>
      </c>
      <c r="Q968" s="85">
        <f t="shared" si="413"/>
        <v>600</v>
      </c>
      <c r="R968" s="86">
        <v>600</v>
      </c>
      <c r="S968" s="87">
        <f t="shared" si="414"/>
        <v>280</v>
      </c>
      <c r="T968" s="87">
        <f t="shared" si="415"/>
        <v>16800</v>
      </c>
      <c r="U968" s="1"/>
      <c r="V968" s="1"/>
      <c r="W968" s="1"/>
      <c r="X968" s="1"/>
      <c r="Y968" s="1"/>
      <c r="Z968" s="1"/>
      <c r="AA968" s="22">
        <f t="shared" si="422"/>
        <v>0</v>
      </c>
      <c r="AB968" s="22">
        <f t="shared" si="423"/>
        <v>280</v>
      </c>
      <c r="AC968" s="22">
        <f t="shared" si="424"/>
        <v>0</v>
      </c>
      <c r="AD968" s="1"/>
      <c r="AE968" s="22">
        <f t="shared" si="425"/>
        <v>0</v>
      </c>
      <c r="AF968" s="22">
        <f t="shared" si="426"/>
        <v>16800</v>
      </c>
      <c r="AG968" s="22">
        <f t="shared" si="427"/>
        <v>0</v>
      </c>
      <c r="AH968" s="1"/>
      <c r="AI968" s="1"/>
      <c r="AJ968" s="1"/>
      <c r="AK968" s="1"/>
      <c r="AL968" s="1"/>
      <c r="AM968" s="1"/>
      <c r="AN968" s="26"/>
      <c r="AO968" s="26"/>
      <c r="AP968" s="26"/>
      <c r="AQ968" s="26"/>
      <c r="AR968" s="26"/>
      <c r="AS968" s="26"/>
      <c r="AT968" s="26"/>
      <c r="AU968" s="26"/>
      <c r="AV968" s="26"/>
      <c r="AW968" s="26"/>
      <c r="AX968" s="26"/>
      <c r="AY968" s="26"/>
      <c r="AZ968" s="31"/>
      <c r="BA968" s="31"/>
      <c r="BB968" s="31"/>
      <c r="BC968" s="31"/>
      <c r="BD968" s="31"/>
      <c r="BE968" s="31"/>
      <c r="BF968" s="31"/>
      <c r="BG968" s="31"/>
      <c r="BH968" s="31"/>
      <c r="BI968" s="31"/>
    </row>
    <row r="969" spans="1:61" s="5" customFormat="1" ht="40.15" customHeight="1" x14ac:dyDescent="0.2">
      <c r="A969" s="15" t="s">
        <v>1160</v>
      </c>
      <c r="B969" s="9">
        <v>960</v>
      </c>
      <c r="C969" s="9"/>
      <c r="D969" s="49" t="s">
        <v>35</v>
      </c>
      <c r="E969" s="79" t="s">
        <v>398</v>
      </c>
      <c r="F969" s="49" t="s">
        <v>538</v>
      </c>
      <c r="G969" s="49" t="s">
        <v>634</v>
      </c>
      <c r="H969" s="49" t="s">
        <v>540</v>
      </c>
      <c r="I969" s="89">
        <v>28</v>
      </c>
      <c r="J969" s="88">
        <v>33.93</v>
      </c>
      <c r="K969" s="82">
        <f t="shared" si="429"/>
        <v>33.879999999999995</v>
      </c>
      <c r="L969" s="82">
        <f t="shared" si="430"/>
        <v>1.21</v>
      </c>
      <c r="M969" s="83">
        <f t="shared" si="428"/>
        <v>1.2117857142857142</v>
      </c>
      <c r="N969" s="84">
        <v>0.63366</v>
      </c>
      <c r="O969" s="85">
        <f t="shared" si="412"/>
        <v>28</v>
      </c>
      <c r="P969" s="86">
        <v>1</v>
      </c>
      <c r="Q969" s="85">
        <f t="shared" si="413"/>
        <v>16800</v>
      </c>
      <c r="R969" s="86">
        <v>600</v>
      </c>
      <c r="S969" s="87">
        <f t="shared" si="414"/>
        <v>33.879999999999995</v>
      </c>
      <c r="T969" s="87">
        <f t="shared" si="415"/>
        <v>20327.999999999996</v>
      </c>
      <c r="U969" s="1"/>
      <c r="V969" s="1"/>
      <c r="W969" s="1"/>
      <c r="X969" s="1"/>
      <c r="Y969" s="1"/>
      <c r="Z969" s="1"/>
      <c r="AA969" s="22">
        <f t="shared" si="422"/>
        <v>17.74248</v>
      </c>
      <c r="AB969" s="22">
        <f t="shared" si="423"/>
        <v>33.93</v>
      </c>
      <c r="AC969" s="22">
        <f t="shared" si="424"/>
        <v>17.74248</v>
      </c>
      <c r="AD969" s="1"/>
      <c r="AE969" s="22">
        <f t="shared" si="425"/>
        <v>10645.487999999999</v>
      </c>
      <c r="AF969" s="22">
        <f t="shared" si="426"/>
        <v>20358</v>
      </c>
      <c r="AG969" s="22">
        <f t="shared" si="427"/>
        <v>10645.487999999999</v>
      </c>
      <c r="AH969" s="1"/>
      <c r="AI969" s="1"/>
      <c r="AJ969" s="1"/>
      <c r="AK969" s="1"/>
      <c r="AL969" s="1"/>
      <c r="AM969" s="1"/>
      <c r="AN969" s="26"/>
      <c r="AO969" s="26"/>
      <c r="AP969" s="26"/>
      <c r="AQ969" s="26"/>
      <c r="AR969" s="26"/>
      <c r="AS969" s="26"/>
      <c r="AT969" s="26"/>
      <c r="AU969" s="26"/>
      <c r="AV969" s="26"/>
      <c r="AW969" s="26"/>
      <c r="AX969" s="26"/>
      <c r="AY969" s="26"/>
      <c r="AZ969" s="31"/>
      <c r="BA969" s="31"/>
      <c r="BB969" s="31"/>
      <c r="BC969" s="31"/>
      <c r="BD969" s="31"/>
      <c r="BE969" s="31"/>
      <c r="BF969" s="31"/>
      <c r="BG969" s="31"/>
      <c r="BH969" s="31"/>
      <c r="BI969" s="31"/>
    </row>
    <row r="970" spans="1:61" s="5" customFormat="1" ht="40.15" customHeight="1" x14ac:dyDescent="0.2">
      <c r="A970" s="15" t="s">
        <v>1161</v>
      </c>
      <c r="B970" s="9">
        <v>961</v>
      </c>
      <c r="C970" s="9"/>
      <c r="D970" s="49" t="s">
        <v>35</v>
      </c>
      <c r="E970" s="79" t="s">
        <v>399</v>
      </c>
      <c r="F970" s="49" t="s">
        <v>554</v>
      </c>
      <c r="G970" s="49" t="s">
        <v>38</v>
      </c>
      <c r="H970" s="49" t="s">
        <v>555</v>
      </c>
      <c r="I970" s="89">
        <v>1</v>
      </c>
      <c r="J970" s="88">
        <v>28</v>
      </c>
      <c r="K970" s="82">
        <f t="shared" si="429"/>
        <v>28</v>
      </c>
      <c r="L970" s="82">
        <f t="shared" si="430"/>
        <v>28</v>
      </c>
      <c r="M970" s="83">
        <f t="shared" si="428"/>
        <v>28</v>
      </c>
      <c r="N970" s="84">
        <v>0</v>
      </c>
      <c r="O970" s="85">
        <f t="shared" si="412"/>
        <v>1</v>
      </c>
      <c r="P970" s="86">
        <v>1</v>
      </c>
      <c r="Q970" s="85">
        <f t="shared" si="413"/>
        <v>600</v>
      </c>
      <c r="R970" s="86">
        <v>600</v>
      </c>
      <c r="S970" s="87">
        <f t="shared" si="414"/>
        <v>28</v>
      </c>
      <c r="T970" s="87">
        <f t="shared" si="415"/>
        <v>16800</v>
      </c>
      <c r="U970" s="1"/>
      <c r="V970" s="1"/>
      <c r="W970" s="1"/>
      <c r="X970" s="1"/>
      <c r="Y970" s="1"/>
      <c r="Z970" s="1"/>
      <c r="AA970" s="22">
        <f t="shared" si="422"/>
        <v>0</v>
      </c>
      <c r="AB970" s="22">
        <f t="shared" si="423"/>
        <v>28</v>
      </c>
      <c r="AC970" s="22">
        <f t="shared" si="424"/>
        <v>0</v>
      </c>
      <c r="AD970" s="1"/>
      <c r="AE970" s="22">
        <f t="shared" si="425"/>
        <v>0</v>
      </c>
      <c r="AF970" s="22">
        <f t="shared" si="426"/>
        <v>16800</v>
      </c>
      <c r="AG970" s="22">
        <f t="shared" si="427"/>
        <v>0</v>
      </c>
      <c r="AH970" s="1"/>
      <c r="AI970" s="1"/>
      <c r="AJ970" s="1"/>
      <c r="AK970" s="1"/>
      <c r="AL970" s="1"/>
      <c r="AM970" s="1"/>
      <c r="AN970" s="26"/>
      <c r="AO970" s="26"/>
      <c r="AP970" s="26"/>
      <c r="AQ970" s="26"/>
      <c r="AR970" s="26"/>
      <c r="AS970" s="26"/>
      <c r="AT970" s="26"/>
      <c r="AU970" s="26"/>
      <c r="AV970" s="26"/>
      <c r="AW970" s="26"/>
      <c r="AX970" s="26"/>
      <c r="AY970" s="26"/>
      <c r="AZ970" s="31"/>
      <c r="BA970" s="31"/>
      <c r="BB970" s="31"/>
      <c r="BC970" s="31"/>
      <c r="BD970" s="31"/>
      <c r="BE970" s="31"/>
      <c r="BF970" s="31"/>
      <c r="BG970" s="31"/>
      <c r="BH970" s="31"/>
      <c r="BI970" s="31"/>
    </row>
    <row r="971" spans="1:61" s="5" customFormat="1" ht="40.15" customHeight="1" x14ac:dyDescent="0.2">
      <c r="A971" s="15" t="s">
        <v>1161</v>
      </c>
      <c r="B971" s="9">
        <v>962</v>
      </c>
      <c r="C971" s="9"/>
      <c r="D971" s="49" t="s">
        <v>35</v>
      </c>
      <c r="E971" s="79" t="s">
        <v>789</v>
      </c>
      <c r="F971" s="49" t="s">
        <v>554</v>
      </c>
      <c r="G971" s="49" t="s">
        <v>1296</v>
      </c>
      <c r="H971" s="49" t="s">
        <v>555</v>
      </c>
      <c r="I971" s="89">
        <v>1</v>
      </c>
      <c r="J971" s="88">
        <v>20</v>
      </c>
      <c r="K971" s="82">
        <f t="shared" si="429"/>
        <v>20</v>
      </c>
      <c r="L971" s="82">
        <f t="shared" si="430"/>
        <v>20</v>
      </c>
      <c r="M971" s="83">
        <f t="shared" si="428"/>
        <v>20</v>
      </c>
      <c r="N971" s="84">
        <v>0</v>
      </c>
      <c r="O971" s="85">
        <f t="shared" si="412"/>
        <v>1</v>
      </c>
      <c r="P971" s="86">
        <v>1</v>
      </c>
      <c r="Q971" s="85">
        <f t="shared" si="413"/>
        <v>400</v>
      </c>
      <c r="R971" s="86">
        <v>400</v>
      </c>
      <c r="S971" s="87">
        <f t="shared" si="414"/>
        <v>20</v>
      </c>
      <c r="T971" s="87">
        <f t="shared" si="415"/>
        <v>8000</v>
      </c>
      <c r="U971" s="1"/>
      <c r="V971" s="1"/>
      <c r="W971" s="1"/>
      <c r="X971" s="1"/>
      <c r="Y971" s="1"/>
      <c r="Z971" s="1"/>
      <c r="AA971" s="22">
        <f t="shared" si="422"/>
        <v>0</v>
      </c>
      <c r="AB971" s="22">
        <f t="shared" si="423"/>
        <v>20</v>
      </c>
      <c r="AC971" s="22">
        <f t="shared" si="424"/>
        <v>0</v>
      </c>
      <c r="AD971" s="1"/>
      <c r="AE971" s="22">
        <f t="shared" si="425"/>
        <v>0</v>
      </c>
      <c r="AF971" s="22">
        <f t="shared" si="426"/>
        <v>8000</v>
      </c>
      <c r="AG971" s="22">
        <f t="shared" si="427"/>
        <v>0</v>
      </c>
      <c r="AH971" s="1"/>
      <c r="AI971" s="1"/>
      <c r="AJ971" s="1"/>
      <c r="AK971" s="1"/>
      <c r="AL971" s="1"/>
      <c r="AM971" s="1"/>
      <c r="AN971" s="26"/>
      <c r="AO971" s="26"/>
      <c r="AP971" s="26"/>
      <c r="AQ971" s="26"/>
      <c r="AR971" s="26"/>
      <c r="AS971" s="26"/>
      <c r="AT971" s="26"/>
      <c r="AU971" s="26"/>
      <c r="AV971" s="26"/>
      <c r="AW971" s="26"/>
      <c r="AX971" s="26"/>
      <c r="AY971" s="26"/>
      <c r="AZ971" s="31"/>
      <c r="BA971" s="31"/>
      <c r="BB971" s="31"/>
      <c r="BC971" s="31"/>
      <c r="BD971" s="31"/>
      <c r="BE971" s="31"/>
      <c r="BF971" s="31"/>
      <c r="BG971" s="31"/>
      <c r="BH971" s="31"/>
      <c r="BI971" s="31"/>
    </row>
    <row r="972" spans="1:61" s="5" customFormat="1" ht="40.15" customHeight="1" x14ac:dyDescent="0.2">
      <c r="A972" s="15" t="s">
        <v>1161</v>
      </c>
      <c r="B972" s="9">
        <v>963</v>
      </c>
      <c r="C972" s="9"/>
      <c r="D972" s="49" t="s">
        <v>401</v>
      </c>
      <c r="E972" s="79" t="s">
        <v>1666</v>
      </c>
      <c r="F972" s="49" t="s">
        <v>1222</v>
      </c>
      <c r="G972" s="49" t="s">
        <v>1667</v>
      </c>
      <c r="H972" s="49" t="s">
        <v>555</v>
      </c>
      <c r="I972" s="89">
        <v>1</v>
      </c>
      <c r="J972" s="88">
        <v>5.92</v>
      </c>
      <c r="K972" s="82">
        <f t="shared" si="429"/>
        <v>5.92</v>
      </c>
      <c r="L972" s="82">
        <f t="shared" si="430"/>
        <v>5.92</v>
      </c>
      <c r="M972" s="83">
        <f t="shared" si="428"/>
        <v>5.92</v>
      </c>
      <c r="N972" s="84">
        <v>0</v>
      </c>
      <c r="O972" s="85">
        <f t="shared" si="412"/>
        <v>1</v>
      </c>
      <c r="P972" s="86">
        <v>1</v>
      </c>
      <c r="Q972" s="85">
        <f t="shared" si="413"/>
        <v>300</v>
      </c>
      <c r="R972" s="86">
        <v>300</v>
      </c>
      <c r="S972" s="87">
        <f t="shared" si="414"/>
        <v>5.92</v>
      </c>
      <c r="T972" s="87">
        <f t="shared" si="415"/>
        <v>1776</v>
      </c>
      <c r="U972" s="1"/>
      <c r="V972" s="1"/>
      <c r="W972" s="1"/>
      <c r="X972" s="1"/>
      <c r="Y972" s="1"/>
      <c r="Z972" s="1"/>
      <c r="AA972" s="22">
        <f t="shared" si="422"/>
        <v>0</v>
      </c>
      <c r="AB972" s="22">
        <f t="shared" si="423"/>
        <v>5.92</v>
      </c>
      <c r="AC972" s="22">
        <f t="shared" si="424"/>
        <v>0</v>
      </c>
      <c r="AD972" s="1"/>
      <c r="AE972" s="22">
        <f t="shared" si="425"/>
        <v>0</v>
      </c>
      <c r="AF972" s="22">
        <f t="shared" si="426"/>
        <v>1776</v>
      </c>
      <c r="AG972" s="22">
        <f t="shared" si="427"/>
        <v>0</v>
      </c>
      <c r="AH972" s="1"/>
      <c r="AI972" s="1"/>
      <c r="AJ972" s="1"/>
      <c r="AK972" s="1"/>
      <c r="AL972" s="1"/>
      <c r="AM972" s="1"/>
      <c r="AN972" s="26"/>
      <c r="AO972" s="26"/>
      <c r="AP972" s="26"/>
      <c r="AQ972" s="26"/>
      <c r="AR972" s="26"/>
      <c r="AS972" s="26"/>
      <c r="AT972" s="26"/>
      <c r="AU972" s="26"/>
      <c r="AV972" s="26"/>
      <c r="AW972" s="26"/>
      <c r="AX972" s="26"/>
      <c r="AY972" s="26"/>
      <c r="AZ972" s="31"/>
      <c r="BA972" s="31"/>
      <c r="BB972" s="31"/>
      <c r="BC972" s="31"/>
      <c r="BD972" s="31"/>
      <c r="BE972" s="31"/>
      <c r="BF972" s="31"/>
      <c r="BG972" s="31"/>
      <c r="BH972" s="31"/>
      <c r="BI972" s="31"/>
    </row>
    <row r="973" spans="1:61" s="5" customFormat="1" ht="40.15" customHeight="1" x14ac:dyDescent="0.2">
      <c r="A973" s="15" t="s">
        <v>1161</v>
      </c>
      <c r="B973" s="9">
        <v>964</v>
      </c>
      <c r="C973" s="9"/>
      <c r="D973" s="49" t="s">
        <v>472</v>
      </c>
      <c r="E973" s="79" t="s">
        <v>473</v>
      </c>
      <c r="F973" s="49" t="s">
        <v>604</v>
      </c>
      <c r="G973" s="49" t="s">
        <v>474</v>
      </c>
      <c r="H973" s="49" t="s">
        <v>537</v>
      </c>
      <c r="I973" s="89">
        <v>1</v>
      </c>
      <c r="J973" s="88">
        <v>16</v>
      </c>
      <c r="K973" s="82">
        <f t="shared" si="429"/>
        <v>16</v>
      </c>
      <c r="L973" s="82">
        <f t="shared" si="430"/>
        <v>16</v>
      </c>
      <c r="M973" s="83">
        <f t="shared" si="428"/>
        <v>16</v>
      </c>
      <c r="N973" s="84">
        <v>0</v>
      </c>
      <c r="O973" s="85">
        <f t="shared" si="412"/>
        <v>300</v>
      </c>
      <c r="P973" s="86">
        <v>300</v>
      </c>
      <c r="Q973" s="85">
        <f t="shared" si="413"/>
        <v>2000</v>
      </c>
      <c r="R973" s="86">
        <v>2000</v>
      </c>
      <c r="S973" s="87">
        <f t="shared" si="414"/>
        <v>4800</v>
      </c>
      <c r="T973" s="87">
        <f t="shared" si="415"/>
        <v>32000</v>
      </c>
      <c r="U973" s="1"/>
      <c r="V973" s="1"/>
      <c r="W973" s="1"/>
      <c r="X973" s="1"/>
      <c r="Y973" s="1"/>
      <c r="Z973" s="1"/>
      <c r="AA973" s="22">
        <f t="shared" si="422"/>
        <v>0</v>
      </c>
      <c r="AB973" s="22">
        <f t="shared" si="423"/>
        <v>4800</v>
      </c>
      <c r="AC973" s="22">
        <f t="shared" si="424"/>
        <v>0</v>
      </c>
      <c r="AD973" s="1"/>
      <c r="AE973" s="22">
        <f t="shared" si="425"/>
        <v>0</v>
      </c>
      <c r="AF973" s="22">
        <f t="shared" si="426"/>
        <v>32000</v>
      </c>
      <c r="AG973" s="22">
        <f t="shared" si="427"/>
        <v>0</v>
      </c>
      <c r="AH973" s="1"/>
      <c r="AI973" s="1"/>
      <c r="AJ973" s="1"/>
      <c r="AK973" s="1"/>
      <c r="AL973" s="1"/>
      <c r="AM973" s="1"/>
      <c r="AN973" s="26"/>
      <c r="AO973" s="26"/>
      <c r="AP973" s="26"/>
      <c r="AQ973" s="26"/>
      <c r="AR973" s="26"/>
      <c r="AS973" s="26"/>
      <c r="AT973" s="26"/>
      <c r="AU973" s="26"/>
      <c r="AV973" s="26"/>
      <c r="AW973" s="26"/>
      <c r="AX973" s="26"/>
      <c r="AY973" s="26"/>
      <c r="AZ973" s="31"/>
      <c r="BA973" s="31"/>
      <c r="BB973" s="31"/>
      <c r="BC973" s="31"/>
      <c r="BD973" s="31"/>
      <c r="BE973" s="31"/>
      <c r="BF973" s="31"/>
      <c r="BG973" s="31"/>
      <c r="BH973" s="31"/>
      <c r="BI973" s="31"/>
    </row>
    <row r="974" spans="1:61" s="5" customFormat="1" ht="40.15" customHeight="1" x14ac:dyDescent="0.2">
      <c r="A974" s="15" t="s">
        <v>1161</v>
      </c>
      <c r="B974" s="9">
        <v>965</v>
      </c>
      <c r="C974" s="9"/>
      <c r="D974" s="38" t="s">
        <v>472</v>
      </c>
      <c r="E974" s="98" t="s">
        <v>1168</v>
      </c>
      <c r="F974" s="38" t="s">
        <v>683</v>
      </c>
      <c r="G974" s="52" t="s">
        <v>1298</v>
      </c>
      <c r="H974" s="38" t="s">
        <v>537</v>
      </c>
      <c r="I974" s="99">
        <v>1</v>
      </c>
      <c r="J974" s="88">
        <v>10</v>
      </c>
      <c r="K974" s="82">
        <f t="shared" si="429"/>
        <v>10</v>
      </c>
      <c r="L974" s="82">
        <f t="shared" si="430"/>
        <v>10</v>
      </c>
      <c r="M974" s="83">
        <f t="shared" si="428"/>
        <v>10</v>
      </c>
      <c r="N974" s="84">
        <v>0</v>
      </c>
      <c r="O974" s="85">
        <f t="shared" si="412"/>
        <v>1</v>
      </c>
      <c r="P974" s="86">
        <v>1</v>
      </c>
      <c r="Q974" s="85">
        <f t="shared" si="413"/>
        <v>1800</v>
      </c>
      <c r="R974" s="86">
        <v>1800</v>
      </c>
      <c r="S974" s="87">
        <f t="shared" si="414"/>
        <v>10</v>
      </c>
      <c r="T974" s="87">
        <f t="shared" si="415"/>
        <v>18000</v>
      </c>
      <c r="U974" s="1"/>
      <c r="V974" s="1"/>
      <c r="W974" s="1"/>
      <c r="X974" s="1"/>
      <c r="Y974" s="1"/>
      <c r="Z974" s="1"/>
      <c r="AA974" s="22">
        <f t="shared" si="422"/>
        <v>0</v>
      </c>
      <c r="AB974" s="22">
        <f t="shared" si="423"/>
        <v>10</v>
      </c>
      <c r="AC974" s="22">
        <f t="shared" si="424"/>
        <v>0</v>
      </c>
      <c r="AD974" s="1"/>
      <c r="AE974" s="22">
        <f t="shared" si="425"/>
        <v>0</v>
      </c>
      <c r="AF974" s="22">
        <f t="shared" si="426"/>
        <v>18000</v>
      </c>
      <c r="AG974" s="22">
        <f t="shared" si="427"/>
        <v>0</v>
      </c>
      <c r="AH974" s="1"/>
      <c r="AI974" s="1"/>
      <c r="AJ974" s="1"/>
      <c r="AK974" s="1"/>
      <c r="AL974" s="1"/>
      <c r="AM974" s="1"/>
      <c r="AN974" s="26"/>
      <c r="AO974" s="26"/>
      <c r="AP974" s="26"/>
      <c r="AQ974" s="26"/>
      <c r="AR974" s="26"/>
      <c r="AS974" s="26"/>
      <c r="AT974" s="26"/>
      <c r="AU974" s="26"/>
      <c r="AV974" s="26"/>
      <c r="AW974" s="26"/>
      <c r="AX974" s="26"/>
      <c r="AY974" s="26"/>
      <c r="AZ974" s="31"/>
      <c r="BA974" s="31"/>
      <c r="BB974" s="31"/>
      <c r="BC974" s="31"/>
      <c r="BD974" s="31"/>
      <c r="BE974" s="31"/>
      <c r="BF974" s="31"/>
      <c r="BG974" s="31"/>
      <c r="BH974" s="31"/>
      <c r="BI974" s="31"/>
    </row>
    <row r="975" spans="1:61" ht="40.15" customHeight="1" x14ac:dyDescent="0.2">
      <c r="A975" s="15" t="s">
        <v>1161</v>
      </c>
      <c r="B975" s="9">
        <v>966</v>
      </c>
      <c r="C975" s="9"/>
      <c r="D975" s="49" t="s">
        <v>314</v>
      </c>
      <c r="E975" s="79" t="s">
        <v>1155</v>
      </c>
      <c r="F975" s="49" t="s">
        <v>1223</v>
      </c>
      <c r="G975" s="49" t="s">
        <v>315</v>
      </c>
      <c r="H975" s="49" t="s">
        <v>540</v>
      </c>
      <c r="I975" s="89">
        <v>5</v>
      </c>
      <c r="J975" s="88">
        <v>5.36</v>
      </c>
      <c r="K975" s="82">
        <f t="shared" si="429"/>
        <v>5.3500000000000005</v>
      </c>
      <c r="L975" s="82">
        <f t="shared" si="430"/>
        <v>1.07</v>
      </c>
      <c r="M975" s="83">
        <f t="shared" si="428"/>
        <v>1.0720000000000001</v>
      </c>
      <c r="N975" s="84">
        <v>0</v>
      </c>
      <c r="O975" s="85">
        <f t="shared" si="412"/>
        <v>100</v>
      </c>
      <c r="P975" s="86">
        <v>20</v>
      </c>
      <c r="Q975" s="85">
        <f t="shared" si="413"/>
        <v>1500</v>
      </c>
      <c r="R975" s="86">
        <v>300</v>
      </c>
      <c r="S975" s="87">
        <f t="shared" si="414"/>
        <v>107.00000000000001</v>
      </c>
      <c r="T975" s="87">
        <f t="shared" si="415"/>
        <v>1605.0000000000002</v>
      </c>
      <c r="AA975" s="22">
        <f t="shared" si="422"/>
        <v>0</v>
      </c>
      <c r="AB975" s="22">
        <f t="shared" si="423"/>
        <v>107.2</v>
      </c>
      <c r="AC975" s="22">
        <f t="shared" si="424"/>
        <v>0</v>
      </c>
      <c r="AE975" s="22">
        <f t="shared" si="425"/>
        <v>0</v>
      </c>
      <c r="AF975" s="22">
        <f t="shared" si="426"/>
        <v>1608</v>
      </c>
      <c r="AG975" s="22">
        <f t="shared" si="427"/>
        <v>0</v>
      </c>
    </row>
    <row r="976" spans="1:61" s="5" customFormat="1" ht="40.15" customHeight="1" x14ac:dyDescent="0.2">
      <c r="A976" s="15" t="s">
        <v>1160</v>
      </c>
      <c r="B976" s="9">
        <v>967</v>
      </c>
      <c r="C976" s="9"/>
      <c r="D976" s="49" t="s">
        <v>406</v>
      </c>
      <c r="E976" s="79" t="s">
        <v>1582</v>
      </c>
      <c r="F976" s="49" t="s">
        <v>549</v>
      </c>
      <c r="G976" s="49" t="s">
        <v>589</v>
      </c>
      <c r="H976" s="49" t="s">
        <v>540</v>
      </c>
      <c r="I976" s="89">
        <v>50</v>
      </c>
      <c r="J976" s="88">
        <v>15.87</v>
      </c>
      <c r="K976" s="82">
        <f t="shared" si="429"/>
        <v>15.5</v>
      </c>
      <c r="L976" s="82">
        <f t="shared" si="430"/>
        <v>0.31</v>
      </c>
      <c r="M976" s="83">
        <f t="shared" si="428"/>
        <v>0.31739999999999996</v>
      </c>
      <c r="N976" s="84">
        <v>0.156082</v>
      </c>
      <c r="O976" s="85">
        <f t="shared" si="412"/>
        <v>5000</v>
      </c>
      <c r="P976" s="86">
        <v>100</v>
      </c>
      <c r="Q976" s="85">
        <f t="shared" si="413"/>
        <v>40000</v>
      </c>
      <c r="R976" s="86">
        <v>800</v>
      </c>
      <c r="S976" s="87">
        <f t="shared" si="414"/>
        <v>1550</v>
      </c>
      <c r="T976" s="87">
        <f t="shared" si="415"/>
        <v>12400</v>
      </c>
      <c r="U976" s="1"/>
      <c r="V976" s="1"/>
      <c r="W976" s="1"/>
      <c r="X976" s="1"/>
      <c r="Y976" s="1"/>
      <c r="Z976" s="1"/>
      <c r="AA976" s="22">
        <f t="shared" si="422"/>
        <v>780.41</v>
      </c>
      <c r="AB976" s="22">
        <f t="shared" si="423"/>
        <v>1586.9999999999998</v>
      </c>
      <c r="AC976" s="22">
        <f t="shared" si="424"/>
        <v>780.41</v>
      </c>
      <c r="AD976" s="1"/>
      <c r="AE976" s="22">
        <f t="shared" si="425"/>
        <v>6243.28</v>
      </c>
      <c r="AF976" s="22">
        <f t="shared" si="426"/>
        <v>12695.999999999998</v>
      </c>
      <c r="AG976" s="22">
        <f t="shared" si="427"/>
        <v>6243.28</v>
      </c>
      <c r="AH976" s="1"/>
      <c r="AI976" s="1"/>
      <c r="AJ976" s="1"/>
      <c r="AK976" s="1"/>
      <c r="AL976" s="1"/>
      <c r="AM976" s="1"/>
      <c r="AN976" s="26"/>
      <c r="AO976" s="26"/>
      <c r="AP976" s="26"/>
      <c r="AQ976" s="26"/>
      <c r="AR976" s="26"/>
      <c r="AS976" s="26"/>
      <c r="AT976" s="26"/>
      <c r="AU976" s="26"/>
      <c r="AV976" s="26"/>
      <c r="AW976" s="26"/>
      <c r="AX976" s="26"/>
      <c r="AY976" s="26"/>
      <c r="AZ976" s="31"/>
      <c r="BA976" s="31"/>
      <c r="BB976" s="31"/>
      <c r="BC976" s="31"/>
      <c r="BD976" s="31"/>
      <c r="BE976" s="31"/>
      <c r="BF976" s="31"/>
      <c r="BG976" s="31"/>
      <c r="BH976" s="31"/>
      <c r="BI976" s="31"/>
    </row>
    <row r="977" spans="1:201" s="5" customFormat="1" ht="40.15" customHeight="1" x14ac:dyDescent="0.2">
      <c r="A977" s="15" t="s">
        <v>1160</v>
      </c>
      <c r="B977" s="9">
        <v>968</v>
      </c>
      <c r="C977" s="9"/>
      <c r="D977" s="49" t="s">
        <v>406</v>
      </c>
      <c r="E977" s="79" t="s">
        <v>1583</v>
      </c>
      <c r="F977" s="49" t="s">
        <v>549</v>
      </c>
      <c r="G977" s="49" t="s">
        <v>556</v>
      </c>
      <c r="H977" s="49" t="s">
        <v>540</v>
      </c>
      <c r="I977" s="89">
        <v>100</v>
      </c>
      <c r="J977" s="88">
        <v>23.69</v>
      </c>
      <c r="K977" s="82">
        <f t="shared" si="429"/>
        <v>23</v>
      </c>
      <c r="L977" s="82">
        <f t="shared" si="430"/>
        <v>0.23</v>
      </c>
      <c r="M977" s="83">
        <f t="shared" si="428"/>
        <v>0.2369</v>
      </c>
      <c r="N977" s="84">
        <v>7.8040999999999999E-2</v>
      </c>
      <c r="O977" s="85">
        <f t="shared" ref="O977:O1030" si="431">P977*I977</f>
        <v>10000</v>
      </c>
      <c r="P977" s="86">
        <v>100</v>
      </c>
      <c r="Q977" s="85">
        <f t="shared" ref="Q977:Q1030" si="432">R977*I977</f>
        <v>80000</v>
      </c>
      <c r="R977" s="86">
        <v>800</v>
      </c>
      <c r="S977" s="87">
        <f t="shared" ref="S977:S1030" si="433">P977*K977</f>
        <v>2300</v>
      </c>
      <c r="T977" s="87">
        <f t="shared" ref="T977:T1030" si="434">R977*K977</f>
        <v>18400</v>
      </c>
      <c r="U977" s="1"/>
      <c r="V977" s="1"/>
      <c r="W977" s="1"/>
      <c r="X977" s="1"/>
      <c r="Y977" s="1"/>
      <c r="Z977" s="1"/>
      <c r="AA977" s="22">
        <f t="shared" si="422"/>
        <v>780.41</v>
      </c>
      <c r="AB977" s="22">
        <f t="shared" si="423"/>
        <v>2369</v>
      </c>
      <c r="AC977" s="22">
        <f t="shared" si="424"/>
        <v>780.41</v>
      </c>
      <c r="AD977" s="1"/>
      <c r="AE977" s="22">
        <f t="shared" si="425"/>
        <v>6243.28</v>
      </c>
      <c r="AF977" s="22">
        <f t="shared" si="426"/>
        <v>18952</v>
      </c>
      <c r="AG977" s="22">
        <f t="shared" si="427"/>
        <v>6243.28</v>
      </c>
      <c r="AH977" s="1"/>
      <c r="AI977" s="1"/>
      <c r="AJ977" s="1"/>
      <c r="AK977" s="1"/>
      <c r="AL977" s="1"/>
      <c r="AM977" s="1"/>
      <c r="AN977" s="26"/>
      <c r="AO977" s="26"/>
      <c r="AP977" s="26"/>
      <c r="AQ977" s="26"/>
      <c r="AR977" s="26"/>
      <c r="AS977" s="26"/>
      <c r="AT977" s="26"/>
      <c r="AU977" s="26"/>
      <c r="AV977" s="26"/>
      <c r="AW977" s="26"/>
      <c r="AX977" s="26"/>
      <c r="AY977" s="26"/>
      <c r="AZ977" s="31"/>
      <c r="BA977" s="31"/>
      <c r="BB977" s="31"/>
      <c r="BC977" s="31"/>
      <c r="BD977" s="31"/>
      <c r="BE977" s="31"/>
      <c r="BF977" s="31"/>
      <c r="BG977" s="31"/>
      <c r="BH977" s="31"/>
      <c r="BI977" s="31"/>
    </row>
    <row r="978" spans="1:201" s="5" customFormat="1" ht="40.15" customHeight="1" x14ac:dyDescent="0.2">
      <c r="A978" s="16" t="s">
        <v>1160</v>
      </c>
      <c r="B978" s="9">
        <v>969</v>
      </c>
      <c r="C978" s="9"/>
      <c r="D978" s="49" t="s">
        <v>824</v>
      </c>
      <c r="E978" s="79" t="s">
        <v>825</v>
      </c>
      <c r="F978" s="49" t="s">
        <v>563</v>
      </c>
      <c r="G978" s="49" t="s">
        <v>826</v>
      </c>
      <c r="H978" s="49" t="s">
        <v>540</v>
      </c>
      <c r="I978" s="89">
        <v>30</v>
      </c>
      <c r="J978" s="82">
        <v>15.71</v>
      </c>
      <c r="K978" s="82">
        <f t="shared" si="429"/>
        <v>15.600000000000001</v>
      </c>
      <c r="L978" s="82">
        <f t="shared" si="430"/>
        <v>0.52</v>
      </c>
      <c r="M978" s="83">
        <f t="shared" si="428"/>
        <v>0.52366666666666672</v>
      </c>
      <c r="N978" s="84">
        <v>0.23016600000000001</v>
      </c>
      <c r="O978" s="85">
        <f t="shared" si="431"/>
        <v>12000</v>
      </c>
      <c r="P978" s="86">
        <v>400</v>
      </c>
      <c r="Q978" s="85">
        <f t="shared" si="432"/>
        <v>120000</v>
      </c>
      <c r="R978" s="86">
        <v>4000</v>
      </c>
      <c r="S978" s="87">
        <f t="shared" si="433"/>
        <v>6240.0000000000009</v>
      </c>
      <c r="T978" s="87">
        <f t="shared" si="434"/>
        <v>62400.000000000007</v>
      </c>
      <c r="U978" s="1"/>
      <c r="V978" s="1"/>
      <c r="W978" s="1"/>
      <c r="X978" s="6"/>
      <c r="Y978" s="6"/>
      <c r="Z978" s="6"/>
      <c r="AA978" s="22">
        <f t="shared" si="422"/>
        <v>2761.9920000000002</v>
      </c>
      <c r="AB978" s="22">
        <f t="shared" si="423"/>
        <v>6284.0000000000009</v>
      </c>
      <c r="AC978" s="22">
        <f t="shared" si="424"/>
        <v>2761.9920000000002</v>
      </c>
      <c r="AD978" s="6"/>
      <c r="AE978" s="22">
        <f t="shared" si="425"/>
        <v>27619.920000000002</v>
      </c>
      <c r="AF978" s="22">
        <f t="shared" si="426"/>
        <v>62840.000000000007</v>
      </c>
      <c r="AG978" s="22">
        <f t="shared" si="427"/>
        <v>27619.920000000002</v>
      </c>
      <c r="AH978" s="6"/>
      <c r="AI978" s="6"/>
      <c r="AJ978" s="6"/>
      <c r="AK978" s="6"/>
      <c r="AL978" s="6"/>
      <c r="AM978" s="6"/>
      <c r="AN978" s="29"/>
      <c r="AO978" s="29"/>
      <c r="AP978" s="29"/>
      <c r="AQ978" s="29"/>
      <c r="AR978" s="29"/>
      <c r="AS978" s="29"/>
      <c r="AT978" s="29"/>
      <c r="AU978" s="29"/>
      <c r="AV978" s="29"/>
      <c r="AW978" s="29"/>
      <c r="AX978" s="29"/>
      <c r="AY978" s="29"/>
      <c r="AZ978" s="32"/>
      <c r="BA978" s="32"/>
      <c r="BB978" s="32"/>
      <c r="BC978" s="32"/>
      <c r="BD978" s="32"/>
      <c r="BE978" s="32"/>
      <c r="BF978" s="32"/>
      <c r="BG978" s="32"/>
      <c r="BH978" s="32"/>
      <c r="BI978" s="32"/>
      <c r="BJ978" s="4"/>
      <c r="BK978" s="4"/>
      <c r="BL978" s="4"/>
      <c r="BM978" s="4"/>
      <c r="BN978" s="4"/>
      <c r="BO978" s="4"/>
      <c r="BP978" s="4"/>
      <c r="BQ978" s="4"/>
      <c r="BR978" s="4"/>
      <c r="BS978" s="4"/>
      <c r="BT978" s="4"/>
      <c r="BU978" s="4"/>
      <c r="BV978" s="4"/>
      <c r="BW978" s="4"/>
      <c r="BX978" s="4"/>
      <c r="BY978" s="4"/>
      <c r="BZ978" s="4"/>
      <c r="CA978" s="4"/>
      <c r="CB978" s="4"/>
      <c r="CC978" s="4"/>
      <c r="CD978" s="4"/>
      <c r="CE978" s="4"/>
      <c r="CF978" s="4"/>
      <c r="CG978" s="4"/>
      <c r="CH978" s="4"/>
      <c r="CI978" s="4"/>
      <c r="CJ978" s="4"/>
      <c r="CK978" s="4"/>
      <c r="CL978" s="4"/>
      <c r="CM978" s="4"/>
      <c r="CN978" s="4"/>
      <c r="CO978" s="4"/>
      <c r="CP978" s="4"/>
      <c r="CQ978" s="4"/>
      <c r="CR978" s="4"/>
      <c r="CS978" s="4"/>
      <c r="CT978" s="4"/>
      <c r="CU978" s="4"/>
      <c r="CV978" s="4"/>
      <c r="CW978" s="4"/>
      <c r="CX978" s="4"/>
      <c r="CY978" s="4"/>
      <c r="CZ978" s="4"/>
      <c r="DA978" s="4"/>
      <c r="DB978" s="4"/>
      <c r="DC978" s="4"/>
      <c r="DD978" s="4"/>
      <c r="DE978" s="4"/>
      <c r="DF978" s="4"/>
      <c r="DG978" s="4"/>
      <c r="DH978" s="4"/>
      <c r="DI978" s="4"/>
      <c r="DJ978" s="4"/>
      <c r="DK978" s="4"/>
      <c r="DL978" s="4"/>
      <c r="DM978" s="4"/>
      <c r="DN978" s="4"/>
      <c r="DO978" s="4"/>
      <c r="DP978" s="4"/>
      <c r="DQ978" s="4"/>
      <c r="DR978" s="4"/>
      <c r="DS978" s="4"/>
      <c r="DT978" s="4"/>
      <c r="DU978" s="4"/>
      <c r="DV978" s="4"/>
      <c r="DW978" s="4"/>
      <c r="DX978" s="4"/>
      <c r="DY978" s="4"/>
      <c r="DZ978" s="4"/>
      <c r="EA978" s="4"/>
      <c r="EB978" s="4"/>
      <c r="EC978" s="4"/>
      <c r="ED978" s="4"/>
      <c r="EE978" s="4"/>
      <c r="EF978" s="4"/>
      <c r="EG978" s="4"/>
      <c r="EH978" s="4"/>
      <c r="EI978" s="4"/>
      <c r="EJ978" s="4"/>
      <c r="EK978" s="4"/>
      <c r="EL978" s="4"/>
      <c r="EM978" s="4"/>
      <c r="EN978" s="4"/>
      <c r="EO978" s="4"/>
      <c r="EP978" s="4"/>
      <c r="EQ978" s="4"/>
      <c r="ER978" s="4"/>
      <c r="ES978" s="4"/>
      <c r="ET978" s="4"/>
      <c r="EU978" s="4"/>
      <c r="EV978" s="4"/>
      <c r="EW978" s="4"/>
      <c r="EX978" s="4"/>
      <c r="EY978" s="4"/>
      <c r="EZ978" s="4"/>
      <c r="FA978" s="4"/>
      <c r="FB978" s="4"/>
      <c r="FC978" s="4"/>
      <c r="FD978" s="4"/>
      <c r="FE978" s="4"/>
      <c r="FF978" s="4"/>
      <c r="FG978" s="4"/>
      <c r="FH978" s="4"/>
      <c r="FI978" s="4"/>
      <c r="FJ978" s="4"/>
      <c r="FK978" s="4"/>
      <c r="FL978" s="4"/>
      <c r="FM978" s="4"/>
      <c r="FN978" s="4"/>
      <c r="FO978" s="4"/>
      <c r="FP978" s="4"/>
      <c r="FQ978" s="4"/>
      <c r="FR978" s="4"/>
      <c r="FS978" s="4"/>
      <c r="FT978" s="4"/>
      <c r="FU978" s="4"/>
      <c r="FV978" s="4"/>
      <c r="FW978" s="4"/>
      <c r="FX978" s="4"/>
      <c r="FY978" s="4"/>
      <c r="FZ978" s="4"/>
      <c r="GA978" s="4"/>
      <c r="GB978" s="4"/>
      <c r="GC978" s="4"/>
      <c r="GD978" s="4"/>
      <c r="GE978" s="4"/>
      <c r="GF978" s="4"/>
      <c r="GG978" s="4"/>
      <c r="GH978" s="4"/>
      <c r="GI978" s="4"/>
      <c r="GJ978" s="4"/>
      <c r="GK978" s="4"/>
      <c r="GL978" s="4"/>
      <c r="GM978" s="4"/>
      <c r="GN978" s="4"/>
      <c r="GO978" s="4"/>
      <c r="GP978" s="4"/>
      <c r="GQ978" s="4"/>
      <c r="GR978" s="4"/>
      <c r="GS978" s="4"/>
    </row>
    <row r="979" spans="1:201" s="4" customFormat="1" ht="40.15" customHeight="1" x14ac:dyDescent="0.2">
      <c r="A979" s="15" t="s">
        <v>1160</v>
      </c>
      <c r="B979" s="9">
        <v>970</v>
      </c>
      <c r="C979" s="9"/>
      <c r="D979" s="49" t="s">
        <v>407</v>
      </c>
      <c r="E979" s="79" t="s">
        <v>408</v>
      </c>
      <c r="F979" s="49" t="s">
        <v>538</v>
      </c>
      <c r="G979" s="49" t="s">
        <v>602</v>
      </c>
      <c r="H979" s="49" t="s">
        <v>540</v>
      </c>
      <c r="I979" s="89">
        <v>20</v>
      </c>
      <c r="J979" s="88">
        <v>5.95</v>
      </c>
      <c r="K979" s="82">
        <f t="shared" si="429"/>
        <v>5.8</v>
      </c>
      <c r="L979" s="82">
        <f t="shared" si="430"/>
        <v>0.28999999999999998</v>
      </c>
      <c r="M979" s="83">
        <f t="shared" si="428"/>
        <v>0.29749999999999999</v>
      </c>
      <c r="N979" s="84">
        <v>0.20100000000000001</v>
      </c>
      <c r="O979" s="85">
        <f t="shared" si="431"/>
        <v>20</v>
      </c>
      <c r="P979" s="86">
        <v>1</v>
      </c>
      <c r="Q979" s="85">
        <f t="shared" si="432"/>
        <v>4000</v>
      </c>
      <c r="R979" s="86">
        <v>200</v>
      </c>
      <c r="S979" s="87">
        <f t="shared" si="433"/>
        <v>5.8</v>
      </c>
      <c r="T979" s="87">
        <f t="shared" si="434"/>
        <v>1160</v>
      </c>
      <c r="U979" s="6"/>
      <c r="V979" s="6"/>
      <c r="W979" s="6"/>
      <c r="X979" s="1"/>
      <c r="Y979" s="1"/>
      <c r="Z979" s="1"/>
      <c r="AA979" s="22">
        <f t="shared" si="422"/>
        <v>4.0200000000000005</v>
      </c>
      <c r="AB979" s="22">
        <f t="shared" si="423"/>
        <v>5.9499999999999993</v>
      </c>
      <c r="AC979" s="22">
        <f t="shared" si="424"/>
        <v>4.0200000000000005</v>
      </c>
      <c r="AD979" s="1"/>
      <c r="AE979" s="22">
        <f t="shared" si="425"/>
        <v>804</v>
      </c>
      <c r="AF979" s="22">
        <f t="shared" si="426"/>
        <v>1190</v>
      </c>
      <c r="AG979" s="22">
        <f t="shared" si="427"/>
        <v>804</v>
      </c>
      <c r="AH979" s="1"/>
      <c r="AI979" s="1"/>
      <c r="AJ979" s="1"/>
      <c r="AK979" s="1"/>
      <c r="AL979" s="1"/>
      <c r="AM979" s="1"/>
      <c r="AN979" s="26"/>
      <c r="AO979" s="26"/>
      <c r="AP979" s="26"/>
      <c r="AQ979" s="26"/>
      <c r="AR979" s="26"/>
      <c r="AS979" s="26"/>
      <c r="AT979" s="26"/>
      <c r="AU979" s="26"/>
      <c r="AV979" s="26"/>
      <c r="AW979" s="26"/>
      <c r="AX979" s="26"/>
      <c r="AY979" s="26"/>
      <c r="AZ979" s="31"/>
      <c r="BA979" s="31"/>
      <c r="BB979" s="31"/>
      <c r="BC979" s="31"/>
      <c r="BD979" s="31"/>
      <c r="BE979" s="31"/>
      <c r="BF979" s="31"/>
      <c r="BG979" s="31"/>
      <c r="BH979" s="31"/>
      <c r="BI979" s="31"/>
      <c r="BJ979" s="5"/>
      <c r="BK979" s="5"/>
      <c r="BL979" s="5"/>
      <c r="BM979" s="5"/>
      <c r="BN979" s="5"/>
      <c r="BO979" s="5"/>
      <c r="BP979" s="5"/>
      <c r="BQ979" s="5"/>
      <c r="BR979" s="5"/>
      <c r="BS979" s="5"/>
      <c r="BT979" s="5"/>
      <c r="BU979" s="5"/>
      <c r="BV979" s="5"/>
      <c r="BW979" s="5"/>
      <c r="BX979" s="5"/>
      <c r="BY979" s="5"/>
      <c r="BZ979" s="5"/>
      <c r="CA979" s="5"/>
      <c r="CB979" s="5"/>
      <c r="CC979" s="5"/>
      <c r="CD979" s="5"/>
      <c r="CE979" s="5"/>
      <c r="CF979" s="5"/>
      <c r="CG979" s="5"/>
      <c r="CH979" s="5"/>
      <c r="CI979" s="5"/>
      <c r="CJ979" s="5"/>
      <c r="CK979" s="5"/>
      <c r="CL979" s="5"/>
      <c r="CM979" s="5"/>
      <c r="CN979" s="5"/>
      <c r="CO979" s="5"/>
      <c r="CP979" s="5"/>
      <c r="CQ979" s="5"/>
      <c r="CR979" s="5"/>
      <c r="CS979" s="5"/>
      <c r="CT979" s="5"/>
      <c r="CU979" s="5"/>
      <c r="CV979" s="5"/>
      <c r="CW979" s="5"/>
      <c r="CX979" s="5"/>
      <c r="CY979" s="5"/>
      <c r="CZ979" s="5"/>
      <c r="DA979" s="5"/>
      <c r="DB979" s="5"/>
      <c r="DC979" s="5"/>
      <c r="DD979" s="5"/>
      <c r="DE979" s="5"/>
      <c r="DF979" s="5"/>
      <c r="DG979" s="5"/>
      <c r="DH979" s="5"/>
      <c r="DI979" s="5"/>
      <c r="DJ979" s="5"/>
      <c r="DK979" s="5"/>
      <c r="DL979" s="5"/>
      <c r="DM979" s="5"/>
      <c r="DN979" s="5"/>
      <c r="DO979" s="5"/>
      <c r="DP979" s="5"/>
      <c r="DQ979" s="5"/>
      <c r="DR979" s="5"/>
      <c r="DS979" s="5"/>
      <c r="DT979" s="5"/>
      <c r="DU979" s="5"/>
      <c r="DV979" s="5"/>
      <c r="DW979" s="5"/>
      <c r="DX979" s="5"/>
      <c r="DY979" s="5"/>
      <c r="DZ979" s="5"/>
      <c r="EA979" s="5"/>
      <c r="EB979" s="5"/>
      <c r="EC979" s="5"/>
      <c r="ED979" s="5"/>
      <c r="EE979" s="5"/>
      <c r="EF979" s="5"/>
      <c r="EG979" s="5"/>
      <c r="EH979" s="5"/>
      <c r="EI979" s="5"/>
      <c r="EJ979" s="5"/>
      <c r="EK979" s="5"/>
      <c r="EL979" s="5"/>
      <c r="EM979" s="5"/>
      <c r="EN979" s="5"/>
      <c r="EO979" s="5"/>
      <c r="EP979" s="5"/>
      <c r="EQ979" s="5"/>
      <c r="ER979" s="5"/>
      <c r="ES979" s="5"/>
      <c r="ET979" s="5"/>
      <c r="EU979" s="5"/>
      <c r="EV979" s="5"/>
      <c r="EW979" s="5"/>
      <c r="EX979" s="5"/>
      <c r="EY979" s="5"/>
      <c r="EZ979" s="5"/>
      <c r="FA979" s="5"/>
      <c r="FB979" s="5"/>
      <c r="FC979" s="5"/>
      <c r="FD979" s="5"/>
      <c r="FE979" s="5"/>
      <c r="FF979" s="5"/>
      <c r="FG979" s="5"/>
      <c r="FH979" s="5"/>
      <c r="FI979" s="5"/>
      <c r="FJ979" s="5"/>
      <c r="FK979" s="5"/>
      <c r="FL979" s="5"/>
      <c r="FM979" s="5"/>
      <c r="FN979" s="5"/>
      <c r="FO979" s="5"/>
      <c r="FP979" s="5"/>
      <c r="FQ979" s="5"/>
      <c r="FR979" s="5"/>
      <c r="FS979" s="5"/>
      <c r="FT979" s="5"/>
      <c r="FU979" s="5"/>
      <c r="FV979" s="5"/>
      <c r="FW979" s="5"/>
      <c r="FX979" s="5"/>
      <c r="FY979" s="5"/>
      <c r="FZ979" s="5"/>
      <c r="GA979" s="5"/>
      <c r="GB979" s="5"/>
      <c r="GC979" s="5"/>
      <c r="GD979" s="5"/>
      <c r="GE979" s="5"/>
      <c r="GF979" s="5"/>
      <c r="GG979" s="5"/>
      <c r="GH979" s="5"/>
      <c r="GI979" s="5"/>
      <c r="GJ979" s="5"/>
      <c r="GK979" s="5"/>
      <c r="GL979" s="5"/>
      <c r="GM979" s="5"/>
      <c r="GN979" s="5"/>
      <c r="GO979" s="5"/>
      <c r="GP979" s="5"/>
      <c r="GQ979" s="5"/>
      <c r="GR979" s="5"/>
      <c r="GS979" s="5"/>
    </row>
    <row r="980" spans="1:201" s="5" customFormat="1" ht="40.15" customHeight="1" x14ac:dyDescent="0.2">
      <c r="A980" s="15" t="s">
        <v>1161</v>
      </c>
      <c r="B980" s="9">
        <v>971</v>
      </c>
      <c r="C980" s="9"/>
      <c r="D980" s="49" t="s">
        <v>1176</v>
      </c>
      <c r="E980" s="79" t="s">
        <v>1175</v>
      </c>
      <c r="F980" s="49" t="s">
        <v>549</v>
      </c>
      <c r="G980" s="49" t="s">
        <v>1177</v>
      </c>
      <c r="H980" s="49" t="s">
        <v>540</v>
      </c>
      <c r="I980" s="89">
        <v>56</v>
      </c>
      <c r="J980" s="88">
        <v>267.68</v>
      </c>
      <c r="K980" s="82">
        <f t="shared" si="429"/>
        <v>267.68</v>
      </c>
      <c r="L980" s="82">
        <f t="shared" si="430"/>
        <v>4.78</v>
      </c>
      <c r="M980" s="83">
        <f t="shared" si="428"/>
        <v>4.78</v>
      </c>
      <c r="N980" s="84">
        <v>0</v>
      </c>
      <c r="O980" s="85">
        <f t="shared" si="431"/>
        <v>280</v>
      </c>
      <c r="P980" s="86">
        <v>5</v>
      </c>
      <c r="Q980" s="85">
        <f t="shared" si="432"/>
        <v>56000</v>
      </c>
      <c r="R980" s="86">
        <v>1000</v>
      </c>
      <c r="S980" s="87">
        <f t="shared" si="433"/>
        <v>1338.4</v>
      </c>
      <c r="T980" s="87">
        <f t="shared" si="434"/>
        <v>267680</v>
      </c>
      <c r="U980" s="1"/>
      <c r="V980" s="1"/>
      <c r="W980" s="1"/>
      <c r="X980" s="1"/>
      <c r="Y980" s="1"/>
      <c r="Z980" s="1"/>
      <c r="AA980" s="22">
        <f t="shared" si="422"/>
        <v>0</v>
      </c>
      <c r="AB980" s="22">
        <f t="shared" si="423"/>
        <v>1338.4</v>
      </c>
      <c r="AC980" s="22">
        <f t="shared" si="424"/>
        <v>0</v>
      </c>
      <c r="AD980" s="1"/>
      <c r="AE980" s="22">
        <f t="shared" si="425"/>
        <v>0</v>
      </c>
      <c r="AF980" s="22">
        <f t="shared" si="426"/>
        <v>267680</v>
      </c>
      <c r="AG980" s="22">
        <f t="shared" si="427"/>
        <v>0</v>
      </c>
      <c r="AH980" s="1"/>
      <c r="AI980" s="1"/>
      <c r="AJ980" s="1"/>
      <c r="AK980" s="1"/>
      <c r="AL980" s="1"/>
      <c r="AM980" s="1"/>
      <c r="AN980" s="26"/>
      <c r="AO980" s="26"/>
      <c r="AP980" s="26"/>
      <c r="AQ980" s="26"/>
      <c r="AR980" s="26"/>
      <c r="AS980" s="26"/>
      <c r="AT980" s="26"/>
      <c r="AU980" s="26"/>
      <c r="AV980" s="26"/>
      <c r="AW980" s="26"/>
      <c r="AX980" s="26"/>
      <c r="AY980" s="26"/>
      <c r="AZ980" s="31"/>
      <c r="BA980" s="31"/>
      <c r="BB980" s="31"/>
      <c r="BC980" s="31"/>
      <c r="BD980" s="31"/>
      <c r="BE980" s="31"/>
      <c r="BF980" s="31"/>
      <c r="BG980" s="31"/>
      <c r="BH980" s="31"/>
      <c r="BI980" s="31"/>
    </row>
    <row r="981" spans="1:201" s="5" customFormat="1" ht="40.15" customHeight="1" x14ac:dyDescent="0.2">
      <c r="A981" s="15" t="s">
        <v>1160</v>
      </c>
      <c r="B981" s="9">
        <v>972</v>
      </c>
      <c r="C981" s="9"/>
      <c r="D981" s="49" t="s">
        <v>409</v>
      </c>
      <c r="E981" s="79" t="s">
        <v>1584</v>
      </c>
      <c r="F981" s="49" t="s">
        <v>549</v>
      </c>
      <c r="G981" s="49" t="s">
        <v>597</v>
      </c>
      <c r="H981" s="49" t="s">
        <v>540</v>
      </c>
      <c r="I981" s="89">
        <v>4</v>
      </c>
      <c r="J981" s="88">
        <v>2.84</v>
      </c>
      <c r="K981" s="82">
        <f t="shared" si="429"/>
        <v>2.84</v>
      </c>
      <c r="L981" s="82">
        <f t="shared" si="430"/>
        <v>0.71</v>
      </c>
      <c r="M981" s="83">
        <f t="shared" si="428"/>
        <v>0.71</v>
      </c>
      <c r="N981" s="84">
        <v>0.54317099999999996</v>
      </c>
      <c r="O981" s="85">
        <f t="shared" si="431"/>
        <v>4</v>
      </c>
      <c r="P981" s="86">
        <v>1</v>
      </c>
      <c r="Q981" s="85">
        <f t="shared" si="432"/>
        <v>1600</v>
      </c>
      <c r="R981" s="86">
        <v>400</v>
      </c>
      <c r="S981" s="87">
        <f t="shared" si="433"/>
        <v>2.84</v>
      </c>
      <c r="T981" s="87">
        <f t="shared" si="434"/>
        <v>1136</v>
      </c>
      <c r="U981" s="1"/>
      <c r="V981" s="1"/>
      <c r="W981" s="1"/>
      <c r="X981" s="1"/>
      <c r="Y981" s="1"/>
      <c r="Z981" s="1"/>
      <c r="AA981" s="22">
        <f t="shared" si="422"/>
        <v>2.1726839999999998</v>
      </c>
      <c r="AB981" s="22">
        <f t="shared" si="423"/>
        <v>2.84</v>
      </c>
      <c r="AC981" s="22">
        <f t="shared" si="424"/>
        <v>2.1726839999999998</v>
      </c>
      <c r="AD981" s="1"/>
      <c r="AE981" s="22">
        <f t="shared" si="425"/>
        <v>869.07359999999994</v>
      </c>
      <c r="AF981" s="22">
        <f t="shared" si="426"/>
        <v>1136</v>
      </c>
      <c r="AG981" s="22">
        <f t="shared" si="427"/>
        <v>869.07359999999994</v>
      </c>
      <c r="AH981" s="1"/>
      <c r="AI981" s="1"/>
      <c r="AJ981" s="1"/>
      <c r="AK981" s="1"/>
      <c r="AL981" s="1"/>
      <c r="AM981" s="1"/>
      <c r="AN981" s="26"/>
      <c r="AO981" s="26"/>
      <c r="AP981" s="26"/>
      <c r="AQ981" s="26"/>
      <c r="AR981" s="26"/>
      <c r="AS981" s="26"/>
      <c r="AT981" s="26"/>
      <c r="AU981" s="26"/>
      <c r="AV981" s="26"/>
      <c r="AW981" s="26"/>
      <c r="AX981" s="26"/>
      <c r="AY981" s="26"/>
      <c r="AZ981" s="31"/>
      <c r="BA981" s="31"/>
      <c r="BB981" s="31"/>
      <c r="BC981" s="31"/>
      <c r="BD981" s="31"/>
      <c r="BE981" s="31"/>
      <c r="BF981" s="31"/>
      <c r="BG981" s="31"/>
      <c r="BH981" s="31"/>
      <c r="BI981" s="31"/>
    </row>
    <row r="982" spans="1:201" s="5" customFormat="1" ht="40.15" customHeight="1" x14ac:dyDescent="0.2">
      <c r="A982" s="15" t="s">
        <v>1161</v>
      </c>
      <c r="B982" s="9">
        <v>973</v>
      </c>
      <c r="C982" s="9"/>
      <c r="D982" s="49" t="s">
        <v>213</v>
      </c>
      <c r="E982" s="79" t="s">
        <v>214</v>
      </c>
      <c r="F982" s="49" t="s">
        <v>215</v>
      </c>
      <c r="G982" s="49" t="s">
        <v>647</v>
      </c>
      <c r="H982" s="49" t="s">
        <v>537</v>
      </c>
      <c r="I982" s="89">
        <v>1</v>
      </c>
      <c r="J982" s="88">
        <v>8.0500000000000007</v>
      </c>
      <c r="K982" s="82">
        <f t="shared" si="429"/>
        <v>8.0500000000000007</v>
      </c>
      <c r="L982" s="82">
        <f t="shared" si="430"/>
        <v>8.0500000000000007</v>
      </c>
      <c r="M982" s="83">
        <f t="shared" si="428"/>
        <v>8.0500000000000007</v>
      </c>
      <c r="N982" s="84">
        <v>0</v>
      </c>
      <c r="O982" s="85">
        <f t="shared" si="431"/>
        <v>400</v>
      </c>
      <c r="P982" s="86">
        <v>400</v>
      </c>
      <c r="Q982" s="85">
        <f t="shared" si="432"/>
        <v>1000</v>
      </c>
      <c r="R982" s="86">
        <v>1000</v>
      </c>
      <c r="S982" s="87">
        <f t="shared" si="433"/>
        <v>3220.0000000000005</v>
      </c>
      <c r="T982" s="87">
        <f t="shared" si="434"/>
        <v>8050.0000000000009</v>
      </c>
      <c r="U982" s="1"/>
      <c r="V982" s="1"/>
      <c r="W982" s="1"/>
      <c r="X982" s="1"/>
      <c r="Y982" s="1"/>
      <c r="Z982" s="1"/>
      <c r="AA982" s="22">
        <f t="shared" si="422"/>
        <v>0</v>
      </c>
      <c r="AB982" s="22">
        <f t="shared" si="423"/>
        <v>3220.0000000000005</v>
      </c>
      <c r="AC982" s="22">
        <f t="shared" si="424"/>
        <v>0</v>
      </c>
      <c r="AD982" s="1"/>
      <c r="AE982" s="22">
        <f t="shared" si="425"/>
        <v>0</v>
      </c>
      <c r="AF982" s="22">
        <f t="shared" si="426"/>
        <v>8050.0000000000009</v>
      </c>
      <c r="AG982" s="22">
        <f t="shared" si="427"/>
        <v>0</v>
      </c>
      <c r="AH982" s="1"/>
      <c r="AI982" s="1"/>
      <c r="AJ982" s="1"/>
      <c r="AK982" s="1"/>
      <c r="AL982" s="1"/>
      <c r="AM982" s="1"/>
      <c r="AN982" s="26"/>
      <c r="AO982" s="26"/>
      <c r="AP982" s="26"/>
      <c r="AQ982" s="26"/>
      <c r="AR982" s="26"/>
      <c r="AS982" s="26"/>
      <c r="AT982" s="26"/>
      <c r="AU982" s="26"/>
      <c r="AV982" s="26"/>
      <c r="AW982" s="26"/>
      <c r="AX982" s="26"/>
      <c r="AY982" s="26"/>
      <c r="AZ982" s="31"/>
      <c r="BA982" s="31"/>
      <c r="BB982" s="31"/>
      <c r="BC982" s="31"/>
      <c r="BD982" s="31"/>
      <c r="BE982" s="31"/>
      <c r="BF982" s="31"/>
      <c r="BG982" s="31"/>
      <c r="BH982" s="31"/>
      <c r="BI982" s="31"/>
    </row>
    <row r="983" spans="1:201" s="5" customFormat="1" ht="40.15" customHeight="1" x14ac:dyDescent="0.2">
      <c r="A983" s="15" t="s">
        <v>1160</v>
      </c>
      <c r="B983" s="9">
        <v>974</v>
      </c>
      <c r="C983" s="9"/>
      <c r="D983" s="49" t="s">
        <v>412</v>
      </c>
      <c r="E983" s="79" t="s">
        <v>1156</v>
      </c>
      <c r="F983" s="49" t="s">
        <v>631</v>
      </c>
      <c r="G983" s="49" t="s">
        <v>1585</v>
      </c>
      <c r="H983" s="49" t="s">
        <v>537</v>
      </c>
      <c r="I983" s="89">
        <v>1</v>
      </c>
      <c r="J983" s="88">
        <v>5.33</v>
      </c>
      <c r="K983" s="82">
        <f t="shared" si="429"/>
        <v>5.33</v>
      </c>
      <c r="L983" s="82">
        <f t="shared" si="430"/>
        <v>5.33</v>
      </c>
      <c r="M983" s="83">
        <f t="shared" si="428"/>
        <v>5.33</v>
      </c>
      <c r="N983" s="84">
        <v>2.04</v>
      </c>
      <c r="O983" s="85">
        <f t="shared" si="431"/>
        <v>1</v>
      </c>
      <c r="P983" s="86">
        <v>1</v>
      </c>
      <c r="Q983" s="85">
        <f t="shared" si="432"/>
        <v>600</v>
      </c>
      <c r="R983" s="86">
        <v>600</v>
      </c>
      <c r="S983" s="87">
        <f t="shared" si="433"/>
        <v>5.33</v>
      </c>
      <c r="T983" s="87">
        <f t="shared" si="434"/>
        <v>3198</v>
      </c>
      <c r="U983" s="1"/>
      <c r="V983" s="1"/>
      <c r="W983" s="1"/>
      <c r="X983" s="1"/>
      <c r="Y983" s="1"/>
      <c r="Z983" s="1"/>
      <c r="AA983" s="22">
        <f t="shared" si="422"/>
        <v>2.04</v>
      </c>
      <c r="AB983" s="22">
        <f t="shared" si="423"/>
        <v>5.33</v>
      </c>
      <c r="AC983" s="22">
        <f t="shared" si="424"/>
        <v>2.04</v>
      </c>
      <c r="AD983" s="1"/>
      <c r="AE983" s="22">
        <f t="shared" si="425"/>
        <v>1224</v>
      </c>
      <c r="AF983" s="22">
        <f t="shared" si="426"/>
        <v>3198</v>
      </c>
      <c r="AG983" s="22">
        <f t="shared" si="427"/>
        <v>1224</v>
      </c>
      <c r="AH983" s="1"/>
      <c r="AI983" s="1"/>
      <c r="AJ983" s="1"/>
      <c r="AK983" s="1"/>
      <c r="AL983" s="1"/>
      <c r="AM983" s="1"/>
      <c r="AN983" s="26"/>
      <c r="AO983" s="26"/>
      <c r="AP983" s="26"/>
      <c r="AQ983" s="26"/>
      <c r="AR983" s="26"/>
      <c r="AS983" s="26"/>
      <c r="AT983" s="26"/>
      <c r="AU983" s="26"/>
      <c r="AV983" s="26"/>
      <c r="AW983" s="26"/>
      <c r="AX983" s="26"/>
      <c r="AY983" s="26"/>
      <c r="AZ983" s="31"/>
      <c r="BA983" s="31"/>
      <c r="BB983" s="31"/>
      <c r="BC983" s="31"/>
      <c r="BD983" s="31"/>
      <c r="BE983" s="31"/>
      <c r="BF983" s="31"/>
      <c r="BG983" s="31"/>
      <c r="BH983" s="31"/>
      <c r="BI983" s="31"/>
    </row>
    <row r="984" spans="1:201" s="5" customFormat="1" ht="40.15" customHeight="1" x14ac:dyDescent="0.2">
      <c r="A984" s="15" t="s">
        <v>1160</v>
      </c>
      <c r="B984" s="9">
        <v>975</v>
      </c>
      <c r="C984" s="9"/>
      <c r="D984" s="49" t="s">
        <v>412</v>
      </c>
      <c r="E984" s="79" t="s">
        <v>1156</v>
      </c>
      <c r="F984" s="49" t="s">
        <v>804</v>
      </c>
      <c r="G984" s="49" t="s">
        <v>1586</v>
      </c>
      <c r="H984" s="49" t="s">
        <v>555</v>
      </c>
      <c r="I984" s="89">
        <v>1</v>
      </c>
      <c r="J984" s="88">
        <v>6.39</v>
      </c>
      <c r="K984" s="82">
        <f t="shared" si="429"/>
        <v>6.39</v>
      </c>
      <c r="L984" s="82">
        <f t="shared" si="430"/>
        <v>6.39</v>
      </c>
      <c r="M984" s="83">
        <f t="shared" si="428"/>
        <v>6.39</v>
      </c>
      <c r="N984" s="84">
        <v>1.53</v>
      </c>
      <c r="O984" s="85">
        <f t="shared" si="431"/>
        <v>1</v>
      </c>
      <c r="P984" s="86">
        <v>1</v>
      </c>
      <c r="Q984" s="85">
        <f t="shared" si="432"/>
        <v>300</v>
      </c>
      <c r="R984" s="86">
        <v>300</v>
      </c>
      <c r="S984" s="87">
        <f t="shared" si="433"/>
        <v>6.39</v>
      </c>
      <c r="T984" s="87">
        <f t="shared" si="434"/>
        <v>1917</v>
      </c>
      <c r="U984" s="1"/>
      <c r="V984" s="1"/>
      <c r="W984" s="1"/>
      <c r="X984" s="1"/>
      <c r="Y984" s="1"/>
      <c r="Z984" s="1"/>
      <c r="AA984" s="22">
        <f t="shared" si="422"/>
        <v>1.53</v>
      </c>
      <c r="AB984" s="22">
        <f t="shared" si="423"/>
        <v>6.39</v>
      </c>
      <c r="AC984" s="22">
        <f t="shared" si="424"/>
        <v>1.53</v>
      </c>
      <c r="AD984" s="1"/>
      <c r="AE984" s="22">
        <f t="shared" si="425"/>
        <v>459</v>
      </c>
      <c r="AF984" s="22">
        <f t="shared" si="426"/>
        <v>1917</v>
      </c>
      <c r="AG984" s="22">
        <f t="shared" si="427"/>
        <v>459</v>
      </c>
      <c r="AH984" s="1"/>
      <c r="AI984" s="1"/>
      <c r="AJ984" s="1"/>
      <c r="AK984" s="1"/>
      <c r="AL984" s="1"/>
      <c r="AM984" s="1"/>
      <c r="AN984" s="26"/>
      <c r="AO984" s="26"/>
      <c r="AP984" s="26"/>
      <c r="AQ984" s="26"/>
      <c r="AR984" s="26"/>
      <c r="AS984" s="26"/>
      <c r="AT984" s="26"/>
      <c r="AU984" s="26"/>
      <c r="AV984" s="26"/>
      <c r="AW984" s="26"/>
      <c r="AX984" s="26"/>
      <c r="AY984" s="26"/>
      <c r="AZ984" s="31"/>
      <c r="BA984" s="31"/>
      <c r="BB984" s="31"/>
      <c r="BC984" s="31"/>
      <c r="BD984" s="31"/>
      <c r="BE984" s="31"/>
      <c r="BF984" s="31"/>
      <c r="BG984" s="31"/>
      <c r="BH984" s="31"/>
      <c r="BI984" s="31"/>
    </row>
    <row r="985" spans="1:201" s="5" customFormat="1" ht="40.15" customHeight="1" x14ac:dyDescent="0.2">
      <c r="A985" s="15" t="s">
        <v>1160</v>
      </c>
      <c r="B985" s="9">
        <v>976</v>
      </c>
      <c r="C985" s="9"/>
      <c r="D985" s="38" t="s">
        <v>412</v>
      </c>
      <c r="E985" s="98" t="s">
        <v>1167</v>
      </c>
      <c r="F985" s="38" t="s">
        <v>683</v>
      </c>
      <c r="G985" s="52" t="s">
        <v>1606</v>
      </c>
      <c r="H985" s="38" t="s">
        <v>537</v>
      </c>
      <c r="I985" s="99">
        <v>1</v>
      </c>
      <c r="J985" s="88">
        <v>3.02</v>
      </c>
      <c r="K985" s="82">
        <f t="shared" si="429"/>
        <v>3.02</v>
      </c>
      <c r="L985" s="82">
        <f t="shared" si="430"/>
        <v>3.02</v>
      </c>
      <c r="M985" s="83">
        <f t="shared" si="428"/>
        <v>3.02</v>
      </c>
      <c r="N985" s="84">
        <v>2.04</v>
      </c>
      <c r="O985" s="85">
        <f t="shared" si="431"/>
        <v>1</v>
      </c>
      <c r="P985" s="86">
        <v>1</v>
      </c>
      <c r="Q985" s="85">
        <f t="shared" si="432"/>
        <v>200</v>
      </c>
      <c r="R985" s="86">
        <v>200</v>
      </c>
      <c r="S985" s="87">
        <f t="shared" si="433"/>
        <v>3.02</v>
      </c>
      <c r="T985" s="87">
        <f t="shared" si="434"/>
        <v>604</v>
      </c>
      <c r="U985" s="1"/>
      <c r="V985" s="1"/>
      <c r="W985" s="1"/>
      <c r="X985" s="1"/>
      <c r="Y985" s="1"/>
      <c r="Z985" s="1"/>
      <c r="AA985" s="22">
        <f t="shared" si="422"/>
        <v>2.04</v>
      </c>
      <c r="AB985" s="22">
        <f t="shared" si="423"/>
        <v>3.02</v>
      </c>
      <c r="AC985" s="22">
        <f t="shared" si="424"/>
        <v>2.04</v>
      </c>
      <c r="AD985" s="1"/>
      <c r="AE985" s="22">
        <f t="shared" si="425"/>
        <v>408</v>
      </c>
      <c r="AF985" s="22">
        <f t="shared" si="426"/>
        <v>604</v>
      </c>
      <c r="AG985" s="22">
        <f t="shared" si="427"/>
        <v>408</v>
      </c>
      <c r="AH985" s="1"/>
      <c r="AI985" s="1"/>
      <c r="AJ985" s="1"/>
      <c r="AK985" s="1"/>
      <c r="AL985" s="1"/>
      <c r="AM985" s="1"/>
      <c r="AN985" s="26"/>
      <c r="AO985" s="26"/>
      <c r="AP985" s="26"/>
      <c r="AQ985" s="26"/>
      <c r="AR985" s="26"/>
      <c r="AS985" s="26"/>
      <c r="AT985" s="26"/>
      <c r="AU985" s="26"/>
      <c r="AV985" s="26"/>
      <c r="AW985" s="26"/>
      <c r="AX985" s="26"/>
      <c r="AY985" s="26"/>
      <c r="AZ985" s="31"/>
      <c r="BA985" s="31"/>
      <c r="BB985" s="31"/>
      <c r="BC985" s="31"/>
      <c r="BD985" s="31"/>
      <c r="BE985" s="31"/>
      <c r="BF985" s="31"/>
      <c r="BG985" s="31"/>
      <c r="BH985" s="31"/>
      <c r="BI985" s="31"/>
    </row>
    <row r="986" spans="1:201" ht="40.15" customHeight="1" x14ac:dyDescent="0.2">
      <c r="A986" s="15" t="s">
        <v>1161</v>
      </c>
      <c r="B986" s="9">
        <v>977</v>
      </c>
      <c r="C986" s="9"/>
      <c r="D986" s="49" t="s">
        <v>112</v>
      </c>
      <c r="E986" s="79" t="s">
        <v>113</v>
      </c>
      <c r="F986" s="49" t="s">
        <v>2042</v>
      </c>
      <c r="G986" s="49" t="s">
        <v>1090</v>
      </c>
      <c r="H986" s="49" t="s">
        <v>540</v>
      </c>
      <c r="I986" s="89">
        <v>30</v>
      </c>
      <c r="J986" s="88">
        <v>5.61</v>
      </c>
      <c r="K986" s="82">
        <f t="shared" si="429"/>
        <v>5.3999999999999995</v>
      </c>
      <c r="L986" s="82">
        <f t="shared" si="430"/>
        <v>0.18</v>
      </c>
      <c r="M986" s="83">
        <f t="shared" si="428"/>
        <v>0.187</v>
      </c>
      <c r="N986" s="84"/>
      <c r="O986" s="85">
        <f t="shared" si="431"/>
        <v>300</v>
      </c>
      <c r="P986" s="86">
        <v>10</v>
      </c>
      <c r="Q986" s="85">
        <f t="shared" si="432"/>
        <v>30000</v>
      </c>
      <c r="R986" s="86">
        <v>1000</v>
      </c>
      <c r="S986" s="87">
        <f t="shared" si="433"/>
        <v>53.999999999999993</v>
      </c>
      <c r="T986" s="87">
        <f t="shared" si="434"/>
        <v>5399.9999999999991</v>
      </c>
      <c r="AA986" s="22"/>
      <c r="AB986" s="22">
        <f t="shared" si="423"/>
        <v>56.1</v>
      </c>
      <c r="AC986" s="22"/>
      <c r="AE986" s="22"/>
      <c r="AF986" s="22">
        <f t="shared" si="426"/>
        <v>5610</v>
      </c>
      <c r="AG986" s="22"/>
    </row>
    <row r="987" spans="1:201" s="5" customFormat="1" ht="40.15" customHeight="1" x14ac:dyDescent="0.2">
      <c r="A987" s="15" t="s">
        <v>1161</v>
      </c>
      <c r="B987" s="9">
        <v>978</v>
      </c>
      <c r="C987" s="9"/>
      <c r="D987" s="49" t="s">
        <v>112</v>
      </c>
      <c r="E987" s="79" t="s">
        <v>113</v>
      </c>
      <c r="F987" s="49" t="s">
        <v>549</v>
      </c>
      <c r="G987" s="49" t="s">
        <v>934</v>
      </c>
      <c r="H987" s="49" t="s">
        <v>540</v>
      </c>
      <c r="I987" s="89">
        <v>30</v>
      </c>
      <c r="J987" s="88">
        <v>11.19</v>
      </c>
      <c r="K987" s="82">
        <f t="shared" si="429"/>
        <v>11.1</v>
      </c>
      <c r="L987" s="82">
        <f t="shared" si="430"/>
        <v>0.37</v>
      </c>
      <c r="M987" s="83">
        <f t="shared" si="428"/>
        <v>0.373</v>
      </c>
      <c r="N987" s="84">
        <v>0</v>
      </c>
      <c r="O987" s="85">
        <f t="shared" si="431"/>
        <v>18000</v>
      </c>
      <c r="P987" s="86">
        <v>600</v>
      </c>
      <c r="Q987" s="85">
        <f t="shared" si="432"/>
        <v>180000</v>
      </c>
      <c r="R987" s="86">
        <v>6000</v>
      </c>
      <c r="S987" s="87">
        <f t="shared" si="433"/>
        <v>6660</v>
      </c>
      <c r="T987" s="87">
        <f t="shared" si="434"/>
        <v>66600</v>
      </c>
      <c r="U987" s="1"/>
      <c r="V987" s="1"/>
      <c r="W987" s="1"/>
      <c r="X987" s="1"/>
      <c r="Y987" s="1"/>
      <c r="Z987" s="1"/>
      <c r="AA987" s="22">
        <f t="shared" ref="AA987:AA1021" si="435">N987*O987</f>
        <v>0</v>
      </c>
      <c r="AB987" s="22">
        <f t="shared" ref="AB987:AB1021" si="436">M987*O987</f>
        <v>6714</v>
      </c>
      <c r="AC987" s="22">
        <f t="shared" ref="AC987:AC1021" si="437">IF(AA987&lt;AB987,AA987,AB987)</f>
        <v>0</v>
      </c>
      <c r="AD987" s="1"/>
      <c r="AE987" s="22">
        <f t="shared" ref="AE987:AE1021" si="438">Q987*N987</f>
        <v>0</v>
      </c>
      <c r="AF987" s="22">
        <f t="shared" ref="AF987:AF1021" si="439">M987*Q987</f>
        <v>67140</v>
      </c>
      <c r="AG987" s="22">
        <f t="shared" ref="AG987:AG1021" si="440">IF(AE987&lt;AF987,AE987,AF987)</f>
        <v>0</v>
      </c>
      <c r="AH987" s="1"/>
      <c r="AI987" s="1"/>
      <c r="AJ987" s="1"/>
      <c r="AK987" s="1"/>
      <c r="AL987" s="1"/>
      <c r="AM987" s="1"/>
      <c r="AN987" s="26"/>
      <c r="AO987" s="26"/>
      <c r="AP987" s="26"/>
      <c r="AQ987" s="26"/>
      <c r="AR987" s="26"/>
      <c r="AS987" s="26"/>
      <c r="AT987" s="26"/>
      <c r="AU987" s="26"/>
      <c r="AV987" s="26"/>
      <c r="AW987" s="26"/>
      <c r="AX987" s="26"/>
      <c r="AY987" s="26"/>
      <c r="AZ987" s="31"/>
      <c r="BA987" s="31"/>
      <c r="BB987" s="31"/>
      <c r="BC987" s="31"/>
      <c r="BD987" s="31"/>
      <c r="BE987" s="31"/>
      <c r="BF987" s="31"/>
      <c r="BG987" s="31"/>
      <c r="BH987" s="31"/>
      <c r="BI987" s="31"/>
    </row>
    <row r="988" spans="1:201" s="5" customFormat="1" ht="40.15" customHeight="1" x14ac:dyDescent="0.2">
      <c r="A988" s="15" t="s">
        <v>1160</v>
      </c>
      <c r="B988" s="9">
        <v>979</v>
      </c>
      <c r="C988" s="9"/>
      <c r="D988" s="49" t="s">
        <v>2172</v>
      </c>
      <c r="E988" s="79" t="s">
        <v>2275</v>
      </c>
      <c r="F988" s="49" t="s">
        <v>549</v>
      </c>
      <c r="G988" s="49" t="s">
        <v>2078</v>
      </c>
      <c r="H988" s="49" t="s">
        <v>540</v>
      </c>
      <c r="I988" s="89">
        <v>28</v>
      </c>
      <c r="J988" s="88">
        <v>17.79</v>
      </c>
      <c r="K988" s="82">
        <f t="shared" si="429"/>
        <v>17.64</v>
      </c>
      <c r="L988" s="82">
        <f t="shared" si="430"/>
        <v>0.63</v>
      </c>
      <c r="M988" s="83">
        <f t="shared" si="428"/>
        <v>0.63535714285714284</v>
      </c>
      <c r="N988" s="84"/>
      <c r="O988" s="85">
        <f t="shared" si="431"/>
        <v>280</v>
      </c>
      <c r="P988" s="86">
        <v>10</v>
      </c>
      <c r="Q988" s="85">
        <f t="shared" si="432"/>
        <v>5600</v>
      </c>
      <c r="R988" s="86">
        <v>200</v>
      </c>
      <c r="S988" s="87">
        <f t="shared" si="433"/>
        <v>176.4</v>
      </c>
      <c r="T988" s="87">
        <f t="shared" si="434"/>
        <v>3528</v>
      </c>
      <c r="U988" s="1"/>
      <c r="V988" s="1"/>
      <c r="W988" s="1"/>
      <c r="X988" s="1"/>
      <c r="Y988" s="1"/>
      <c r="Z988" s="1"/>
      <c r="AA988" s="22"/>
      <c r="AB988" s="22">
        <f t="shared" si="436"/>
        <v>177.9</v>
      </c>
      <c r="AC988" s="22"/>
      <c r="AD988" s="1"/>
      <c r="AE988" s="22"/>
      <c r="AF988" s="22">
        <f t="shared" si="439"/>
        <v>3558</v>
      </c>
      <c r="AG988" s="22"/>
      <c r="AH988" s="1"/>
      <c r="AI988" s="1"/>
      <c r="AJ988" s="1"/>
      <c r="AK988" s="1"/>
      <c r="AL988" s="1"/>
      <c r="AM988" s="1"/>
      <c r="AN988" s="26"/>
      <c r="AO988" s="26"/>
      <c r="AP988" s="26"/>
      <c r="AQ988" s="26"/>
      <c r="AR988" s="26"/>
      <c r="AS988" s="26"/>
      <c r="AT988" s="26"/>
      <c r="AU988" s="26"/>
      <c r="AV988" s="26"/>
      <c r="AW988" s="26"/>
      <c r="AX988" s="26"/>
      <c r="AY988" s="26"/>
      <c r="AZ988" s="31"/>
      <c r="BA988" s="31"/>
      <c r="BB988" s="31"/>
      <c r="BC988" s="31"/>
      <c r="BD988" s="31"/>
      <c r="BE988" s="31"/>
      <c r="BF988" s="31"/>
      <c r="BG988" s="31"/>
      <c r="BH988" s="31"/>
      <c r="BI988" s="31"/>
    </row>
    <row r="989" spans="1:201" s="5" customFormat="1" ht="40.15" customHeight="1" x14ac:dyDescent="0.2">
      <c r="A989" s="15" t="s">
        <v>1160</v>
      </c>
      <c r="B989" s="9">
        <v>980</v>
      </c>
      <c r="C989" s="9"/>
      <c r="D989" s="49" t="s">
        <v>66</v>
      </c>
      <c r="E989" s="79" t="s">
        <v>187</v>
      </c>
      <c r="F989" s="49" t="s">
        <v>1223</v>
      </c>
      <c r="G989" s="49" t="s">
        <v>1157</v>
      </c>
      <c r="H989" s="49" t="s">
        <v>540</v>
      </c>
      <c r="I989" s="89">
        <v>5</v>
      </c>
      <c r="J989" s="88">
        <v>3.79</v>
      </c>
      <c r="K989" s="82">
        <f t="shared" si="429"/>
        <v>3.75</v>
      </c>
      <c r="L989" s="82">
        <f t="shared" si="430"/>
        <v>0.75</v>
      </c>
      <c r="M989" s="83">
        <f t="shared" si="428"/>
        <v>0.75800000000000001</v>
      </c>
      <c r="N989" s="84">
        <v>0.71118700000000001</v>
      </c>
      <c r="O989" s="85">
        <f t="shared" si="431"/>
        <v>5</v>
      </c>
      <c r="P989" s="86">
        <v>1</v>
      </c>
      <c r="Q989" s="85">
        <f t="shared" si="432"/>
        <v>1000</v>
      </c>
      <c r="R989" s="86">
        <v>200</v>
      </c>
      <c r="S989" s="87">
        <f t="shared" si="433"/>
        <v>3.75</v>
      </c>
      <c r="T989" s="87">
        <f t="shared" si="434"/>
        <v>750</v>
      </c>
      <c r="U989" s="1"/>
      <c r="V989" s="1"/>
      <c r="W989" s="1"/>
      <c r="X989" s="1"/>
      <c r="Y989" s="1"/>
      <c r="Z989" s="1"/>
      <c r="AA989" s="22">
        <f t="shared" si="435"/>
        <v>3.5559349999999998</v>
      </c>
      <c r="AB989" s="22">
        <f t="shared" si="436"/>
        <v>3.79</v>
      </c>
      <c r="AC989" s="22">
        <f t="shared" si="437"/>
        <v>3.5559349999999998</v>
      </c>
      <c r="AD989" s="1"/>
      <c r="AE989" s="22">
        <f t="shared" si="438"/>
        <v>711.18700000000001</v>
      </c>
      <c r="AF989" s="22">
        <f t="shared" si="439"/>
        <v>758</v>
      </c>
      <c r="AG989" s="22">
        <f t="shared" si="440"/>
        <v>711.18700000000001</v>
      </c>
      <c r="AH989" s="1"/>
      <c r="AI989" s="1"/>
      <c r="AJ989" s="1"/>
      <c r="AK989" s="1"/>
      <c r="AL989" s="1"/>
      <c r="AM989" s="1"/>
      <c r="AN989" s="26"/>
      <c r="AO989" s="26"/>
      <c r="AP989" s="26"/>
      <c r="AQ989" s="26"/>
      <c r="AR989" s="26"/>
      <c r="AS989" s="26"/>
      <c r="AT989" s="26"/>
      <c r="AU989" s="26"/>
      <c r="AV989" s="26"/>
      <c r="AW989" s="26"/>
      <c r="AX989" s="26"/>
      <c r="AY989" s="26"/>
      <c r="AZ989" s="31"/>
      <c r="BA989" s="31"/>
      <c r="BB989" s="31"/>
      <c r="BC989" s="31"/>
      <c r="BD989" s="31"/>
      <c r="BE989" s="31"/>
      <c r="BF989" s="31"/>
      <c r="BG989" s="31"/>
      <c r="BH989" s="31"/>
      <c r="BI989" s="31"/>
    </row>
    <row r="990" spans="1:201" s="5" customFormat="1" ht="40.15" customHeight="1" x14ac:dyDescent="0.2">
      <c r="A990" s="15" t="s">
        <v>1160</v>
      </c>
      <c r="B990" s="9">
        <v>981</v>
      </c>
      <c r="C990" s="9"/>
      <c r="D990" s="49" t="s">
        <v>66</v>
      </c>
      <c r="E990" s="79" t="s">
        <v>187</v>
      </c>
      <c r="F990" s="49" t="s">
        <v>580</v>
      </c>
      <c r="G990" s="49" t="s">
        <v>639</v>
      </c>
      <c r="H990" s="49" t="s">
        <v>540</v>
      </c>
      <c r="I990" s="89">
        <v>20</v>
      </c>
      <c r="J990" s="88">
        <v>4.43</v>
      </c>
      <c r="K990" s="82">
        <f t="shared" si="429"/>
        <v>4.4000000000000004</v>
      </c>
      <c r="L990" s="82">
        <f t="shared" si="430"/>
        <v>0.22</v>
      </c>
      <c r="M990" s="83">
        <f t="shared" si="428"/>
        <v>0.22149999999999997</v>
      </c>
      <c r="N990" s="84">
        <v>0.23744799999999999</v>
      </c>
      <c r="O990" s="85">
        <f t="shared" si="431"/>
        <v>2000</v>
      </c>
      <c r="P990" s="86">
        <v>100</v>
      </c>
      <c r="Q990" s="85">
        <f t="shared" si="432"/>
        <v>20000</v>
      </c>
      <c r="R990" s="86">
        <v>1000</v>
      </c>
      <c r="S990" s="87">
        <f t="shared" si="433"/>
        <v>440.00000000000006</v>
      </c>
      <c r="T990" s="87">
        <f t="shared" si="434"/>
        <v>4400</v>
      </c>
      <c r="U990" s="1"/>
      <c r="V990" s="1"/>
      <c r="W990" s="1"/>
      <c r="X990" s="1"/>
      <c r="Y990" s="1"/>
      <c r="Z990" s="1"/>
      <c r="AA990" s="22">
        <f t="shared" si="435"/>
        <v>474.89599999999996</v>
      </c>
      <c r="AB990" s="22">
        <f t="shared" si="436"/>
        <v>442.99999999999994</v>
      </c>
      <c r="AC990" s="22">
        <f t="shared" si="437"/>
        <v>442.99999999999994</v>
      </c>
      <c r="AD990" s="1"/>
      <c r="AE990" s="22">
        <f t="shared" si="438"/>
        <v>4748.96</v>
      </c>
      <c r="AF990" s="22">
        <f t="shared" si="439"/>
        <v>4429.9999999999991</v>
      </c>
      <c r="AG990" s="22">
        <f t="shared" si="440"/>
        <v>4429.9999999999991</v>
      </c>
      <c r="AH990" s="1"/>
      <c r="AI990" s="1"/>
      <c r="AJ990" s="1"/>
      <c r="AK990" s="1"/>
      <c r="AL990" s="1"/>
      <c r="AM990" s="1"/>
      <c r="AN990" s="26"/>
      <c r="AO990" s="26"/>
      <c r="AP990" s="26"/>
      <c r="AQ990" s="26"/>
      <c r="AR990" s="26"/>
      <c r="AS990" s="26"/>
      <c r="AT990" s="26"/>
      <c r="AU990" s="26"/>
      <c r="AV990" s="26"/>
      <c r="AW990" s="26"/>
      <c r="AX990" s="26"/>
      <c r="AY990" s="26"/>
      <c r="AZ990" s="31"/>
      <c r="BA990" s="31"/>
      <c r="BB990" s="31"/>
      <c r="BC990" s="31"/>
      <c r="BD990" s="31"/>
      <c r="BE990" s="31"/>
      <c r="BF990" s="31"/>
      <c r="BG990" s="31"/>
      <c r="BH990" s="31"/>
      <c r="BI990" s="31"/>
    </row>
    <row r="991" spans="1:201" s="5" customFormat="1" ht="40.15" customHeight="1" x14ac:dyDescent="0.2">
      <c r="A991" s="15" t="s">
        <v>1160</v>
      </c>
      <c r="B991" s="9">
        <v>982</v>
      </c>
      <c r="C991" s="9"/>
      <c r="D991" s="49" t="s">
        <v>66</v>
      </c>
      <c r="E991" s="79" t="s">
        <v>1587</v>
      </c>
      <c r="F991" s="49" t="s">
        <v>1132</v>
      </c>
      <c r="G991" s="49" t="s">
        <v>602</v>
      </c>
      <c r="H991" s="49" t="s">
        <v>540</v>
      </c>
      <c r="I991" s="89">
        <v>30</v>
      </c>
      <c r="J991" s="88">
        <v>14.51</v>
      </c>
      <c r="K991" s="82">
        <f t="shared" si="429"/>
        <v>14.399999999999999</v>
      </c>
      <c r="L991" s="82">
        <f t="shared" si="430"/>
        <v>0.48</v>
      </c>
      <c r="M991" s="83">
        <f t="shared" si="428"/>
        <v>0.48366666666666663</v>
      </c>
      <c r="N991" s="84">
        <v>0.47489900000000002</v>
      </c>
      <c r="O991" s="85">
        <f t="shared" si="431"/>
        <v>1500</v>
      </c>
      <c r="P991" s="86">
        <v>50</v>
      </c>
      <c r="Q991" s="85">
        <f t="shared" si="432"/>
        <v>18000</v>
      </c>
      <c r="R991" s="86">
        <v>600</v>
      </c>
      <c r="S991" s="87">
        <f t="shared" si="433"/>
        <v>719.99999999999989</v>
      </c>
      <c r="T991" s="87">
        <f t="shared" si="434"/>
        <v>8640</v>
      </c>
      <c r="U991" s="1"/>
      <c r="V991" s="1"/>
      <c r="W991" s="1"/>
      <c r="X991" s="1"/>
      <c r="Y991" s="1"/>
      <c r="Z991" s="1"/>
      <c r="AA991" s="22">
        <f t="shared" si="435"/>
        <v>712.34850000000006</v>
      </c>
      <c r="AB991" s="22">
        <f t="shared" si="436"/>
        <v>725.5</v>
      </c>
      <c r="AC991" s="22">
        <f t="shared" si="437"/>
        <v>712.34850000000006</v>
      </c>
      <c r="AD991" s="1"/>
      <c r="AE991" s="22">
        <f t="shared" si="438"/>
        <v>8548.1820000000007</v>
      </c>
      <c r="AF991" s="22">
        <f t="shared" si="439"/>
        <v>8706</v>
      </c>
      <c r="AG991" s="22">
        <f t="shared" si="440"/>
        <v>8548.1820000000007</v>
      </c>
      <c r="AH991" s="1"/>
      <c r="AI991" s="1"/>
      <c r="AJ991" s="1"/>
      <c r="AK991" s="1"/>
      <c r="AL991" s="1"/>
      <c r="AM991" s="1"/>
      <c r="AN991" s="26"/>
      <c r="AO991" s="26"/>
      <c r="AP991" s="26"/>
      <c r="AQ991" s="26"/>
      <c r="AR991" s="26"/>
      <c r="AS991" s="26"/>
      <c r="AT991" s="26"/>
      <c r="AU991" s="26"/>
      <c r="AV991" s="26"/>
      <c r="AW991" s="26"/>
      <c r="AX991" s="26"/>
      <c r="AY991" s="26"/>
      <c r="AZ991" s="31"/>
      <c r="BA991" s="31"/>
      <c r="BB991" s="31"/>
      <c r="BC991" s="31"/>
      <c r="BD991" s="31"/>
      <c r="BE991" s="31"/>
      <c r="BF991" s="31"/>
      <c r="BG991" s="31"/>
      <c r="BH991" s="31"/>
      <c r="BI991" s="31"/>
    </row>
    <row r="992" spans="1:201" s="5" customFormat="1" ht="40.15" customHeight="1" x14ac:dyDescent="0.2">
      <c r="A992" s="15" t="s">
        <v>1161</v>
      </c>
      <c r="B992" s="9">
        <v>983</v>
      </c>
      <c r="C992" s="9" t="s">
        <v>1867</v>
      </c>
      <c r="D992" s="49" t="s">
        <v>1868</v>
      </c>
      <c r="E992" s="79" t="s">
        <v>1869</v>
      </c>
      <c r="F992" s="49" t="s">
        <v>1172</v>
      </c>
      <c r="G992" s="49" t="s">
        <v>1870</v>
      </c>
      <c r="H992" s="49" t="s">
        <v>537</v>
      </c>
      <c r="I992" s="89">
        <v>1</v>
      </c>
      <c r="J992" s="88">
        <v>16</v>
      </c>
      <c r="K992" s="82">
        <f t="shared" si="429"/>
        <v>16</v>
      </c>
      <c r="L992" s="82">
        <f t="shared" si="430"/>
        <v>16</v>
      </c>
      <c r="M992" s="83">
        <f t="shared" si="428"/>
        <v>16</v>
      </c>
      <c r="N992" s="84">
        <v>0</v>
      </c>
      <c r="O992" s="85">
        <f t="shared" si="431"/>
        <v>50</v>
      </c>
      <c r="P992" s="86">
        <v>50</v>
      </c>
      <c r="Q992" s="85">
        <f t="shared" si="432"/>
        <v>1000</v>
      </c>
      <c r="R992" s="86">
        <v>1000</v>
      </c>
      <c r="S992" s="87">
        <f t="shared" si="433"/>
        <v>800</v>
      </c>
      <c r="T992" s="87">
        <f t="shared" si="434"/>
        <v>16000</v>
      </c>
      <c r="U992" s="1"/>
      <c r="V992" s="1"/>
      <c r="W992" s="1"/>
      <c r="X992" s="1"/>
      <c r="Y992" s="1"/>
      <c r="Z992" s="1"/>
      <c r="AA992" s="22">
        <f t="shared" si="435"/>
        <v>0</v>
      </c>
      <c r="AB992" s="22">
        <f t="shared" si="436"/>
        <v>800</v>
      </c>
      <c r="AC992" s="22">
        <f t="shared" si="437"/>
        <v>0</v>
      </c>
      <c r="AD992" s="1"/>
      <c r="AE992" s="22">
        <f t="shared" si="438"/>
        <v>0</v>
      </c>
      <c r="AF992" s="22">
        <f t="shared" si="439"/>
        <v>16000</v>
      </c>
      <c r="AG992" s="22">
        <f t="shared" si="440"/>
        <v>0</v>
      </c>
      <c r="AH992" s="1"/>
      <c r="AI992" s="1"/>
      <c r="AJ992" s="1"/>
      <c r="AK992" s="1"/>
      <c r="AL992" s="1"/>
      <c r="AM992" s="1"/>
      <c r="AN992" s="26"/>
      <c r="AO992" s="26"/>
      <c r="AP992" s="26"/>
      <c r="AQ992" s="26"/>
      <c r="AR992" s="26"/>
      <c r="AS992" s="26"/>
      <c r="AT992" s="26"/>
      <c r="AU992" s="26"/>
      <c r="AV992" s="26"/>
      <c r="AW992" s="26"/>
      <c r="AX992" s="26"/>
      <c r="AY992" s="26"/>
      <c r="AZ992" s="31"/>
      <c r="BA992" s="31"/>
      <c r="BB992" s="31"/>
      <c r="BC992" s="31"/>
      <c r="BD992" s="31"/>
      <c r="BE992" s="31"/>
      <c r="BF992" s="31"/>
      <c r="BG992" s="31"/>
      <c r="BH992" s="31"/>
      <c r="BI992" s="31"/>
    </row>
    <row r="993" spans="1:201" s="5" customFormat="1" ht="40.15" customHeight="1" x14ac:dyDescent="0.2">
      <c r="A993" s="15" t="s">
        <v>1160</v>
      </c>
      <c r="B993" s="9">
        <v>984</v>
      </c>
      <c r="C993" s="9"/>
      <c r="D993" s="49" t="s">
        <v>1054</v>
      </c>
      <c r="E993" s="79" t="s">
        <v>1588</v>
      </c>
      <c r="F993" s="49" t="s">
        <v>626</v>
      </c>
      <c r="G993" s="49" t="s">
        <v>868</v>
      </c>
      <c r="H993" s="49" t="s">
        <v>540</v>
      </c>
      <c r="I993" s="89">
        <v>28</v>
      </c>
      <c r="J993" s="88">
        <v>12.7</v>
      </c>
      <c r="K993" s="82">
        <f t="shared" si="429"/>
        <v>12.6</v>
      </c>
      <c r="L993" s="82">
        <f t="shared" si="430"/>
        <v>0.45</v>
      </c>
      <c r="M993" s="83">
        <f t="shared" si="428"/>
        <v>0.45357142857142857</v>
      </c>
      <c r="N993" s="84">
        <v>0.14879899999999999</v>
      </c>
      <c r="O993" s="85">
        <f t="shared" si="431"/>
        <v>280</v>
      </c>
      <c r="P993" s="86">
        <v>10</v>
      </c>
      <c r="Q993" s="85">
        <f t="shared" si="432"/>
        <v>5600</v>
      </c>
      <c r="R993" s="86">
        <v>200</v>
      </c>
      <c r="S993" s="87">
        <f t="shared" si="433"/>
        <v>126</v>
      </c>
      <c r="T993" s="87">
        <f t="shared" si="434"/>
        <v>2520</v>
      </c>
      <c r="U993" s="1"/>
      <c r="V993" s="1"/>
      <c r="W993" s="1"/>
      <c r="X993" s="1"/>
      <c r="Y993" s="1"/>
      <c r="Z993" s="1"/>
      <c r="AA993" s="22">
        <f t="shared" si="435"/>
        <v>41.663719999999998</v>
      </c>
      <c r="AB993" s="22">
        <f t="shared" si="436"/>
        <v>127</v>
      </c>
      <c r="AC993" s="22">
        <f t="shared" si="437"/>
        <v>41.663719999999998</v>
      </c>
      <c r="AD993" s="1"/>
      <c r="AE993" s="22">
        <f t="shared" si="438"/>
        <v>833.2743999999999</v>
      </c>
      <c r="AF993" s="22">
        <f t="shared" si="439"/>
        <v>2540</v>
      </c>
      <c r="AG993" s="22">
        <f t="shared" si="440"/>
        <v>833.2743999999999</v>
      </c>
      <c r="AH993" s="1"/>
      <c r="AI993" s="1"/>
      <c r="AJ993" s="1"/>
      <c r="AK993" s="1"/>
      <c r="AL993" s="1"/>
      <c r="AM993" s="1"/>
      <c r="AN993" s="26"/>
      <c r="AO993" s="26"/>
      <c r="AP993" s="26"/>
      <c r="AQ993" s="26"/>
      <c r="AR993" s="26"/>
      <c r="AS993" s="26"/>
      <c r="AT993" s="26"/>
      <c r="AU993" s="26"/>
      <c r="AV993" s="26"/>
      <c r="AW993" s="26"/>
      <c r="AX993" s="26"/>
      <c r="AY993" s="26"/>
      <c r="AZ993" s="31"/>
      <c r="BA993" s="31"/>
      <c r="BB993" s="31"/>
      <c r="BC993" s="31"/>
      <c r="BD993" s="31"/>
      <c r="BE993" s="31"/>
      <c r="BF993" s="31"/>
      <c r="BG993" s="31"/>
      <c r="BH993" s="31"/>
      <c r="BI993" s="31"/>
    </row>
    <row r="994" spans="1:201" s="5" customFormat="1" ht="40.15" customHeight="1" x14ac:dyDescent="0.2">
      <c r="A994" s="15" t="s">
        <v>1160</v>
      </c>
      <c r="B994" s="9">
        <v>985</v>
      </c>
      <c r="C994" s="9"/>
      <c r="D994" s="49" t="s">
        <v>1054</v>
      </c>
      <c r="E994" s="79" t="s">
        <v>1589</v>
      </c>
      <c r="F994" s="49" t="s">
        <v>626</v>
      </c>
      <c r="G994" s="49" t="s">
        <v>1055</v>
      </c>
      <c r="H994" s="49" t="s">
        <v>540</v>
      </c>
      <c r="I994" s="53">
        <v>28</v>
      </c>
      <c r="J994" s="88">
        <v>23.67</v>
      </c>
      <c r="K994" s="82">
        <f t="shared" si="429"/>
        <v>23.52</v>
      </c>
      <c r="L994" s="82">
        <f t="shared" si="430"/>
        <v>0.84</v>
      </c>
      <c r="M994" s="83">
        <f t="shared" si="428"/>
        <v>0.84535714285714292</v>
      </c>
      <c r="N994" s="84">
        <v>0.297599</v>
      </c>
      <c r="O994" s="85">
        <f t="shared" si="431"/>
        <v>280</v>
      </c>
      <c r="P994" s="86">
        <v>10</v>
      </c>
      <c r="Q994" s="85">
        <f t="shared" si="432"/>
        <v>5600</v>
      </c>
      <c r="R994" s="86">
        <v>200</v>
      </c>
      <c r="S994" s="87">
        <f t="shared" si="433"/>
        <v>235.2</v>
      </c>
      <c r="T994" s="87">
        <f t="shared" si="434"/>
        <v>4704</v>
      </c>
      <c r="U994" s="1"/>
      <c r="V994" s="1"/>
      <c r="W994" s="1"/>
      <c r="X994" s="1"/>
      <c r="Y994" s="1"/>
      <c r="Z994" s="1"/>
      <c r="AA994" s="22">
        <f t="shared" si="435"/>
        <v>83.327719999999999</v>
      </c>
      <c r="AB994" s="22">
        <f t="shared" si="436"/>
        <v>236.70000000000002</v>
      </c>
      <c r="AC994" s="22">
        <f t="shared" si="437"/>
        <v>83.327719999999999</v>
      </c>
      <c r="AD994" s="1"/>
      <c r="AE994" s="22">
        <f t="shared" si="438"/>
        <v>1666.5544</v>
      </c>
      <c r="AF994" s="22">
        <f t="shared" si="439"/>
        <v>4734</v>
      </c>
      <c r="AG994" s="22">
        <f t="shared" si="440"/>
        <v>1666.5544</v>
      </c>
      <c r="AH994" s="1"/>
      <c r="AI994" s="1"/>
      <c r="AJ994" s="1"/>
      <c r="AK994" s="1"/>
      <c r="AL994" s="1"/>
      <c r="AM994" s="1"/>
      <c r="AN994" s="26"/>
      <c r="AO994" s="26"/>
      <c r="AP994" s="26"/>
      <c r="AQ994" s="26"/>
      <c r="AR994" s="26"/>
      <c r="AS994" s="26"/>
      <c r="AT994" s="26"/>
      <c r="AU994" s="26"/>
      <c r="AV994" s="26"/>
      <c r="AW994" s="26"/>
      <c r="AX994" s="26"/>
      <c r="AY994" s="26"/>
      <c r="AZ994" s="31"/>
      <c r="BA994" s="31"/>
      <c r="BB994" s="31"/>
      <c r="BC994" s="31"/>
      <c r="BD994" s="31"/>
      <c r="BE994" s="31"/>
      <c r="BF994" s="31"/>
      <c r="BG994" s="31"/>
      <c r="BH994" s="31"/>
      <c r="BI994" s="31"/>
    </row>
    <row r="995" spans="1:201" s="5" customFormat="1" ht="40.15" customHeight="1" x14ac:dyDescent="0.2">
      <c r="A995" s="15" t="s">
        <v>1160</v>
      </c>
      <c r="B995" s="9">
        <v>986</v>
      </c>
      <c r="C995" s="9"/>
      <c r="D995" s="49" t="s">
        <v>416</v>
      </c>
      <c r="E995" s="79" t="s">
        <v>1158</v>
      </c>
      <c r="F995" s="49" t="s">
        <v>631</v>
      </c>
      <c r="G995" s="49" t="s">
        <v>1590</v>
      </c>
      <c r="H995" s="49" t="s">
        <v>537</v>
      </c>
      <c r="I995" s="89">
        <v>1</v>
      </c>
      <c r="J995" s="88">
        <v>42.69</v>
      </c>
      <c r="K995" s="82">
        <f t="shared" si="429"/>
        <v>42.69</v>
      </c>
      <c r="L995" s="82">
        <f t="shared" si="430"/>
        <v>42.69</v>
      </c>
      <c r="M995" s="83">
        <f t="shared" si="428"/>
        <v>42.69</v>
      </c>
      <c r="N995" s="84">
        <v>40.128</v>
      </c>
      <c r="O995" s="85">
        <f t="shared" si="431"/>
        <v>30</v>
      </c>
      <c r="P995" s="86">
        <v>30</v>
      </c>
      <c r="Q995" s="85">
        <f t="shared" si="432"/>
        <v>400</v>
      </c>
      <c r="R995" s="86">
        <v>400</v>
      </c>
      <c r="S995" s="87">
        <f t="shared" si="433"/>
        <v>1280.6999999999998</v>
      </c>
      <c r="T995" s="87">
        <f t="shared" si="434"/>
        <v>17076</v>
      </c>
      <c r="U995" s="1"/>
      <c r="V995" s="1"/>
      <c r="W995" s="1"/>
      <c r="X995" s="1"/>
      <c r="Y995" s="1"/>
      <c r="Z995" s="1"/>
      <c r="AA995" s="22">
        <f t="shared" si="435"/>
        <v>1203.8399999999999</v>
      </c>
      <c r="AB995" s="22">
        <f t="shared" si="436"/>
        <v>1280.6999999999998</v>
      </c>
      <c r="AC995" s="22">
        <f t="shared" si="437"/>
        <v>1203.8399999999999</v>
      </c>
      <c r="AD995" s="1"/>
      <c r="AE995" s="22">
        <f t="shared" si="438"/>
        <v>16051.2</v>
      </c>
      <c r="AF995" s="22">
        <f t="shared" si="439"/>
        <v>17076</v>
      </c>
      <c r="AG995" s="22">
        <f t="shared" si="440"/>
        <v>16051.2</v>
      </c>
      <c r="AH995" s="1"/>
      <c r="AI995" s="1"/>
      <c r="AJ995" s="1"/>
      <c r="AK995" s="1"/>
      <c r="AL995" s="1"/>
      <c r="AM995" s="1"/>
      <c r="AN995" s="26"/>
      <c r="AO995" s="26"/>
      <c r="AP995" s="26"/>
      <c r="AQ995" s="26"/>
      <c r="AR995" s="26"/>
      <c r="AS995" s="26"/>
      <c r="AT995" s="26"/>
      <c r="AU995" s="26"/>
      <c r="AV995" s="26"/>
      <c r="AW995" s="26"/>
      <c r="AX995" s="26"/>
      <c r="AY995" s="26"/>
      <c r="AZ995" s="31"/>
      <c r="BA995" s="31"/>
      <c r="BB995" s="31"/>
      <c r="BC995" s="31"/>
      <c r="BD995" s="31"/>
      <c r="BE995" s="31"/>
      <c r="BF995" s="31"/>
      <c r="BG995" s="31"/>
      <c r="BH995" s="31"/>
      <c r="BI995" s="31"/>
    </row>
    <row r="996" spans="1:201" s="5" customFormat="1" ht="40.15" customHeight="1" x14ac:dyDescent="0.2">
      <c r="A996" s="15" t="s">
        <v>1160</v>
      </c>
      <c r="B996" s="9">
        <v>987</v>
      </c>
      <c r="C996" s="9"/>
      <c r="D996" s="49" t="s">
        <v>416</v>
      </c>
      <c r="E996" s="79" t="s">
        <v>1970</v>
      </c>
      <c r="F996" s="49" t="s">
        <v>631</v>
      </c>
      <c r="G996" s="49" t="s">
        <v>1971</v>
      </c>
      <c r="H996" s="49" t="s">
        <v>537</v>
      </c>
      <c r="I996" s="89">
        <v>1</v>
      </c>
      <c r="J996" s="88">
        <v>56.62</v>
      </c>
      <c r="K996" s="82">
        <f t="shared" si="429"/>
        <v>56.62</v>
      </c>
      <c r="L996" s="82">
        <f t="shared" si="430"/>
        <v>56.62</v>
      </c>
      <c r="M996" s="83">
        <f t="shared" si="428"/>
        <v>56.62</v>
      </c>
      <c r="N996" s="84">
        <v>87.63</v>
      </c>
      <c r="O996" s="85">
        <f t="shared" si="431"/>
        <v>1</v>
      </c>
      <c r="P996" s="86">
        <v>1</v>
      </c>
      <c r="Q996" s="85">
        <f t="shared" si="432"/>
        <v>1000</v>
      </c>
      <c r="R996" s="86">
        <v>1000</v>
      </c>
      <c r="S996" s="87">
        <f t="shared" si="433"/>
        <v>56.62</v>
      </c>
      <c r="T996" s="87">
        <f t="shared" si="434"/>
        <v>56620</v>
      </c>
      <c r="U996" s="1"/>
      <c r="V996" s="1"/>
      <c r="W996" s="1"/>
      <c r="X996" s="1"/>
      <c r="Y996" s="1"/>
      <c r="Z996" s="1"/>
      <c r="AA996" s="22">
        <f t="shared" si="435"/>
        <v>87.63</v>
      </c>
      <c r="AB996" s="22">
        <f t="shared" si="436"/>
        <v>56.62</v>
      </c>
      <c r="AC996" s="22">
        <f t="shared" si="437"/>
        <v>56.62</v>
      </c>
      <c r="AD996" s="1"/>
      <c r="AE996" s="22">
        <f t="shared" si="438"/>
        <v>87630</v>
      </c>
      <c r="AF996" s="22">
        <f t="shared" si="439"/>
        <v>56620</v>
      </c>
      <c r="AG996" s="22">
        <f t="shared" si="440"/>
        <v>56620</v>
      </c>
      <c r="AH996" s="1"/>
      <c r="AI996" s="1"/>
      <c r="AJ996" s="1"/>
      <c r="AK996" s="1"/>
      <c r="AL996" s="1"/>
      <c r="AM996" s="1"/>
      <c r="AN996" s="26"/>
      <c r="AO996" s="26"/>
      <c r="AP996" s="26"/>
      <c r="AQ996" s="26"/>
      <c r="AR996" s="26"/>
      <c r="AS996" s="26"/>
      <c r="AT996" s="26"/>
      <c r="AU996" s="26"/>
      <c r="AV996" s="26"/>
      <c r="AW996" s="26"/>
      <c r="AX996" s="26"/>
      <c r="AY996" s="26"/>
      <c r="AZ996" s="31"/>
      <c r="BA996" s="31"/>
      <c r="BB996" s="31"/>
      <c r="BC996" s="31"/>
      <c r="BD996" s="31"/>
      <c r="BE996" s="31"/>
      <c r="BF996" s="31"/>
      <c r="BG996" s="31"/>
      <c r="BH996" s="31"/>
      <c r="BI996" s="31"/>
    </row>
    <row r="997" spans="1:201" s="5" customFormat="1" ht="40.15" customHeight="1" x14ac:dyDescent="0.2">
      <c r="A997" s="15" t="s">
        <v>1160</v>
      </c>
      <c r="B997" s="9">
        <v>988</v>
      </c>
      <c r="C997" s="9"/>
      <c r="D997" s="49" t="s">
        <v>422</v>
      </c>
      <c r="E997" s="79" t="s">
        <v>1591</v>
      </c>
      <c r="F997" s="49" t="s">
        <v>7</v>
      </c>
      <c r="G997" s="49" t="s">
        <v>649</v>
      </c>
      <c r="H997" s="49" t="s">
        <v>540</v>
      </c>
      <c r="I997" s="53">
        <v>20</v>
      </c>
      <c r="J997" s="88">
        <v>18.7</v>
      </c>
      <c r="K997" s="82">
        <f t="shared" si="429"/>
        <v>18.600000000000001</v>
      </c>
      <c r="L997" s="82">
        <f t="shared" si="430"/>
        <v>0.93</v>
      </c>
      <c r="M997" s="83">
        <f t="shared" si="428"/>
        <v>0.93499999999999994</v>
      </c>
      <c r="N997" s="84">
        <v>0.56856200000000001</v>
      </c>
      <c r="O997" s="85">
        <f t="shared" si="431"/>
        <v>1200</v>
      </c>
      <c r="P997" s="86">
        <v>60</v>
      </c>
      <c r="Q997" s="85">
        <f t="shared" si="432"/>
        <v>12000</v>
      </c>
      <c r="R997" s="86">
        <v>600</v>
      </c>
      <c r="S997" s="87">
        <f t="shared" si="433"/>
        <v>1116</v>
      </c>
      <c r="T997" s="87">
        <f t="shared" si="434"/>
        <v>11160</v>
      </c>
      <c r="U997" s="1"/>
      <c r="V997" s="1"/>
      <c r="W997" s="1"/>
      <c r="X997" s="1"/>
      <c r="Y997" s="1"/>
      <c r="Z997" s="1"/>
      <c r="AA997" s="22">
        <f t="shared" si="435"/>
        <v>682.27440000000001</v>
      </c>
      <c r="AB997" s="22">
        <f t="shared" si="436"/>
        <v>1122</v>
      </c>
      <c r="AC997" s="22">
        <f t="shared" si="437"/>
        <v>682.27440000000001</v>
      </c>
      <c r="AD997" s="1"/>
      <c r="AE997" s="22">
        <f t="shared" si="438"/>
        <v>6822.7440000000006</v>
      </c>
      <c r="AF997" s="22">
        <f t="shared" si="439"/>
        <v>11220</v>
      </c>
      <c r="AG997" s="22">
        <f t="shared" si="440"/>
        <v>6822.7440000000006</v>
      </c>
      <c r="AH997" s="1"/>
      <c r="AI997" s="1"/>
      <c r="AJ997" s="1"/>
      <c r="AK997" s="1"/>
      <c r="AL997" s="1"/>
      <c r="AM997" s="1"/>
      <c r="AN997" s="26"/>
      <c r="AO997" s="26"/>
      <c r="AP997" s="26"/>
      <c r="AQ997" s="26"/>
      <c r="AR997" s="26"/>
      <c r="AS997" s="26"/>
      <c r="AT997" s="26"/>
      <c r="AU997" s="26"/>
      <c r="AV997" s="26"/>
      <c r="AW997" s="26"/>
      <c r="AX997" s="26"/>
      <c r="AY997" s="26"/>
      <c r="AZ997" s="31"/>
      <c r="BA997" s="31"/>
      <c r="BB997" s="31"/>
      <c r="BC997" s="31"/>
      <c r="BD997" s="31"/>
      <c r="BE997" s="31"/>
      <c r="BF997" s="31"/>
      <c r="BG997" s="31"/>
      <c r="BH997" s="31"/>
      <c r="BI997" s="31"/>
    </row>
    <row r="998" spans="1:201" s="5" customFormat="1" ht="40.15" customHeight="1" x14ac:dyDescent="0.2">
      <c r="A998" s="16" t="s">
        <v>1160</v>
      </c>
      <c r="B998" s="9">
        <v>989</v>
      </c>
      <c r="C998" s="9"/>
      <c r="D998" s="49" t="s">
        <v>835</v>
      </c>
      <c r="E998" s="79" t="s">
        <v>836</v>
      </c>
      <c r="F998" s="49" t="s">
        <v>538</v>
      </c>
      <c r="G998" s="49" t="s">
        <v>602</v>
      </c>
      <c r="H998" s="38" t="s">
        <v>540</v>
      </c>
      <c r="I998" s="53">
        <v>30</v>
      </c>
      <c r="J998" s="94">
        <v>8.5399999999999991</v>
      </c>
      <c r="K998" s="82">
        <f t="shared" si="429"/>
        <v>8.4</v>
      </c>
      <c r="L998" s="82">
        <f t="shared" si="430"/>
        <v>0.28000000000000003</v>
      </c>
      <c r="M998" s="83">
        <f t="shared" si="428"/>
        <v>0.28466666666666662</v>
      </c>
      <c r="N998" s="84">
        <v>7.6933000000000001E-2</v>
      </c>
      <c r="O998" s="85">
        <f t="shared" si="431"/>
        <v>30</v>
      </c>
      <c r="P998" s="86">
        <v>1</v>
      </c>
      <c r="Q998" s="85">
        <f t="shared" si="432"/>
        <v>12000</v>
      </c>
      <c r="R998" s="86">
        <v>400</v>
      </c>
      <c r="S998" s="87">
        <f t="shared" si="433"/>
        <v>8.4</v>
      </c>
      <c r="T998" s="87">
        <f t="shared" si="434"/>
        <v>3360</v>
      </c>
      <c r="U998" s="6"/>
      <c r="V998" s="6"/>
      <c r="W998" s="6"/>
      <c r="X998" s="6"/>
      <c r="Y998" s="6"/>
      <c r="Z998" s="6"/>
      <c r="AA998" s="22">
        <f t="shared" si="435"/>
        <v>2.3079900000000002</v>
      </c>
      <c r="AB998" s="22">
        <f t="shared" si="436"/>
        <v>8.5399999999999991</v>
      </c>
      <c r="AC998" s="22">
        <f t="shared" si="437"/>
        <v>2.3079900000000002</v>
      </c>
      <c r="AD998" s="6"/>
      <c r="AE998" s="22">
        <f t="shared" si="438"/>
        <v>923.19600000000003</v>
      </c>
      <c r="AF998" s="22">
        <f t="shared" si="439"/>
        <v>3415.9999999999995</v>
      </c>
      <c r="AG998" s="22">
        <f t="shared" si="440"/>
        <v>923.19600000000003</v>
      </c>
      <c r="AH998" s="6"/>
      <c r="AI998" s="6"/>
      <c r="AJ998" s="6"/>
      <c r="AK998" s="6"/>
      <c r="AL998" s="6"/>
      <c r="AM998" s="6"/>
      <c r="AN998" s="29"/>
      <c r="AO998" s="29"/>
      <c r="AP998" s="29"/>
      <c r="AQ998" s="29"/>
      <c r="AR998" s="29"/>
      <c r="AS998" s="29"/>
      <c r="AT998" s="29"/>
      <c r="AU998" s="29"/>
      <c r="AV998" s="29"/>
      <c r="AW998" s="29"/>
      <c r="AX998" s="29"/>
      <c r="AY998" s="29"/>
      <c r="AZ998" s="32"/>
      <c r="BA998" s="32"/>
      <c r="BB998" s="32"/>
      <c r="BC998" s="32"/>
      <c r="BD998" s="32"/>
      <c r="BE998" s="32"/>
      <c r="BF998" s="32"/>
      <c r="BG998" s="32"/>
      <c r="BH998" s="32"/>
      <c r="BI998" s="32"/>
      <c r="BJ998" s="4"/>
      <c r="BK998" s="4"/>
      <c r="BL998" s="4"/>
      <c r="BM998" s="4"/>
      <c r="BN998" s="4"/>
      <c r="BO998" s="4"/>
      <c r="BP998" s="4"/>
      <c r="BQ998" s="4"/>
      <c r="BR998" s="4"/>
      <c r="BS998" s="4"/>
      <c r="BT998" s="4"/>
      <c r="BU998" s="4"/>
      <c r="BV998" s="4"/>
      <c r="BW998" s="4"/>
      <c r="BX998" s="4"/>
      <c r="BY998" s="4"/>
      <c r="BZ998" s="4"/>
      <c r="CA998" s="4"/>
      <c r="CB998" s="4"/>
      <c r="CC998" s="4"/>
      <c r="CD998" s="4"/>
      <c r="CE998" s="4"/>
      <c r="CF998" s="4"/>
      <c r="CG998" s="4"/>
      <c r="CH998" s="4"/>
      <c r="CI998" s="4"/>
      <c r="CJ998" s="4"/>
      <c r="CK998" s="4"/>
      <c r="CL998" s="4"/>
      <c r="CM998" s="4"/>
      <c r="CN998" s="4"/>
      <c r="CO998" s="4"/>
      <c r="CP998" s="4"/>
      <c r="CQ998" s="4"/>
      <c r="CR998" s="4"/>
      <c r="CS998" s="4"/>
      <c r="CT998" s="4"/>
      <c r="CU998" s="4"/>
      <c r="CV998" s="4"/>
      <c r="CW998" s="4"/>
      <c r="CX998" s="4"/>
      <c r="CY998" s="4"/>
      <c r="CZ998" s="4"/>
      <c r="DA998" s="4"/>
      <c r="DB998" s="4"/>
      <c r="DC998" s="4"/>
      <c r="DD998" s="4"/>
      <c r="DE998" s="4"/>
      <c r="DF998" s="4"/>
      <c r="DG998" s="4"/>
      <c r="DH998" s="4"/>
      <c r="DI998" s="4"/>
      <c r="DJ998" s="4"/>
      <c r="DK998" s="4"/>
      <c r="DL998" s="4"/>
      <c r="DM998" s="4"/>
      <c r="DN998" s="4"/>
      <c r="DO998" s="4"/>
      <c r="DP998" s="4"/>
      <c r="DQ998" s="4"/>
      <c r="DR998" s="4"/>
      <c r="DS998" s="4"/>
      <c r="DT998" s="4"/>
      <c r="DU998" s="4"/>
      <c r="DV998" s="4"/>
      <c r="DW998" s="4"/>
      <c r="DX998" s="4"/>
      <c r="DY998" s="4"/>
      <c r="DZ998" s="4"/>
      <c r="EA998" s="4"/>
      <c r="EB998" s="4"/>
      <c r="EC998" s="4"/>
      <c r="ED998" s="4"/>
      <c r="EE998" s="4"/>
      <c r="EF998" s="4"/>
      <c r="EG998" s="4"/>
      <c r="EH998" s="4"/>
      <c r="EI998" s="4"/>
      <c r="EJ998" s="4"/>
      <c r="EK998" s="4"/>
      <c r="EL998" s="4"/>
      <c r="EM998" s="4"/>
      <c r="EN998" s="4"/>
      <c r="EO998" s="4"/>
      <c r="EP998" s="4"/>
      <c r="EQ998" s="4"/>
      <c r="ER998" s="4"/>
      <c r="ES998" s="4"/>
      <c r="ET998" s="4"/>
      <c r="EU998" s="4"/>
      <c r="EV998" s="4"/>
      <c r="EW998" s="4"/>
      <c r="EX998" s="4"/>
      <c r="EY998" s="4"/>
      <c r="EZ998" s="4"/>
      <c r="FA998" s="4"/>
      <c r="FB998" s="4"/>
      <c r="FC998" s="4"/>
      <c r="FD998" s="4"/>
      <c r="FE998" s="4"/>
      <c r="FF998" s="4"/>
      <c r="FG998" s="4"/>
      <c r="FH998" s="4"/>
      <c r="FI998" s="4"/>
      <c r="FJ998" s="4"/>
      <c r="FK998" s="4"/>
      <c r="FL998" s="4"/>
      <c r="FM998" s="4"/>
      <c r="FN998" s="4"/>
      <c r="FO998" s="4"/>
      <c r="FP998" s="4"/>
      <c r="FQ998" s="4"/>
      <c r="FR998" s="4"/>
      <c r="FS998" s="4"/>
      <c r="FT998" s="4"/>
      <c r="FU998" s="4"/>
      <c r="FV998" s="4"/>
      <c r="FW998" s="4"/>
      <c r="FX998" s="4"/>
      <c r="FY998" s="4"/>
      <c r="FZ998" s="4"/>
      <c r="GA998" s="4"/>
      <c r="GB998" s="4"/>
      <c r="GC998" s="4"/>
      <c r="GD998" s="4"/>
      <c r="GE998" s="4"/>
      <c r="GF998" s="4"/>
      <c r="GG998" s="4"/>
      <c r="GH998" s="4"/>
      <c r="GI998" s="4"/>
      <c r="GJ998" s="4"/>
      <c r="GK998" s="4"/>
      <c r="GL998" s="4"/>
      <c r="GM998" s="4"/>
      <c r="GN998" s="4"/>
      <c r="GO998" s="4"/>
      <c r="GP998" s="4"/>
      <c r="GQ998" s="4"/>
      <c r="GR998" s="4"/>
      <c r="GS998" s="4"/>
    </row>
    <row r="999" spans="1:201" s="4" customFormat="1" ht="40.15" customHeight="1" x14ac:dyDescent="0.2">
      <c r="A999" s="16" t="s">
        <v>1160</v>
      </c>
      <c r="B999" s="9">
        <v>990</v>
      </c>
      <c r="C999" s="9"/>
      <c r="D999" s="49" t="s">
        <v>835</v>
      </c>
      <c r="E999" s="79" t="s">
        <v>1592</v>
      </c>
      <c r="F999" s="49" t="s">
        <v>549</v>
      </c>
      <c r="G999" s="49" t="s">
        <v>602</v>
      </c>
      <c r="H999" s="49" t="s">
        <v>540</v>
      </c>
      <c r="I999" s="89">
        <v>30</v>
      </c>
      <c r="J999" s="82">
        <v>13.15</v>
      </c>
      <c r="K999" s="82">
        <f t="shared" si="429"/>
        <v>12.9</v>
      </c>
      <c r="L999" s="82">
        <f t="shared" si="430"/>
        <v>0.43</v>
      </c>
      <c r="M999" s="83">
        <f t="shared" si="428"/>
        <v>0.43833333333333335</v>
      </c>
      <c r="N999" s="84">
        <v>7.6933000000000001E-2</v>
      </c>
      <c r="O999" s="85">
        <f t="shared" si="431"/>
        <v>24000</v>
      </c>
      <c r="P999" s="86">
        <v>800</v>
      </c>
      <c r="Q999" s="85">
        <f t="shared" si="432"/>
        <v>330000</v>
      </c>
      <c r="R999" s="86">
        <v>11000</v>
      </c>
      <c r="S999" s="87">
        <f t="shared" si="433"/>
        <v>10320</v>
      </c>
      <c r="T999" s="87">
        <f t="shared" si="434"/>
        <v>141900</v>
      </c>
      <c r="U999" s="6"/>
      <c r="V999" s="6"/>
      <c r="W999" s="6"/>
      <c r="X999" s="6"/>
      <c r="Y999" s="6"/>
      <c r="Z999" s="6"/>
      <c r="AA999" s="22">
        <f t="shared" si="435"/>
        <v>1846.3920000000001</v>
      </c>
      <c r="AB999" s="22">
        <f t="shared" si="436"/>
        <v>10520</v>
      </c>
      <c r="AC999" s="22">
        <f t="shared" si="437"/>
        <v>1846.3920000000001</v>
      </c>
      <c r="AD999" s="6"/>
      <c r="AE999" s="22">
        <f t="shared" si="438"/>
        <v>25387.89</v>
      </c>
      <c r="AF999" s="22">
        <f t="shared" si="439"/>
        <v>144650</v>
      </c>
      <c r="AG999" s="22">
        <f t="shared" si="440"/>
        <v>25387.89</v>
      </c>
      <c r="AH999" s="6"/>
      <c r="AI999" s="6"/>
      <c r="AJ999" s="6"/>
      <c r="AK999" s="6"/>
      <c r="AL999" s="6"/>
      <c r="AM999" s="6"/>
      <c r="AN999" s="29"/>
      <c r="AO999" s="29"/>
      <c r="AP999" s="29"/>
      <c r="AQ999" s="29"/>
      <c r="AR999" s="29"/>
      <c r="AS999" s="29"/>
      <c r="AT999" s="29"/>
      <c r="AU999" s="29"/>
      <c r="AV999" s="29"/>
      <c r="AW999" s="29"/>
      <c r="AX999" s="29"/>
      <c r="AY999" s="29"/>
      <c r="AZ999" s="32"/>
      <c r="BA999" s="32"/>
      <c r="BB999" s="32"/>
      <c r="BC999" s="32"/>
      <c r="BD999" s="32"/>
      <c r="BE999" s="32"/>
      <c r="BF999" s="32"/>
      <c r="BG999" s="32"/>
      <c r="BH999" s="32"/>
      <c r="BI999" s="32"/>
    </row>
    <row r="1000" spans="1:201" s="4" customFormat="1" ht="40.15" customHeight="1" x14ac:dyDescent="0.2">
      <c r="A1000" s="16" t="s">
        <v>1160</v>
      </c>
      <c r="B1000" s="9">
        <v>991</v>
      </c>
      <c r="C1000" s="9"/>
      <c r="D1000" s="49" t="s">
        <v>835</v>
      </c>
      <c r="E1000" s="79" t="s">
        <v>860</v>
      </c>
      <c r="F1000" s="49" t="s">
        <v>794</v>
      </c>
      <c r="G1000" s="49" t="s">
        <v>1593</v>
      </c>
      <c r="H1000" s="49" t="s">
        <v>537</v>
      </c>
      <c r="I1000" s="89">
        <v>1</v>
      </c>
      <c r="J1000" s="82">
        <v>9.25</v>
      </c>
      <c r="K1000" s="82">
        <f t="shared" si="429"/>
        <v>9.25</v>
      </c>
      <c r="L1000" s="82">
        <f t="shared" si="430"/>
        <v>9.25</v>
      </c>
      <c r="M1000" s="83">
        <f t="shared" si="428"/>
        <v>9.25</v>
      </c>
      <c r="N1000" s="84">
        <v>2.5</v>
      </c>
      <c r="O1000" s="85">
        <f t="shared" si="431"/>
        <v>100</v>
      </c>
      <c r="P1000" s="86">
        <v>100</v>
      </c>
      <c r="Q1000" s="85">
        <f t="shared" si="432"/>
        <v>800</v>
      </c>
      <c r="R1000" s="86">
        <v>800</v>
      </c>
      <c r="S1000" s="87">
        <f t="shared" si="433"/>
        <v>925</v>
      </c>
      <c r="T1000" s="87">
        <f t="shared" si="434"/>
        <v>7400</v>
      </c>
      <c r="U1000" s="6"/>
      <c r="V1000" s="6"/>
      <c r="W1000" s="6"/>
      <c r="X1000" s="6"/>
      <c r="Y1000" s="6"/>
      <c r="Z1000" s="6"/>
      <c r="AA1000" s="22">
        <f t="shared" si="435"/>
        <v>250</v>
      </c>
      <c r="AB1000" s="22">
        <f t="shared" si="436"/>
        <v>925</v>
      </c>
      <c r="AC1000" s="22">
        <f t="shared" si="437"/>
        <v>250</v>
      </c>
      <c r="AD1000" s="6"/>
      <c r="AE1000" s="22">
        <f t="shared" si="438"/>
        <v>2000</v>
      </c>
      <c r="AF1000" s="22">
        <f t="shared" si="439"/>
        <v>7400</v>
      </c>
      <c r="AG1000" s="22">
        <f t="shared" si="440"/>
        <v>2000</v>
      </c>
      <c r="AH1000" s="6"/>
      <c r="AI1000" s="6"/>
      <c r="AJ1000" s="6"/>
      <c r="AK1000" s="6"/>
      <c r="AL1000" s="6"/>
      <c r="AM1000" s="6"/>
      <c r="AN1000" s="29"/>
      <c r="AO1000" s="29"/>
      <c r="AP1000" s="29"/>
      <c r="AQ1000" s="29"/>
      <c r="AR1000" s="29"/>
      <c r="AS1000" s="29"/>
      <c r="AT1000" s="29"/>
      <c r="AU1000" s="29"/>
      <c r="AV1000" s="29"/>
      <c r="AW1000" s="29"/>
      <c r="AX1000" s="29"/>
      <c r="AY1000" s="29"/>
      <c r="AZ1000" s="32"/>
      <c r="BA1000" s="32"/>
      <c r="BB1000" s="32"/>
      <c r="BC1000" s="32"/>
      <c r="BD1000" s="32"/>
      <c r="BE1000" s="32"/>
      <c r="BF1000" s="32"/>
      <c r="BG1000" s="32"/>
      <c r="BH1000" s="32"/>
      <c r="BI1000" s="32"/>
    </row>
    <row r="1001" spans="1:201" s="4" customFormat="1" ht="40.15" customHeight="1" x14ac:dyDescent="0.2">
      <c r="A1001" s="15" t="s">
        <v>1160</v>
      </c>
      <c r="B1001" s="9">
        <v>992</v>
      </c>
      <c r="C1001" s="9"/>
      <c r="D1001" s="49" t="s">
        <v>835</v>
      </c>
      <c r="E1001" s="79" t="s">
        <v>349</v>
      </c>
      <c r="F1001" s="49" t="s">
        <v>641</v>
      </c>
      <c r="G1001" s="49" t="s">
        <v>1088</v>
      </c>
      <c r="H1001" s="49" t="s">
        <v>540</v>
      </c>
      <c r="I1001" s="101">
        <v>20</v>
      </c>
      <c r="J1001" s="88">
        <v>28.57</v>
      </c>
      <c r="K1001" s="82">
        <f t="shared" si="429"/>
        <v>28.4</v>
      </c>
      <c r="L1001" s="82">
        <f t="shared" si="430"/>
        <v>1.42</v>
      </c>
      <c r="M1001" s="83">
        <f t="shared" si="428"/>
        <v>1.4285000000000001</v>
      </c>
      <c r="N1001" s="84">
        <v>0.23080000000000001</v>
      </c>
      <c r="O1001" s="85">
        <f t="shared" si="431"/>
        <v>20</v>
      </c>
      <c r="P1001" s="86">
        <v>1</v>
      </c>
      <c r="Q1001" s="85">
        <f t="shared" si="432"/>
        <v>24000</v>
      </c>
      <c r="R1001" s="86">
        <v>1200</v>
      </c>
      <c r="S1001" s="87">
        <f t="shared" si="433"/>
        <v>28.4</v>
      </c>
      <c r="T1001" s="87">
        <f t="shared" si="434"/>
        <v>34080</v>
      </c>
      <c r="U1001" s="6"/>
      <c r="V1001" s="6"/>
      <c r="W1001" s="6"/>
      <c r="X1001" s="1"/>
      <c r="Y1001" s="1"/>
      <c r="Z1001" s="1"/>
      <c r="AA1001" s="22">
        <f t="shared" si="435"/>
        <v>4.6159999999999997</v>
      </c>
      <c r="AB1001" s="22">
        <f t="shared" si="436"/>
        <v>28.57</v>
      </c>
      <c r="AC1001" s="22">
        <f t="shared" si="437"/>
        <v>4.6159999999999997</v>
      </c>
      <c r="AD1001" s="1"/>
      <c r="AE1001" s="22">
        <f t="shared" si="438"/>
        <v>5539.2</v>
      </c>
      <c r="AF1001" s="22">
        <f t="shared" si="439"/>
        <v>34284</v>
      </c>
      <c r="AG1001" s="22">
        <f t="shared" si="440"/>
        <v>5539.2</v>
      </c>
      <c r="AH1001" s="1"/>
      <c r="AI1001" s="1"/>
      <c r="AJ1001" s="1"/>
      <c r="AK1001" s="1"/>
      <c r="AL1001" s="1"/>
      <c r="AM1001" s="1"/>
      <c r="AN1001" s="26"/>
      <c r="AO1001" s="26"/>
      <c r="AP1001" s="26"/>
      <c r="AQ1001" s="26"/>
      <c r="AR1001" s="26"/>
      <c r="AS1001" s="26"/>
      <c r="AT1001" s="26"/>
      <c r="AU1001" s="26"/>
      <c r="AV1001" s="26"/>
      <c r="AW1001" s="26"/>
      <c r="AX1001" s="26"/>
      <c r="AY1001" s="26"/>
      <c r="AZ1001" s="31"/>
      <c r="BA1001" s="31"/>
      <c r="BB1001" s="31"/>
      <c r="BC1001" s="31"/>
      <c r="BD1001" s="31"/>
      <c r="BE1001" s="31"/>
      <c r="BF1001" s="31"/>
      <c r="BG1001" s="31"/>
      <c r="BH1001" s="31"/>
      <c r="BI1001" s="31"/>
      <c r="BJ1001" s="5"/>
      <c r="BK1001" s="5"/>
      <c r="BL1001" s="5"/>
      <c r="BM1001" s="5"/>
      <c r="BN1001" s="5"/>
      <c r="BO1001" s="5"/>
      <c r="BP1001" s="5"/>
      <c r="BQ1001" s="5"/>
      <c r="BR1001" s="5"/>
      <c r="BS1001" s="5"/>
      <c r="BT1001" s="5"/>
      <c r="BU1001" s="5"/>
      <c r="BV1001" s="5"/>
      <c r="BW1001" s="5"/>
      <c r="BX1001" s="5"/>
      <c r="BY1001" s="5"/>
      <c r="BZ1001" s="5"/>
      <c r="CA1001" s="5"/>
      <c r="CB1001" s="5"/>
      <c r="CC1001" s="5"/>
      <c r="CD1001" s="5"/>
      <c r="CE1001" s="5"/>
      <c r="CF1001" s="5"/>
      <c r="CG1001" s="5"/>
      <c r="CH1001" s="5"/>
      <c r="CI1001" s="5"/>
      <c r="CJ1001" s="5"/>
      <c r="CK1001" s="5"/>
      <c r="CL1001" s="5"/>
      <c r="CM1001" s="5"/>
      <c r="CN1001" s="5"/>
      <c r="CO1001" s="5"/>
      <c r="CP1001" s="5"/>
      <c r="CQ1001" s="5"/>
      <c r="CR1001" s="5"/>
      <c r="CS1001" s="5"/>
      <c r="CT1001" s="5"/>
      <c r="CU1001" s="5"/>
      <c r="CV1001" s="5"/>
      <c r="CW1001" s="5"/>
      <c r="CX1001" s="5"/>
      <c r="CY1001" s="5"/>
      <c r="CZ1001" s="5"/>
      <c r="DA1001" s="5"/>
      <c r="DB1001" s="5"/>
      <c r="DC1001" s="5"/>
      <c r="DD1001" s="5"/>
      <c r="DE1001" s="5"/>
      <c r="DF1001" s="5"/>
      <c r="DG1001" s="5"/>
      <c r="DH1001" s="5"/>
      <c r="DI1001" s="5"/>
      <c r="DJ1001" s="5"/>
      <c r="DK1001" s="5"/>
      <c r="DL1001" s="5"/>
      <c r="DM1001" s="5"/>
      <c r="DN1001" s="5"/>
      <c r="DO1001" s="5"/>
      <c r="DP1001" s="5"/>
      <c r="DQ1001" s="5"/>
      <c r="DR1001" s="5"/>
      <c r="DS1001" s="5"/>
      <c r="DT1001" s="5"/>
      <c r="DU1001" s="5"/>
      <c r="DV1001" s="5"/>
      <c r="DW1001" s="5"/>
      <c r="DX1001" s="5"/>
      <c r="DY1001" s="5"/>
      <c r="DZ1001" s="5"/>
      <c r="EA1001" s="5"/>
      <c r="EB1001" s="5"/>
      <c r="EC1001" s="5"/>
      <c r="ED1001" s="5"/>
      <c r="EE1001" s="5"/>
      <c r="EF1001" s="5"/>
      <c r="EG1001" s="5"/>
      <c r="EH1001" s="5"/>
      <c r="EI1001" s="5"/>
      <c r="EJ1001" s="5"/>
      <c r="EK1001" s="5"/>
      <c r="EL1001" s="5"/>
      <c r="EM1001" s="5"/>
      <c r="EN1001" s="5"/>
      <c r="EO1001" s="5"/>
      <c r="EP1001" s="5"/>
      <c r="EQ1001" s="5"/>
      <c r="ER1001" s="5"/>
      <c r="ES1001" s="5"/>
      <c r="ET1001" s="5"/>
      <c r="EU1001" s="5"/>
      <c r="EV1001" s="5"/>
      <c r="EW1001" s="5"/>
      <c r="EX1001" s="5"/>
      <c r="EY1001" s="5"/>
      <c r="EZ1001" s="5"/>
      <c r="FA1001" s="5"/>
      <c r="FB1001" s="5"/>
      <c r="FC1001" s="5"/>
      <c r="FD1001" s="5"/>
      <c r="FE1001" s="5"/>
      <c r="FF1001" s="5"/>
      <c r="FG1001" s="5"/>
      <c r="FH1001" s="5"/>
      <c r="FI1001" s="5"/>
      <c r="FJ1001" s="5"/>
      <c r="FK1001" s="5"/>
      <c r="FL1001" s="5"/>
      <c r="FM1001" s="5"/>
      <c r="FN1001" s="5"/>
      <c r="FO1001" s="5"/>
      <c r="FP1001" s="5"/>
      <c r="FQ1001" s="5"/>
      <c r="FR1001" s="5"/>
      <c r="FS1001" s="5"/>
      <c r="FT1001" s="5"/>
      <c r="FU1001" s="5"/>
      <c r="FV1001" s="5"/>
      <c r="FW1001" s="5"/>
      <c r="FX1001" s="5"/>
      <c r="FY1001" s="5"/>
      <c r="FZ1001" s="5"/>
      <c r="GA1001" s="5"/>
      <c r="GB1001" s="5"/>
      <c r="GC1001" s="5"/>
      <c r="GD1001" s="5"/>
      <c r="GE1001" s="5"/>
      <c r="GF1001" s="5"/>
      <c r="GG1001" s="5"/>
      <c r="GH1001" s="5"/>
      <c r="GI1001" s="5"/>
      <c r="GJ1001" s="5"/>
      <c r="GK1001" s="5"/>
      <c r="GL1001" s="5"/>
      <c r="GM1001" s="5"/>
      <c r="GN1001" s="5"/>
      <c r="GO1001" s="5"/>
      <c r="GP1001" s="5"/>
      <c r="GQ1001" s="5"/>
      <c r="GR1001" s="5"/>
      <c r="GS1001" s="5"/>
    </row>
    <row r="1002" spans="1:201" s="4" customFormat="1" ht="40.15" customHeight="1" x14ac:dyDescent="0.2">
      <c r="A1002" s="15" t="s">
        <v>1160</v>
      </c>
      <c r="B1002" s="9">
        <v>993</v>
      </c>
      <c r="C1002" s="9"/>
      <c r="D1002" s="49" t="s">
        <v>224</v>
      </c>
      <c r="E1002" s="79" t="s">
        <v>2263</v>
      </c>
      <c r="F1002" s="49" t="s">
        <v>2264</v>
      </c>
      <c r="G1002" s="49" t="s">
        <v>226</v>
      </c>
      <c r="H1002" s="49" t="s">
        <v>540</v>
      </c>
      <c r="I1002" s="89">
        <v>60</v>
      </c>
      <c r="J1002" s="88">
        <v>17.82</v>
      </c>
      <c r="K1002" s="82">
        <f t="shared" ref="K1002" si="441">L1002*I1002</f>
        <v>17.399999999999999</v>
      </c>
      <c r="L1002" s="82">
        <f t="shared" ref="L1002" si="442">ROUNDDOWN(M1002,2)</f>
        <v>0.28999999999999998</v>
      </c>
      <c r="M1002" s="83">
        <f t="shared" ref="M1002" si="443">J1002/I1002</f>
        <v>0.29699999999999999</v>
      </c>
      <c r="N1002" s="84"/>
      <c r="O1002" s="85">
        <f t="shared" si="431"/>
        <v>60</v>
      </c>
      <c r="P1002" s="86">
        <v>1</v>
      </c>
      <c r="Q1002" s="85">
        <f t="shared" si="432"/>
        <v>300000</v>
      </c>
      <c r="R1002" s="86">
        <v>5000</v>
      </c>
      <c r="S1002" s="87">
        <f t="shared" ref="S1002" si="444">P1002*K1002</f>
        <v>17.399999999999999</v>
      </c>
      <c r="T1002" s="87">
        <f t="shared" ref="T1002" si="445">R1002*K1002</f>
        <v>87000</v>
      </c>
      <c r="U1002" s="6"/>
      <c r="V1002" s="6"/>
      <c r="W1002" s="6"/>
      <c r="X1002" s="1"/>
      <c r="Y1002" s="1"/>
      <c r="Z1002" s="1"/>
      <c r="AA1002" s="22"/>
      <c r="AB1002" s="22"/>
      <c r="AC1002" s="22"/>
      <c r="AD1002" s="1"/>
      <c r="AE1002" s="22"/>
      <c r="AF1002" s="22"/>
      <c r="AG1002" s="22"/>
      <c r="AH1002" s="1"/>
      <c r="AI1002" s="1"/>
      <c r="AJ1002" s="1"/>
      <c r="AK1002" s="1"/>
      <c r="AL1002" s="1"/>
      <c r="AM1002" s="1"/>
      <c r="AN1002" s="26"/>
      <c r="AO1002" s="26"/>
      <c r="AP1002" s="26"/>
      <c r="AQ1002" s="26"/>
      <c r="AR1002" s="26"/>
      <c r="AS1002" s="26"/>
      <c r="AT1002" s="26"/>
      <c r="AU1002" s="26"/>
      <c r="AV1002" s="26"/>
      <c r="AW1002" s="26"/>
      <c r="AX1002" s="26"/>
      <c r="AY1002" s="26"/>
      <c r="AZ1002" s="31"/>
      <c r="BA1002" s="31"/>
      <c r="BB1002" s="31"/>
      <c r="BC1002" s="31"/>
      <c r="BD1002" s="31"/>
      <c r="BE1002" s="31"/>
      <c r="BF1002" s="31"/>
      <c r="BG1002" s="31"/>
      <c r="BH1002" s="31"/>
      <c r="BI1002" s="31"/>
      <c r="BJ1002" s="5"/>
      <c r="BK1002" s="5"/>
      <c r="BL1002" s="5"/>
      <c r="BM1002" s="5"/>
      <c r="BN1002" s="5"/>
      <c r="BO1002" s="5"/>
      <c r="BP1002" s="5"/>
      <c r="BQ1002" s="5"/>
      <c r="BR1002" s="5"/>
      <c r="BS1002" s="5"/>
      <c r="BT1002" s="5"/>
      <c r="BU1002" s="5"/>
      <c r="BV1002" s="5"/>
      <c r="BW1002" s="5"/>
      <c r="BX1002" s="5"/>
      <c r="BY1002" s="5"/>
      <c r="BZ1002" s="5"/>
      <c r="CA1002" s="5"/>
      <c r="CB1002" s="5"/>
      <c r="CC1002" s="5"/>
      <c r="CD1002" s="5"/>
      <c r="CE1002" s="5"/>
      <c r="CF1002" s="5"/>
      <c r="CG1002" s="5"/>
      <c r="CH1002" s="5"/>
      <c r="CI1002" s="5"/>
      <c r="CJ1002" s="5"/>
      <c r="CK1002" s="5"/>
      <c r="CL1002" s="5"/>
      <c r="CM1002" s="5"/>
      <c r="CN1002" s="5"/>
      <c r="CO1002" s="5"/>
      <c r="CP1002" s="5"/>
      <c r="CQ1002" s="5"/>
      <c r="CR1002" s="5"/>
      <c r="CS1002" s="5"/>
      <c r="CT1002" s="5"/>
      <c r="CU1002" s="5"/>
      <c r="CV1002" s="5"/>
      <c r="CW1002" s="5"/>
      <c r="CX1002" s="5"/>
      <c r="CY1002" s="5"/>
      <c r="CZ1002" s="5"/>
      <c r="DA1002" s="5"/>
      <c r="DB1002" s="5"/>
      <c r="DC1002" s="5"/>
      <c r="DD1002" s="5"/>
      <c r="DE1002" s="5"/>
      <c r="DF1002" s="5"/>
      <c r="DG1002" s="5"/>
      <c r="DH1002" s="5"/>
      <c r="DI1002" s="5"/>
      <c r="DJ1002" s="5"/>
      <c r="DK1002" s="5"/>
      <c r="DL1002" s="5"/>
      <c r="DM1002" s="5"/>
      <c r="DN1002" s="5"/>
      <c r="DO1002" s="5"/>
      <c r="DP1002" s="5"/>
      <c r="DQ1002" s="5"/>
      <c r="DR1002" s="5"/>
      <c r="DS1002" s="5"/>
      <c r="DT1002" s="5"/>
      <c r="DU1002" s="5"/>
      <c r="DV1002" s="5"/>
      <c r="DW1002" s="5"/>
      <c r="DX1002" s="5"/>
      <c r="DY1002" s="5"/>
      <c r="DZ1002" s="5"/>
      <c r="EA1002" s="5"/>
      <c r="EB1002" s="5"/>
      <c r="EC1002" s="5"/>
      <c r="ED1002" s="5"/>
      <c r="EE1002" s="5"/>
      <c r="EF1002" s="5"/>
      <c r="EG1002" s="5"/>
      <c r="EH1002" s="5"/>
      <c r="EI1002" s="5"/>
      <c r="EJ1002" s="5"/>
      <c r="EK1002" s="5"/>
      <c r="EL1002" s="5"/>
      <c r="EM1002" s="5"/>
      <c r="EN1002" s="5"/>
      <c r="EO1002" s="5"/>
      <c r="EP1002" s="5"/>
      <c r="EQ1002" s="5"/>
      <c r="ER1002" s="5"/>
      <c r="ES1002" s="5"/>
      <c r="ET1002" s="5"/>
      <c r="EU1002" s="5"/>
      <c r="EV1002" s="5"/>
      <c r="EW1002" s="5"/>
      <c r="EX1002" s="5"/>
      <c r="EY1002" s="5"/>
      <c r="EZ1002" s="5"/>
      <c r="FA1002" s="5"/>
      <c r="FB1002" s="5"/>
      <c r="FC1002" s="5"/>
      <c r="FD1002" s="5"/>
      <c r="FE1002" s="5"/>
      <c r="FF1002" s="5"/>
      <c r="FG1002" s="5"/>
      <c r="FH1002" s="5"/>
      <c r="FI1002" s="5"/>
      <c r="FJ1002" s="5"/>
      <c r="FK1002" s="5"/>
      <c r="FL1002" s="5"/>
      <c r="FM1002" s="5"/>
      <c r="FN1002" s="5"/>
      <c r="FO1002" s="5"/>
      <c r="FP1002" s="5"/>
      <c r="FQ1002" s="5"/>
      <c r="FR1002" s="5"/>
      <c r="FS1002" s="5"/>
      <c r="FT1002" s="5"/>
      <c r="FU1002" s="5"/>
      <c r="FV1002" s="5"/>
      <c r="FW1002" s="5"/>
      <c r="FX1002" s="5"/>
      <c r="FY1002" s="5"/>
      <c r="FZ1002" s="5"/>
      <c r="GA1002" s="5"/>
      <c r="GB1002" s="5"/>
      <c r="GC1002" s="5"/>
      <c r="GD1002" s="5"/>
      <c r="GE1002" s="5"/>
      <c r="GF1002" s="5"/>
      <c r="GG1002" s="5"/>
      <c r="GH1002" s="5"/>
      <c r="GI1002" s="5"/>
      <c r="GJ1002" s="5"/>
      <c r="GK1002" s="5"/>
      <c r="GL1002" s="5"/>
      <c r="GM1002" s="5"/>
      <c r="GN1002" s="5"/>
      <c r="GO1002" s="5"/>
      <c r="GP1002" s="5"/>
      <c r="GQ1002" s="5"/>
      <c r="GR1002" s="5"/>
      <c r="GS1002" s="5"/>
    </row>
    <row r="1003" spans="1:201" s="5" customFormat="1" ht="40.15" customHeight="1" x14ac:dyDescent="0.2">
      <c r="A1003" s="15" t="s">
        <v>1160</v>
      </c>
      <c r="B1003" s="9">
        <v>994</v>
      </c>
      <c r="C1003" s="9"/>
      <c r="D1003" s="49" t="s">
        <v>224</v>
      </c>
      <c r="E1003" s="79" t="s">
        <v>1594</v>
      </c>
      <c r="F1003" s="49" t="s">
        <v>1595</v>
      </c>
      <c r="G1003" s="49" t="s">
        <v>226</v>
      </c>
      <c r="H1003" s="49" t="s">
        <v>540</v>
      </c>
      <c r="I1003" s="89">
        <v>60</v>
      </c>
      <c r="J1003" s="88">
        <v>27.41</v>
      </c>
      <c r="K1003" s="82">
        <f t="shared" si="429"/>
        <v>27</v>
      </c>
      <c r="L1003" s="82">
        <f t="shared" si="430"/>
        <v>0.45</v>
      </c>
      <c r="M1003" s="83">
        <f t="shared" si="428"/>
        <v>0.45683333333333331</v>
      </c>
      <c r="N1003" s="84">
        <v>8.0232999999999999E-2</v>
      </c>
      <c r="O1003" s="85">
        <f t="shared" si="431"/>
        <v>6000</v>
      </c>
      <c r="P1003" s="86">
        <v>100</v>
      </c>
      <c r="Q1003" s="85">
        <f t="shared" si="432"/>
        <v>1200000</v>
      </c>
      <c r="R1003" s="86">
        <v>20000</v>
      </c>
      <c r="S1003" s="87">
        <f t="shared" si="433"/>
        <v>2700</v>
      </c>
      <c r="T1003" s="87">
        <f t="shared" si="434"/>
        <v>540000</v>
      </c>
      <c r="U1003" s="1"/>
      <c r="V1003" s="1"/>
      <c r="W1003" s="1"/>
      <c r="X1003" s="1"/>
      <c r="Y1003" s="1"/>
      <c r="Z1003" s="1"/>
      <c r="AA1003" s="22">
        <f t="shared" si="435"/>
        <v>481.39799999999997</v>
      </c>
      <c r="AB1003" s="22">
        <f t="shared" si="436"/>
        <v>2741</v>
      </c>
      <c r="AC1003" s="22">
        <f t="shared" si="437"/>
        <v>481.39799999999997</v>
      </c>
      <c r="AD1003" s="1"/>
      <c r="AE1003" s="22">
        <f t="shared" si="438"/>
        <v>96279.599999999991</v>
      </c>
      <c r="AF1003" s="22">
        <f t="shared" si="439"/>
        <v>548200</v>
      </c>
      <c r="AG1003" s="22">
        <f t="shared" si="440"/>
        <v>96279.599999999991</v>
      </c>
      <c r="AH1003" s="1"/>
      <c r="AI1003" s="1"/>
      <c r="AJ1003" s="1"/>
      <c r="AK1003" s="1"/>
      <c r="AL1003" s="1"/>
      <c r="AM1003" s="1"/>
      <c r="AN1003" s="26"/>
      <c r="AO1003" s="26"/>
      <c r="AP1003" s="26"/>
      <c r="AQ1003" s="26"/>
      <c r="AR1003" s="26"/>
      <c r="AS1003" s="26"/>
      <c r="AT1003" s="26"/>
      <c r="AU1003" s="26"/>
      <c r="AV1003" s="26"/>
      <c r="AW1003" s="26"/>
      <c r="AX1003" s="26"/>
      <c r="AY1003" s="26"/>
      <c r="AZ1003" s="31"/>
      <c r="BA1003" s="31"/>
      <c r="BB1003" s="31"/>
      <c r="BC1003" s="31"/>
      <c r="BD1003" s="31"/>
      <c r="BE1003" s="31"/>
      <c r="BF1003" s="31"/>
      <c r="BG1003" s="31"/>
      <c r="BH1003" s="31"/>
      <c r="BI1003" s="31"/>
    </row>
    <row r="1004" spans="1:201" s="5" customFormat="1" ht="40.15" customHeight="1" x14ac:dyDescent="0.2">
      <c r="A1004" s="15" t="s">
        <v>1160</v>
      </c>
      <c r="B1004" s="9">
        <v>995</v>
      </c>
      <c r="C1004" s="9"/>
      <c r="D1004" s="49" t="s">
        <v>224</v>
      </c>
      <c r="E1004" s="79" t="s">
        <v>1596</v>
      </c>
      <c r="F1004" s="49" t="s">
        <v>225</v>
      </c>
      <c r="G1004" s="49" t="s">
        <v>226</v>
      </c>
      <c r="H1004" s="49" t="s">
        <v>540</v>
      </c>
      <c r="I1004" s="89">
        <v>60</v>
      </c>
      <c r="J1004" s="88">
        <v>17.82</v>
      </c>
      <c r="K1004" s="82">
        <f t="shared" si="429"/>
        <v>17.399999999999999</v>
      </c>
      <c r="L1004" s="82">
        <f t="shared" si="430"/>
        <v>0.28999999999999998</v>
      </c>
      <c r="M1004" s="83">
        <f t="shared" si="428"/>
        <v>0.29699999999999999</v>
      </c>
      <c r="N1004" s="84">
        <v>8.0232999999999999E-2</v>
      </c>
      <c r="O1004" s="85">
        <f t="shared" si="431"/>
        <v>60</v>
      </c>
      <c r="P1004" s="86">
        <v>1</v>
      </c>
      <c r="Q1004" s="85">
        <f t="shared" si="432"/>
        <v>720000</v>
      </c>
      <c r="R1004" s="86">
        <v>12000</v>
      </c>
      <c r="S1004" s="87">
        <f t="shared" si="433"/>
        <v>17.399999999999999</v>
      </c>
      <c r="T1004" s="87">
        <f t="shared" si="434"/>
        <v>208799.99999999997</v>
      </c>
      <c r="U1004" s="1"/>
      <c r="V1004" s="1"/>
      <c r="W1004" s="1"/>
      <c r="X1004" s="1"/>
      <c r="Y1004" s="1"/>
      <c r="Z1004" s="1"/>
      <c r="AA1004" s="22">
        <f t="shared" si="435"/>
        <v>4.8139799999999999</v>
      </c>
      <c r="AB1004" s="22">
        <f t="shared" si="436"/>
        <v>17.82</v>
      </c>
      <c r="AC1004" s="22">
        <f t="shared" si="437"/>
        <v>4.8139799999999999</v>
      </c>
      <c r="AD1004" s="1"/>
      <c r="AE1004" s="22">
        <f t="shared" si="438"/>
        <v>57767.76</v>
      </c>
      <c r="AF1004" s="22">
        <f t="shared" si="439"/>
        <v>213840</v>
      </c>
      <c r="AG1004" s="22">
        <f t="shared" si="440"/>
        <v>57767.76</v>
      </c>
      <c r="AH1004" s="1"/>
      <c r="AI1004" s="1"/>
      <c r="AJ1004" s="1"/>
      <c r="AK1004" s="1"/>
      <c r="AL1004" s="1"/>
      <c r="AM1004" s="1"/>
      <c r="AN1004" s="26"/>
      <c r="AO1004" s="26"/>
      <c r="AP1004" s="26"/>
      <c r="AQ1004" s="26"/>
      <c r="AR1004" s="26"/>
      <c r="AS1004" s="26"/>
      <c r="AT1004" s="26"/>
      <c r="AU1004" s="26"/>
      <c r="AV1004" s="26"/>
      <c r="AW1004" s="26"/>
      <c r="AX1004" s="26"/>
      <c r="AY1004" s="26"/>
      <c r="AZ1004" s="31"/>
      <c r="BA1004" s="31"/>
      <c r="BB1004" s="31"/>
      <c r="BC1004" s="31"/>
      <c r="BD1004" s="31"/>
      <c r="BE1004" s="31"/>
      <c r="BF1004" s="31"/>
      <c r="BG1004" s="31"/>
      <c r="BH1004" s="31"/>
      <c r="BI1004" s="31"/>
    </row>
    <row r="1005" spans="1:201" s="5" customFormat="1" ht="40.15" customHeight="1" x14ac:dyDescent="0.2">
      <c r="A1005" s="15" t="s">
        <v>1160</v>
      </c>
      <c r="B1005" s="9">
        <v>996</v>
      </c>
      <c r="C1005" s="9"/>
      <c r="D1005" s="49" t="s">
        <v>1159</v>
      </c>
      <c r="E1005" s="79" t="s">
        <v>354</v>
      </c>
      <c r="F1005" s="49" t="s">
        <v>2181</v>
      </c>
      <c r="G1005" s="49" t="s">
        <v>355</v>
      </c>
      <c r="H1005" s="49" t="s">
        <v>540</v>
      </c>
      <c r="I1005" s="89">
        <v>30</v>
      </c>
      <c r="J1005" s="88">
        <v>131.82</v>
      </c>
      <c r="K1005" s="82">
        <f t="shared" si="429"/>
        <v>131.69999999999999</v>
      </c>
      <c r="L1005" s="82">
        <f t="shared" si="430"/>
        <v>4.3899999999999997</v>
      </c>
      <c r="M1005" s="83">
        <f t="shared" si="428"/>
        <v>4.3940000000000001</v>
      </c>
      <c r="N1005" s="84">
        <v>1.768276</v>
      </c>
      <c r="O1005" s="85">
        <f t="shared" si="431"/>
        <v>900</v>
      </c>
      <c r="P1005" s="86">
        <v>30</v>
      </c>
      <c r="Q1005" s="85">
        <f t="shared" si="432"/>
        <v>72000</v>
      </c>
      <c r="R1005" s="86">
        <v>2400</v>
      </c>
      <c r="S1005" s="87">
        <f t="shared" si="433"/>
        <v>3950.9999999999995</v>
      </c>
      <c r="T1005" s="87">
        <f t="shared" si="434"/>
        <v>316080</v>
      </c>
      <c r="U1005" s="1"/>
      <c r="V1005" s="1"/>
      <c r="W1005" s="1"/>
      <c r="X1005" s="1"/>
      <c r="Y1005" s="1"/>
      <c r="Z1005" s="1"/>
      <c r="AA1005" s="22">
        <f t="shared" si="435"/>
        <v>1591.4484</v>
      </c>
      <c r="AB1005" s="22">
        <f t="shared" si="436"/>
        <v>3954.6</v>
      </c>
      <c r="AC1005" s="22">
        <f t="shared" si="437"/>
        <v>1591.4484</v>
      </c>
      <c r="AD1005" s="1"/>
      <c r="AE1005" s="22">
        <f t="shared" si="438"/>
        <v>127315.872</v>
      </c>
      <c r="AF1005" s="22">
        <f t="shared" si="439"/>
        <v>316368</v>
      </c>
      <c r="AG1005" s="22">
        <f t="shared" si="440"/>
        <v>127315.872</v>
      </c>
      <c r="AH1005" s="1"/>
      <c r="AI1005" s="1"/>
      <c r="AJ1005" s="1"/>
      <c r="AK1005" s="1"/>
      <c r="AL1005" s="1"/>
      <c r="AM1005" s="1"/>
      <c r="AN1005" s="26"/>
      <c r="AO1005" s="26"/>
      <c r="AP1005" s="26"/>
      <c r="AQ1005" s="26"/>
      <c r="AR1005" s="26"/>
      <c r="AS1005" s="26"/>
      <c r="AT1005" s="26"/>
      <c r="AU1005" s="26"/>
      <c r="AV1005" s="26"/>
      <c r="AW1005" s="26"/>
      <c r="AX1005" s="26"/>
      <c r="AY1005" s="26"/>
      <c r="AZ1005" s="31"/>
      <c r="BA1005" s="31"/>
      <c r="BB1005" s="31"/>
      <c r="BC1005" s="31"/>
      <c r="BD1005" s="31"/>
      <c r="BE1005" s="31"/>
      <c r="BF1005" s="31"/>
      <c r="BG1005" s="31"/>
      <c r="BH1005" s="31"/>
      <c r="BI1005" s="31"/>
    </row>
    <row r="1006" spans="1:201" ht="40.15" customHeight="1" x14ac:dyDescent="0.2">
      <c r="A1006" s="15" t="s">
        <v>1161</v>
      </c>
      <c r="B1006" s="9">
        <v>997</v>
      </c>
      <c r="C1006" s="9"/>
      <c r="D1006" s="49" t="s">
        <v>114</v>
      </c>
      <c r="E1006" s="79" t="s">
        <v>1668</v>
      </c>
      <c r="F1006" s="49" t="s">
        <v>631</v>
      </c>
      <c r="G1006" s="49" t="s">
        <v>1669</v>
      </c>
      <c r="H1006" s="49" t="s">
        <v>537</v>
      </c>
      <c r="I1006" s="53">
        <v>1</v>
      </c>
      <c r="J1006" s="88">
        <v>10.83</v>
      </c>
      <c r="K1006" s="82">
        <f t="shared" si="429"/>
        <v>10.83</v>
      </c>
      <c r="L1006" s="82">
        <f t="shared" si="430"/>
        <v>10.83</v>
      </c>
      <c r="M1006" s="83">
        <f t="shared" si="428"/>
        <v>10.83</v>
      </c>
      <c r="N1006" s="84">
        <v>0</v>
      </c>
      <c r="O1006" s="85">
        <f t="shared" si="431"/>
        <v>1</v>
      </c>
      <c r="P1006" s="86">
        <v>1</v>
      </c>
      <c r="Q1006" s="85">
        <f t="shared" si="432"/>
        <v>120</v>
      </c>
      <c r="R1006" s="86">
        <v>120</v>
      </c>
      <c r="S1006" s="87">
        <f t="shared" si="433"/>
        <v>10.83</v>
      </c>
      <c r="T1006" s="87">
        <f t="shared" si="434"/>
        <v>1299.5999999999999</v>
      </c>
      <c r="U1006" s="6"/>
      <c r="V1006" s="6"/>
      <c r="W1006" s="6"/>
      <c r="AA1006" s="22">
        <f t="shared" si="435"/>
        <v>0</v>
      </c>
      <c r="AB1006" s="22">
        <f t="shared" si="436"/>
        <v>10.83</v>
      </c>
      <c r="AC1006" s="22">
        <f t="shared" si="437"/>
        <v>0</v>
      </c>
      <c r="AE1006" s="22">
        <f t="shared" si="438"/>
        <v>0</v>
      </c>
      <c r="AF1006" s="22">
        <f t="shared" si="439"/>
        <v>1299.5999999999999</v>
      </c>
      <c r="AG1006" s="22">
        <f t="shared" si="440"/>
        <v>0</v>
      </c>
    </row>
    <row r="1007" spans="1:201" ht="40.15" customHeight="1" x14ac:dyDescent="0.2">
      <c r="A1007" s="15" t="s">
        <v>1161</v>
      </c>
      <c r="B1007" s="9">
        <v>998</v>
      </c>
      <c r="C1007" s="9"/>
      <c r="D1007" s="49" t="s">
        <v>114</v>
      </c>
      <c r="E1007" s="79" t="s">
        <v>1670</v>
      </c>
      <c r="F1007" s="49" t="s">
        <v>604</v>
      </c>
      <c r="G1007" s="49" t="s">
        <v>1671</v>
      </c>
      <c r="H1007" s="49" t="s">
        <v>537</v>
      </c>
      <c r="I1007" s="53">
        <v>1</v>
      </c>
      <c r="J1007" s="88">
        <v>4.7</v>
      </c>
      <c r="K1007" s="82">
        <f t="shared" si="429"/>
        <v>4.7</v>
      </c>
      <c r="L1007" s="82">
        <f t="shared" si="430"/>
        <v>4.7</v>
      </c>
      <c r="M1007" s="83">
        <f t="shared" si="428"/>
        <v>4.7</v>
      </c>
      <c r="N1007" s="84">
        <v>0</v>
      </c>
      <c r="O1007" s="85">
        <f t="shared" si="431"/>
        <v>1</v>
      </c>
      <c r="P1007" s="86">
        <v>1</v>
      </c>
      <c r="Q1007" s="85">
        <f t="shared" si="432"/>
        <v>120</v>
      </c>
      <c r="R1007" s="86">
        <v>120</v>
      </c>
      <c r="S1007" s="87">
        <f t="shared" si="433"/>
        <v>4.7</v>
      </c>
      <c r="T1007" s="87">
        <f t="shared" si="434"/>
        <v>564</v>
      </c>
      <c r="AA1007" s="22">
        <f t="shared" si="435"/>
        <v>0</v>
      </c>
      <c r="AB1007" s="22">
        <f t="shared" si="436"/>
        <v>4.7</v>
      </c>
      <c r="AC1007" s="22">
        <f t="shared" si="437"/>
        <v>0</v>
      </c>
      <c r="AE1007" s="22">
        <f t="shared" si="438"/>
        <v>0</v>
      </c>
      <c r="AF1007" s="22">
        <f t="shared" si="439"/>
        <v>564</v>
      </c>
      <c r="AG1007" s="22">
        <f t="shared" si="440"/>
        <v>0</v>
      </c>
    </row>
    <row r="1008" spans="1:201" ht="40.15" customHeight="1" x14ac:dyDescent="0.2">
      <c r="A1008" s="15" t="s">
        <v>1161</v>
      </c>
      <c r="B1008" s="9">
        <v>999</v>
      </c>
      <c r="C1008" s="9"/>
      <c r="D1008" s="49" t="s">
        <v>114</v>
      </c>
      <c r="E1008" s="79" t="s">
        <v>1672</v>
      </c>
      <c r="F1008" s="49" t="s">
        <v>604</v>
      </c>
      <c r="G1008" s="49" t="s">
        <v>647</v>
      </c>
      <c r="H1008" s="49" t="s">
        <v>537</v>
      </c>
      <c r="I1008" s="89">
        <v>1</v>
      </c>
      <c r="J1008" s="88">
        <v>9.59</v>
      </c>
      <c r="K1008" s="82">
        <f t="shared" si="429"/>
        <v>9.59</v>
      </c>
      <c r="L1008" s="82">
        <f t="shared" si="430"/>
        <v>9.59</v>
      </c>
      <c r="M1008" s="83">
        <f t="shared" si="428"/>
        <v>9.59</v>
      </c>
      <c r="N1008" s="84">
        <v>0</v>
      </c>
      <c r="O1008" s="85">
        <f t="shared" si="431"/>
        <v>1</v>
      </c>
      <c r="P1008" s="86">
        <v>1</v>
      </c>
      <c r="Q1008" s="85">
        <f t="shared" si="432"/>
        <v>80</v>
      </c>
      <c r="R1008" s="86">
        <v>80</v>
      </c>
      <c r="S1008" s="87">
        <f t="shared" si="433"/>
        <v>9.59</v>
      </c>
      <c r="T1008" s="87">
        <f t="shared" si="434"/>
        <v>767.2</v>
      </c>
      <c r="AA1008" s="22">
        <f t="shared" si="435"/>
        <v>0</v>
      </c>
      <c r="AB1008" s="22">
        <f t="shared" si="436"/>
        <v>9.59</v>
      </c>
      <c r="AC1008" s="22">
        <f t="shared" si="437"/>
        <v>0</v>
      </c>
      <c r="AE1008" s="22">
        <f t="shared" si="438"/>
        <v>0</v>
      </c>
      <c r="AF1008" s="22">
        <f t="shared" si="439"/>
        <v>767.2</v>
      </c>
      <c r="AG1008" s="22">
        <f t="shared" si="440"/>
        <v>0</v>
      </c>
    </row>
    <row r="1009" spans="1:201" ht="40.15" customHeight="1" x14ac:dyDescent="0.2">
      <c r="A1009" s="15" t="s">
        <v>1161</v>
      </c>
      <c r="B1009" s="9">
        <v>1000</v>
      </c>
      <c r="C1009" s="9" t="s">
        <v>1855</v>
      </c>
      <c r="D1009" s="49" t="s">
        <v>445</v>
      </c>
      <c r="E1009" s="79" t="s">
        <v>374</v>
      </c>
      <c r="F1009" s="49" t="s">
        <v>580</v>
      </c>
      <c r="G1009" s="49" t="s">
        <v>375</v>
      </c>
      <c r="H1009" s="49" t="s">
        <v>540</v>
      </c>
      <c r="I1009" s="89">
        <v>50</v>
      </c>
      <c r="J1009" s="88">
        <v>22</v>
      </c>
      <c r="K1009" s="82">
        <f t="shared" si="429"/>
        <v>22</v>
      </c>
      <c r="L1009" s="82">
        <f t="shared" si="430"/>
        <v>0.44</v>
      </c>
      <c r="M1009" s="83">
        <f t="shared" si="428"/>
        <v>0.44</v>
      </c>
      <c r="N1009" s="84">
        <v>0</v>
      </c>
      <c r="O1009" s="85">
        <f t="shared" si="431"/>
        <v>10000</v>
      </c>
      <c r="P1009" s="86">
        <v>200</v>
      </c>
      <c r="Q1009" s="85">
        <f t="shared" si="432"/>
        <v>200000</v>
      </c>
      <c r="R1009" s="86">
        <v>4000</v>
      </c>
      <c r="S1009" s="87">
        <f t="shared" si="433"/>
        <v>4400</v>
      </c>
      <c r="T1009" s="87">
        <f t="shared" si="434"/>
        <v>88000</v>
      </c>
      <c r="AA1009" s="22">
        <f t="shared" si="435"/>
        <v>0</v>
      </c>
      <c r="AB1009" s="22">
        <f t="shared" si="436"/>
        <v>4400</v>
      </c>
      <c r="AC1009" s="22">
        <f t="shared" si="437"/>
        <v>0</v>
      </c>
      <c r="AE1009" s="22">
        <f t="shared" si="438"/>
        <v>0</v>
      </c>
      <c r="AF1009" s="22">
        <f t="shared" si="439"/>
        <v>88000</v>
      </c>
      <c r="AG1009" s="22">
        <f t="shared" si="440"/>
        <v>0</v>
      </c>
      <c r="BJ1009" s="8"/>
      <c r="BK1009" s="8"/>
      <c r="BL1009" s="8"/>
      <c r="BM1009" s="8"/>
      <c r="BN1009" s="8"/>
      <c r="BO1009" s="8"/>
      <c r="BP1009" s="8"/>
      <c r="BQ1009" s="8"/>
      <c r="BR1009" s="8"/>
      <c r="BS1009" s="8"/>
      <c r="BT1009" s="8"/>
      <c r="BU1009" s="8"/>
      <c r="BV1009" s="8"/>
      <c r="BW1009" s="8"/>
      <c r="BX1009" s="8"/>
      <c r="BY1009" s="8"/>
      <c r="BZ1009" s="8"/>
      <c r="CA1009" s="8"/>
      <c r="CB1009" s="8"/>
      <c r="CC1009" s="8"/>
      <c r="CD1009" s="8"/>
      <c r="CE1009" s="8"/>
      <c r="CF1009" s="8"/>
      <c r="CG1009" s="8"/>
      <c r="CH1009" s="8"/>
      <c r="CI1009" s="8"/>
      <c r="CJ1009" s="8"/>
      <c r="CK1009" s="8"/>
      <c r="CL1009" s="8"/>
      <c r="CM1009" s="8"/>
      <c r="CN1009" s="8"/>
      <c r="CO1009" s="8"/>
      <c r="CP1009" s="8"/>
      <c r="CQ1009" s="8"/>
      <c r="CR1009" s="8"/>
      <c r="CS1009" s="8"/>
      <c r="CT1009" s="8"/>
      <c r="CU1009" s="8"/>
      <c r="CV1009" s="8"/>
      <c r="CW1009" s="8"/>
      <c r="CX1009" s="8"/>
      <c r="CY1009" s="8"/>
      <c r="CZ1009" s="8"/>
      <c r="DA1009" s="8"/>
      <c r="DB1009" s="8"/>
      <c r="DC1009" s="8"/>
      <c r="DD1009" s="8"/>
      <c r="DE1009" s="8"/>
      <c r="DF1009" s="8"/>
      <c r="DG1009" s="8"/>
      <c r="DH1009" s="8"/>
      <c r="DI1009" s="8"/>
      <c r="DJ1009" s="8"/>
      <c r="DK1009" s="8"/>
      <c r="DL1009" s="8"/>
      <c r="DM1009" s="8"/>
      <c r="DN1009" s="8"/>
      <c r="DO1009" s="8"/>
      <c r="DP1009" s="8"/>
      <c r="DQ1009" s="8"/>
      <c r="DR1009" s="8"/>
      <c r="DS1009" s="8"/>
      <c r="DT1009" s="8"/>
      <c r="DU1009" s="8"/>
      <c r="DV1009" s="8"/>
      <c r="DW1009" s="8"/>
      <c r="DX1009" s="8"/>
      <c r="DY1009" s="8"/>
      <c r="DZ1009" s="8"/>
      <c r="EA1009" s="8"/>
      <c r="EB1009" s="8"/>
      <c r="EC1009" s="8"/>
      <c r="ED1009" s="8"/>
      <c r="EE1009" s="8"/>
      <c r="EF1009" s="8"/>
      <c r="EG1009" s="8"/>
      <c r="EH1009" s="8"/>
      <c r="EI1009" s="8"/>
      <c r="EJ1009" s="8"/>
      <c r="EK1009" s="8"/>
      <c r="EL1009" s="8"/>
      <c r="EM1009" s="8"/>
      <c r="EN1009" s="8"/>
      <c r="EO1009" s="8"/>
      <c r="EP1009" s="8"/>
      <c r="EQ1009" s="8"/>
      <c r="ER1009" s="8"/>
      <c r="ES1009" s="8"/>
      <c r="ET1009" s="8"/>
      <c r="EU1009" s="8"/>
      <c r="EV1009" s="8"/>
      <c r="EW1009" s="8"/>
      <c r="EX1009" s="8"/>
      <c r="EY1009" s="8"/>
      <c r="EZ1009" s="8"/>
      <c r="FA1009" s="8"/>
      <c r="FB1009" s="8"/>
      <c r="FC1009" s="8"/>
      <c r="FD1009" s="8"/>
      <c r="FE1009" s="8"/>
      <c r="FF1009" s="8"/>
      <c r="FG1009" s="8"/>
      <c r="FH1009" s="8"/>
      <c r="FI1009" s="8"/>
      <c r="FJ1009" s="8"/>
      <c r="FK1009" s="8"/>
      <c r="FL1009" s="8"/>
      <c r="FM1009" s="8"/>
      <c r="FN1009" s="8"/>
      <c r="FO1009" s="8"/>
      <c r="FP1009" s="8"/>
      <c r="FQ1009" s="8"/>
      <c r="FR1009" s="8"/>
      <c r="FS1009" s="8"/>
      <c r="FT1009" s="8"/>
      <c r="FU1009" s="8"/>
      <c r="FV1009" s="8"/>
      <c r="FW1009" s="8"/>
      <c r="FX1009" s="8"/>
      <c r="FY1009" s="8"/>
      <c r="FZ1009" s="8"/>
      <c r="GA1009" s="8"/>
      <c r="GB1009" s="8"/>
      <c r="GC1009" s="8"/>
      <c r="GD1009" s="8"/>
      <c r="GE1009" s="8"/>
      <c r="GF1009" s="8"/>
      <c r="GG1009" s="8"/>
      <c r="GH1009" s="8"/>
      <c r="GI1009" s="8"/>
      <c r="GJ1009" s="8"/>
      <c r="GK1009" s="8"/>
      <c r="GL1009" s="8"/>
      <c r="GM1009" s="8"/>
      <c r="GN1009" s="8"/>
      <c r="GO1009" s="8"/>
      <c r="GP1009" s="8"/>
      <c r="GQ1009" s="8"/>
      <c r="GR1009" s="8"/>
      <c r="GS1009" s="8"/>
    </row>
    <row r="1010" spans="1:201" ht="40.15" customHeight="1" x14ac:dyDescent="0.2">
      <c r="A1010" s="15" t="s">
        <v>1161</v>
      </c>
      <c r="B1010" s="9">
        <v>1001</v>
      </c>
      <c r="C1010" s="9"/>
      <c r="D1010" s="38" t="s">
        <v>445</v>
      </c>
      <c r="E1010" s="98" t="s">
        <v>374</v>
      </c>
      <c r="F1010" s="38" t="s">
        <v>876</v>
      </c>
      <c r="G1010" s="52" t="s">
        <v>1297</v>
      </c>
      <c r="H1010" s="38" t="s">
        <v>1114</v>
      </c>
      <c r="I1010" s="99">
        <v>1</v>
      </c>
      <c r="J1010" s="88">
        <v>17</v>
      </c>
      <c r="K1010" s="82">
        <f t="shared" si="429"/>
        <v>17</v>
      </c>
      <c r="L1010" s="82">
        <f t="shared" si="430"/>
        <v>17</v>
      </c>
      <c r="M1010" s="83">
        <f t="shared" si="428"/>
        <v>17</v>
      </c>
      <c r="N1010" s="84">
        <v>0</v>
      </c>
      <c r="O1010" s="85">
        <f t="shared" si="431"/>
        <v>300</v>
      </c>
      <c r="P1010" s="86">
        <v>300</v>
      </c>
      <c r="Q1010" s="85">
        <f t="shared" si="432"/>
        <v>1000</v>
      </c>
      <c r="R1010" s="86">
        <v>1000</v>
      </c>
      <c r="S1010" s="87">
        <f t="shared" si="433"/>
        <v>5100</v>
      </c>
      <c r="T1010" s="87">
        <f t="shared" si="434"/>
        <v>17000</v>
      </c>
      <c r="AA1010" s="22">
        <f>N1010*O1010</f>
        <v>0</v>
      </c>
      <c r="AB1010" s="22">
        <f>M1010*O1010</f>
        <v>5100</v>
      </c>
      <c r="AC1010" s="22">
        <f>IF(AA1010&lt;AB1010,AA1010,AB1010)</f>
        <v>0</v>
      </c>
      <c r="AE1010" s="22">
        <f>Q1010*N1010</f>
        <v>0</v>
      </c>
      <c r="AF1010" s="22">
        <f>M1010*Q1010</f>
        <v>17000</v>
      </c>
      <c r="AG1010" s="22">
        <f>IF(AE1010&lt;AF1010,AE1010,AF1010)</f>
        <v>0</v>
      </c>
    </row>
    <row r="1011" spans="1:201" ht="40.15" customHeight="1" x14ac:dyDescent="0.2">
      <c r="A1011" s="15" t="s">
        <v>1161</v>
      </c>
      <c r="B1011" s="9">
        <v>1002</v>
      </c>
      <c r="C1011" s="9"/>
      <c r="D1011" s="49" t="s">
        <v>445</v>
      </c>
      <c r="E1011" s="79" t="s">
        <v>446</v>
      </c>
      <c r="F1011" s="49" t="s">
        <v>876</v>
      </c>
      <c r="G1011" s="49" t="s">
        <v>447</v>
      </c>
      <c r="H1011" s="49" t="s">
        <v>555</v>
      </c>
      <c r="I1011" s="89">
        <v>1</v>
      </c>
      <c r="J1011" s="88">
        <v>17</v>
      </c>
      <c r="K1011" s="82">
        <f t="shared" si="429"/>
        <v>17</v>
      </c>
      <c r="L1011" s="82">
        <f t="shared" si="430"/>
        <v>17</v>
      </c>
      <c r="M1011" s="83">
        <f t="shared" si="428"/>
        <v>17</v>
      </c>
      <c r="N1011" s="84">
        <v>0</v>
      </c>
      <c r="O1011" s="85">
        <f t="shared" si="431"/>
        <v>100</v>
      </c>
      <c r="P1011" s="86">
        <v>100</v>
      </c>
      <c r="Q1011" s="85">
        <f t="shared" si="432"/>
        <v>1000</v>
      </c>
      <c r="R1011" s="86">
        <v>1000</v>
      </c>
      <c r="S1011" s="87">
        <f t="shared" si="433"/>
        <v>1700</v>
      </c>
      <c r="T1011" s="87">
        <f t="shared" si="434"/>
        <v>17000</v>
      </c>
      <c r="AA1011" s="22">
        <f t="shared" si="435"/>
        <v>0</v>
      </c>
      <c r="AB1011" s="22">
        <f t="shared" si="436"/>
        <v>1700</v>
      </c>
      <c r="AC1011" s="22">
        <f t="shared" si="437"/>
        <v>0</v>
      </c>
      <c r="AE1011" s="22">
        <f t="shared" si="438"/>
        <v>0</v>
      </c>
      <c r="AF1011" s="22">
        <f t="shared" si="439"/>
        <v>17000</v>
      </c>
      <c r="AG1011" s="22">
        <f t="shared" si="440"/>
        <v>0</v>
      </c>
    </row>
    <row r="1012" spans="1:201" ht="40.15" customHeight="1" x14ac:dyDescent="0.2">
      <c r="A1012" s="15" t="s">
        <v>1161</v>
      </c>
      <c r="B1012" s="9">
        <v>1003</v>
      </c>
      <c r="C1012" s="9"/>
      <c r="D1012" s="49" t="s">
        <v>445</v>
      </c>
      <c r="E1012" s="79" t="s">
        <v>446</v>
      </c>
      <c r="F1012" s="49" t="s">
        <v>626</v>
      </c>
      <c r="G1012" s="49" t="s">
        <v>1088</v>
      </c>
      <c r="H1012" s="49" t="s">
        <v>540</v>
      </c>
      <c r="I1012" s="89">
        <v>50</v>
      </c>
      <c r="J1012" s="88">
        <v>43</v>
      </c>
      <c r="K1012" s="82">
        <f t="shared" si="429"/>
        <v>43</v>
      </c>
      <c r="L1012" s="82">
        <f t="shared" si="430"/>
        <v>0.86</v>
      </c>
      <c r="M1012" s="83">
        <f t="shared" si="428"/>
        <v>0.86</v>
      </c>
      <c r="N1012" s="84">
        <v>0</v>
      </c>
      <c r="O1012" s="85">
        <f t="shared" si="431"/>
        <v>50</v>
      </c>
      <c r="P1012" s="86">
        <v>1</v>
      </c>
      <c r="Q1012" s="85">
        <f t="shared" si="432"/>
        <v>200000</v>
      </c>
      <c r="R1012" s="86">
        <v>4000</v>
      </c>
      <c r="S1012" s="87">
        <f t="shared" si="433"/>
        <v>43</v>
      </c>
      <c r="T1012" s="87">
        <f t="shared" si="434"/>
        <v>172000</v>
      </c>
      <c r="AA1012" s="22">
        <f t="shared" si="435"/>
        <v>0</v>
      </c>
      <c r="AB1012" s="22">
        <f t="shared" si="436"/>
        <v>43</v>
      </c>
      <c r="AC1012" s="22">
        <f t="shared" si="437"/>
        <v>0</v>
      </c>
      <c r="AE1012" s="22">
        <f t="shared" si="438"/>
        <v>0</v>
      </c>
      <c r="AF1012" s="22">
        <f t="shared" si="439"/>
        <v>172000</v>
      </c>
      <c r="AG1012" s="22">
        <f t="shared" si="440"/>
        <v>0</v>
      </c>
    </row>
    <row r="1013" spans="1:201" s="8" customFormat="1" ht="40.15" customHeight="1" x14ac:dyDescent="0.2">
      <c r="A1013" s="15" t="s">
        <v>1160</v>
      </c>
      <c r="B1013" s="9">
        <v>1004</v>
      </c>
      <c r="C1013" s="9"/>
      <c r="D1013" s="49" t="s">
        <v>443</v>
      </c>
      <c r="E1013" s="79" t="s">
        <v>1597</v>
      </c>
      <c r="F1013" s="49" t="s">
        <v>549</v>
      </c>
      <c r="G1013" s="49" t="s">
        <v>597</v>
      </c>
      <c r="H1013" s="38" t="s">
        <v>540</v>
      </c>
      <c r="I1013" s="89">
        <v>10</v>
      </c>
      <c r="J1013" s="88">
        <v>35.630000000000003</v>
      </c>
      <c r="K1013" s="82">
        <f t="shared" si="429"/>
        <v>35.6</v>
      </c>
      <c r="L1013" s="82">
        <f t="shared" si="430"/>
        <v>3.56</v>
      </c>
      <c r="M1013" s="83">
        <f t="shared" si="428"/>
        <v>3.5630000000000002</v>
      </c>
      <c r="N1013" s="84">
        <v>2.3304999999999998</v>
      </c>
      <c r="O1013" s="85">
        <f t="shared" si="431"/>
        <v>10</v>
      </c>
      <c r="P1013" s="86">
        <v>1</v>
      </c>
      <c r="Q1013" s="85">
        <f t="shared" si="432"/>
        <v>5000</v>
      </c>
      <c r="R1013" s="86">
        <v>500</v>
      </c>
      <c r="S1013" s="87">
        <f t="shared" si="433"/>
        <v>35.6</v>
      </c>
      <c r="T1013" s="87">
        <f t="shared" si="434"/>
        <v>17800</v>
      </c>
      <c r="U1013" s="1"/>
      <c r="V1013" s="1"/>
      <c r="W1013" s="1"/>
      <c r="X1013" s="1"/>
      <c r="Y1013" s="1"/>
      <c r="Z1013" s="1"/>
      <c r="AA1013" s="22">
        <f t="shared" si="435"/>
        <v>23.305</v>
      </c>
      <c r="AB1013" s="22">
        <f t="shared" si="436"/>
        <v>35.630000000000003</v>
      </c>
      <c r="AC1013" s="22">
        <f t="shared" si="437"/>
        <v>23.305</v>
      </c>
      <c r="AD1013" s="1"/>
      <c r="AE1013" s="22">
        <f t="shared" si="438"/>
        <v>11652.499999999998</v>
      </c>
      <c r="AF1013" s="22">
        <f t="shared" si="439"/>
        <v>17815</v>
      </c>
      <c r="AG1013" s="22">
        <f t="shared" si="440"/>
        <v>11652.499999999998</v>
      </c>
      <c r="AH1013" s="1"/>
      <c r="AI1013" s="1"/>
      <c r="AJ1013" s="1"/>
      <c r="AK1013" s="1"/>
      <c r="AL1013" s="1"/>
      <c r="AM1013" s="1"/>
      <c r="AN1013" s="26"/>
      <c r="AO1013" s="26"/>
      <c r="AP1013" s="26"/>
      <c r="AQ1013" s="26"/>
      <c r="AR1013" s="26"/>
      <c r="AS1013" s="26"/>
      <c r="AT1013" s="26"/>
      <c r="AU1013" s="26"/>
      <c r="AV1013" s="26"/>
      <c r="AW1013" s="26"/>
      <c r="AX1013" s="26"/>
      <c r="AY1013" s="26"/>
      <c r="AZ1013" s="26"/>
      <c r="BA1013" s="26"/>
      <c r="BB1013" s="26"/>
      <c r="BC1013" s="26"/>
      <c r="BD1013" s="26"/>
      <c r="BE1013" s="26"/>
      <c r="BF1013" s="26"/>
      <c r="BG1013" s="26"/>
      <c r="BH1013" s="26"/>
      <c r="BI1013" s="26"/>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row>
    <row r="1014" spans="1:201" ht="40.15" customHeight="1" x14ac:dyDescent="0.2">
      <c r="A1014" s="15" t="s">
        <v>1160</v>
      </c>
      <c r="B1014" s="9">
        <v>1005</v>
      </c>
      <c r="C1014" s="9"/>
      <c r="D1014" s="49" t="s">
        <v>886</v>
      </c>
      <c r="E1014" s="79" t="s">
        <v>1598</v>
      </c>
      <c r="F1014" s="49" t="s">
        <v>681</v>
      </c>
      <c r="G1014" s="49" t="s">
        <v>887</v>
      </c>
      <c r="H1014" s="49" t="s">
        <v>344</v>
      </c>
      <c r="I1014" s="89">
        <v>28</v>
      </c>
      <c r="J1014" s="88">
        <v>11.64</v>
      </c>
      <c r="K1014" s="82">
        <f t="shared" si="429"/>
        <v>11.479999999999999</v>
      </c>
      <c r="L1014" s="82">
        <f t="shared" si="430"/>
        <v>0.41</v>
      </c>
      <c r="M1014" s="83">
        <f t="shared" si="428"/>
        <v>0.41571428571428576</v>
      </c>
      <c r="N1014" s="84">
        <v>0.28089199999999998</v>
      </c>
      <c r="O1014" s="85">
        <f t="shared" si="431"/>
        <v>28</v>
      </c>
      <c r="P1014" s="86">
        <v>1</v>
      </c>
      <c r="Q1014" s="85">
        <f t="shared" si="432"/>
        <v>84000</v>
      </c>
      <c r="R1014" s="86">
        <v>3000</v>
      </c>
      <c r="S1014" s="87">
        <f t="shared" si="433"/>
        <v>11.479999999999999</v>
      </c>
      <c r="T1014" s="87">
        <f t="shared" si="434"/>
        <v>34439.999999999993</v>
      </c>
      <c r="AA1014" s="22">
        <f t="shared" si="435"/>
        <v>7.8649759999999995</v>
      </c>
      <c r="AB1014" s="22">
        <f t="shared" si="436"/>
        <v>11.64</v>
      </c>
      <c r="AC1014" s="22">
        <f t="shared" si="437"/>
        <v>7.8649759999999995</v>
      </c>
      <c r="AE1014" s="22">
        <f t="shared" si="438"/>
        <v>23594.927999999996</v>
      </c>
      <c r="AF1014" s="22">
        <f t="shared" si="439"/>
        <v>34920.000000000007</v>
      </c>
      <c r="AG1014" s="22">
        <f t="shared" si="440"/>
        <v>23594.927999999996</v>
      </c>
    </row>
    <row r="1015" spans="1:201" ht="40.15" customHeight="1" x14ac:dyDescent="0.2">
      <c r="A1015" s="15" t="s">
        <v>1160</v>
      </c>
      <c r="B1015" s="9">
        <v>1006</v>
      </c>
      <c r="C1015" s="9"/>
      <c r="D1015" s="49" t="s">
        <v>886</v>
      </c>
      <c r="E1015" s="79" t="s">
        <v>1599</v>
      </c>
      <c r="F1015" s="49" t="s">
        <v>681</v>
      </c>
      <c r="G1015" s="49" t="s">
        <v>518</v>
      </c>
      <c r="H1015" s="49" t="s">
        <v>540</v>
      </c>
      <c r="I1015" s="89">
        <v>28</v>
      </c>
      <c r="J1015" s="88">
        <v>22.17</v>
      </c>
      <c r="K1015" s="82">
        <f t="shared" si="429"/>
        <v>22.12</v>
      </c>
      <c r="L1015" s="82">
        <f t="shared" si="430"/>
        <v>0.79</v>
      </c>
      <c r="M1015" s="83">
        <f t="shared" si="428"/>
        <v>0.79178571428571431</v>
      </c>
      <c r="N1015" s="84">
        <v>0.53517800000000004</v>
      </c>
      <c r="O1015" s="85">
        <f t="shared" si="431"/>
        <v>28</v>
      </c>
      <c r="P1015" s="86">
        <v>1</v>
      </c>
      <c r="Q1015" s="85">
        <f t="shared" si="432"/>
        <v>5600</v>
      </c>
      <c r="R1015" s="86">
        <v>200</v>
      </c>
      <c r="S1015" s="87">
        <f t="shared" si="433"/>
        <v>22.12</v>
      </c>
      <c r="T1015" s="87">
        <f t="shared" si="434"/>
        <v>4424</v>
      </c>
      <c r="AA1015" s="22">
        <f t="shared" si="435"/>
        <v>14.984984000000001</v>
      </c>
      <c r="AB1015" s="22">
        <f t="shared" si="436"/>
        <v>22.17</v>
      </c>
      <c r="AC1015" s="22">
        <f t="shared" si="437"/>
        <v>14.984984000000001</v>
      </c>
      <c r="AE1015" s="22">
        <f t="shared" si="438"/>
        <v>2996.9968000000003</v>
      </c>
      <c r="AF1015" s="22">
        <f t="shared" si="439"/>
        <v>4434</v>
      </c>
      <c r="AG1015" s="22">
        <f t="shared" si="440"/>
        <v>2996.9968000000003</v>
      </c>
    </row>
    <row r="1016" spans="1:201" ht="40.15" customHeight="1" x14ac:dyDescent="0.2">
      <c r="A1016" s="16" t="s">
        <v>1160</v>
      </c>
      <c r="B1016" s="9">
        <v>1007</v>
      </c>
      <c r="C1016" s="9"/>
      <c r="D1016" s="49" t="s">
        <v>886</v>
      </c>
      <c r="E1016" s="79" t="s">
        <v>1600</v>
      </c>
      <c r="F1016" s="49" t="s">
        <v>681</v>
      </c>
      <c r="G1016" s="49" t="s">
        <v>887</v>
      </c>
      <c r="H1016" s="49" t="s">
        <v>540</v>
      </c>
      <c r="I1016" s="89">
        <v>28</v>
      </c>
      <c r="J1016" s="82">
        <v>34.119999999999997</v>
      </c>
      <c r="K1016" s="82">
        <f t="shared" si="429"/>
        <v>33.879999999999995</v>
      </c>
      <c r="L1016" s="82">
        <f t="shared" si="430"/>
        <v>1.21</v>
      </c>
      <c r="M1016" s="83">
        <f t="shared" si="428"/>
        <v>1.2185714285714284</v>
      </c>
      <c r="N1016" s="84">
        <v>0.70563100000000001</v>
      </c>
      <c r="O1016" s="85">
        <f t="shared" si="431"/>
        <v>5600</v>
      </c>
      <c r="P1016" s="86">
        <v>200</v>
      </c>
      <c r="Q1016" s="85">
        <f t="shared" si="432"/>
        <v>112000</v>
      </c>
      <c r="R1016" s="86">
        <v>4000</v>
      </c>
      <c r="S1016" s="87">
        <f t="shared" si="433"/>
        <v>6775.9999999999991</v>
      </c>
      <c r="T1016" s="87">
        <f t="shared" si="434"/>
        <v>135519.99999999997</v>
      </c>
      <c r="X1016" s="6"/>
      <c r="Y1016" s="6"/>
      <c r="Z1016" s="6"/>
      <c r="AA1016" s="22">
        <f t="shared" si="435"/>
        <v>3951.5336000000002</v>
      </c>
      <c r="AB1016" s="22">
        <f t="shared" si="436"/>
        <v>6823.9999999999991</v>
      </c>
      <c r="AC1016" s="22">
        <f t="shared" si="437"/>
        <v>3951.5336000000002</v>
      </c>
      <c r="AD1016" s="6"/>
      <c r="AE1016" s="22">
        <f t="shared" si="438"/>
        <v>79030.672000000006</v>
      </c>
      <c r="AF1016" s="22">
        <f t="shared" si="439"/>
        <v>136479.99999999997</v>
      </c>
      <c r="AG1016" s="22">
        <f t="shared" si="440"/>
        <v>79030.672000000006</v>
      </c>
      <c r="AH1016" s="6"/>
      <c r="AI1016" s="6"/>
      <c r="AJ1016" s="6"/>
      <c r="AK1016" s="6"/>
      <c r="AL1016" s="6"/>
      <c r="AM1016" s="6"/>
      <c r="AN1016" s="29"/>
      <c r="AO1016" s="29"/>
      <c r="AP1016" s="29"/>
      <c r="AQ1016" s="29"/>
      <c r="AR1016" s="29"/>
      <c r="AS1016" s="29"/>
      <c r="AT1016" s="29"/>
      <c r="AU1016" s="29"/>
      <c r="AV1016" s="29"/>
      <c r="AW1016" s="29"/>
      <c r="AX1016" s="29"/>
      <c r="AY1016" s="29"/>
      <c r="AZ1016" s="29"/>
      <c r="BA1016" s="29"/>
      <c r="BB1016" s="29"/>
      <c r="BC1016" s="29"/>
      <c r="BD1016" s="29"/>
      <c r="BE1016" s="29"/>
      <c r="BF1016" s="29"/>
      <c r="BG1016" s="29"/>
      <c r="BH1016" s="29"/>
      <c r="BI1016" s="29"/>
      <c r="BJ1016" s="6"/>
      <c r="BK1016" s="6"/>
      <c r="BL1016" s="6"/>
      <c r="BM1016" s="6"/>
      <c r="BN1016" s="6"/>
      <c r="BO1016" s="6"/>
      <c r="BP1016" s="6"/>
      <c r="BQ1016" s="6"/>
      <c r="BR1016" s="6"/>
      <c r="BS1016" s="6"/>
      <c r="BT1016" s="6"/>
      <c r="BU1016" s="6"/>
      <c r="BV1016" s="6"/>
      <c r="BW1016" s="6"/>
      <c r="BX1016" s="6"/>
      <c r="BY1016" s="6"/>
      <c r="BZ1016" s="6"/>
      <c r="CA1016" s="6"/>
      <c r="CB1016" s="6"/>
      <c r="CC1016" s="6"/>
      <c r="CD1016" s="6"/>
      <c r="CE1016" s="6"/>
      <c r="CF1016" s="6"/>
      <c r="CG1016" s="6"/>
      <c r="CH1016" s="6"/>
      <c r="CI1016" s="6"/>
      <c r="CJ1016" s="6"/>
      <c r="CK1016" s="6"/>
      <c r="CL1016" s="6"/>
      <c r="CM1016" s="6"/>
      <c r="CN1016" s="6"/>
      <c r="CO1016" s="6"/>
      <c r="CP1016" s="6"/>
      <c r="CQ1016" s="6"/>
      <c r="CR1016" s="6"/>
      <c r="CS1016" s="6"/>
      <c r="CT1016" s="6"/>
      <c r="CU1016" s="6"/>
      <c r="CV1016" s="6"/>
      <c r="CW1016" s="6"/>
      <c r="CX1016" s="6"/>
      <c r="CY1016" s="6"/>
      <c r="CZ1016" s="6"/>
      <c r="DA1016" s="6"/>
      <c r="DB1016" s="6"/>
      <c r="DC1016" s="6"/>
      <c r="DD1016" s="6"/>
      <c r="DE1016" s="6"/>
      <c r="DF1016" s="6"/>
      <c r="DG1016" s="6"/>
      <c r="DH1016" s="6"/>
      <c r="DI1016" s="6"/>
      <c r="DJ1016" s="6"/>
      <c r="DK1016" s="6"/>
      <c r="DL1016" s="6"/>
      <c r="DM1016" s="6"/>
      <c r="DN1016" s="6"/>
      <c r="DO1016" s="6"/>
      <c r="DP1016" s="6"/>
      <c r="DQ1016" s="6"/>
      <c r="DR1016" s="6"/>
      <c r="DS1016" s="6"/>
      <c r="DT1016" s="6"/>
      <c r="DU1016" s="6"/>
      <c r="DV1016" s="6"/>
      <c r="DW1016" s="6"/>
      <c r="DX1016" s="6"/>
      <c r="DY1016" s="6"/>
      <c r="DZ1016" s="6"/>
      <c r="EA1016" s="6"/>
      <c r="EB1016" s="6"/>
      <c r="EC1016" s="6"/>
      <c r="ED1016" s="6"/>
      <c r="EE1016" s="6"/>
      <c r="EF1016" s="6"/>
      <c r="EG1016" s="6"/>
      <c r="EH1016" s="6"/>
      <c r="EI1016" s="6"/>
      <c r="EJ1016" s="6"/>
      <c r="EK1016" s="6"/>
      <c r="EL1016" s="6"/>
      <c r="EM1016" s="6"/>
      <c r="EN1016" s="6"/>
      <c r="EO1016" s="6"/>
      <c r="EP1016" s="6"/>
      <c r="EQ1016" s="6"/>
      <c r="ER1016" s="6"/>
      <c r="ES1016" s="6"/>
      <c r="ET1016" s="6"/>
      <c r="EU1016" s="6"/>
      <c r="EV1016" s="6"/>
      <c r="EW1016" s="6"/>
      <c r="EX1016" s="6"/>
      <c r="EY1016" s="6"/>
      <c r="EZ1016" s="6"/>
      <c r="FA1016" s="6"/>
      <c r="FB1016" s="6"/>
      <c r="FC1016" s="6"/>
      <c r="FD1016" s="6"/>
      <c r="FE1016" s="6"/>
      <c r="FF1016" s="6"/>
      <c r="FG1016" s="6"/>
      <c r="FH1016" s="6"/>
      <c r="FI1016" s="6"/>
      <c r="FJ1016" s="6"/>
      <c r="FK1016" s="6"/>
      <c r="FL1016" s="6"/>
      <c r="FM1016" s="6"/>
      <c r="FN1016" s="6"/>
      <c r="FO1016" s="6"/>
      <c r="FP1016" s="6"/>
      <c r="FQ1016" s="6"/>
      <c r="FR1016" s="6"/>
      <c r="FS1016" s="6"/>
      <c r="FT1016" s="6"/>
      <c r="FU1016" s="6"/>
      <c r="FV1016" s="6"/>
      <c r="FW1016" s="6"/>
      <c r="FX1016" s="6"/>
      <c r="FY1016" s="6"/>
      <c r="FZ1016" s="6"/>
      <c r="GA1016" s="6"/>
      <c r="GB1016" s="6"/>
      <c r="GC1016" s="6"/>
      <c r="GD1016" s="6"/>
      <c r="GE1016" s="6"/>
      <c r="GF1016" s="6"/>
      <c r="GG1016" s="6"/>
      <c r="GH1016" s="6"/>
      <c r="GI1016" s="6"/>
      <c r="GJ1016" s="6"/>
      <c r="GK1016" s="6"/>
      <c r="GL1016" s="6"/>
      <c r="GM1016" s="6"/>
      <c r="GN1016" s="6"/>
      <c r="GO1016" s="6"/>
      <c r="GP1016" s="6"/>
      <c r="GQ1016" s="6"/>
      <c r="GR1016" s="6"/>
      <c r="GS1016" s="6"/>
    </row>
    <row r="1017" spans="1:201" s="6" customFormat="1" ht="40.15" customHeight="1" x14ac:dyDescent="0.2">
      <c r="A1017" s="16" t="s">
        <v>1160</v>
      </c>
      <c r="B1017" s="9">
        <v>1008</v>
      </c>
      <c r="C1017" s="9"/>
      <c r="D1017" s="49" t="s">
        <v>886</v>
      </c>
      <c r="E1017" s="79" t="s">
        <v>1601</v>
      </c>
      <c r="F1017" s="49" t="s">
        <v>549</v>
      </c>
      <c r="G1017" s="49" t="s">
        <v>888</v>
      </c>
      <c r="H1017" s="49" t="s">
        <v>540</v>
      </c>
      <c r="I1017" s="89">
        <v>28</v>
      </c>
      <c r="J1017" s="82">
        <v>25.58</v>
      </c>
      <c r="K1017" s="82">
        <f t="shared" si="429"/>
        <v>25.48</v>
      </c>
      <c r="L1017" s="82">
        <f t="shared" si="430"/>
        <v>0.91</v>
      </c>
      <c r="M1017" s="83">
        <f t="shared" si="428"/>
        <v>0.91357142857142848</v>
      </c>
      <c r="N1017" s="84">
        <v>0.35281499999999999</v>
      </c>
      <c r="O1017" s="85">
        <f t="shared" si="431"/>
        <v>5600</v>
      </c>
      <c r="P1017" s="86">
        <v>200</v>
      </c>
      <c r="Q1017" s="85">
        <f t="shared" si="432"/>
        <v>44800</v>
      </c>
      <c r="R1017" s="86">
        <v>1600</v>
      </c>
      <c r="S1017" s="87">
        <f t="shared" si="433"/>
        <v>5096</v>
      </c>
      <c r="T1017" s="87">
        <f t="shared" si="434"/>
        <v>40768</v>
      </c>
      <c r="AA1017" s="22">
        <f t="shared" si="435"/>
        <v>1975.7639999999999</v>
      </c>
      <c r="AB1017" s="22">
        <f t="shared" si="436"/>
        <v>5115.9999999999991</v>
      </c>
      <c r="AC1017" s="22">
        <f t="shared" si="437"/>
        <v>1975.7639999999999</v>
      </c>
      <c r="AE1017" s="22">
        <f t="shared" si="438"/>
        <v>15806.111999999999</v>
      </c>
      <c r="AF1017" s="22">
        <f t="shared" si="439"/>
        <v>40927.999999999993</v>
      </c>
      <c r="AG1017" s="22">
        <f t="shared" si="440"/>
        <v>15806.111999999999</v>
      </c>
      <c r="AN1017" s="29"/>
      <c r="AO1017" s="29"/>
      <c r="AP1017" s="29"/>
      <c r="AQ1017" s="29"/>
      <c r="AR1017" s="29"/>
      <c r="AS1017" s="29"/>
      <c r="AT1017" s="29"/>
      <c r="AU1017" s="29"/>
      <c r="AV1017" s="29"/>
      <c r="AW1017" s="29"/>
      <c r="AX1017" s="29"/>
      <c r="AY1017" s="29"/>
      <c r="AZ1017" s="29"/>
      <c r="BA1017" s="29"/>
      <c r="BB1017" s="29"/>
      <c r="BC1017" s="29"/>
      <c r="BD1017" s="29"/>
      <c r="BE1017" s="29"/>
      <c r="BF1017" s="29"/>
      <c r="BG1017" s="29"/>
      <c r="BH1017" s="29"/>
      <c r="BI1017" s="29"/>
    </row>
    <row r="1018" spans="1:201" s="6" customFormat="1" ht="40.15" customHeight="1" x14ac:dyDescent="0.2">
      <c r="A1018" s="15" t="s">
        <v>1160</v>
      </c>
      <c r="B1018" s="9">
        <v>1009</v>
      </c>
      <c r="C1018" s="9"/>
      <c r="D1018" s="49" t="s">
        <v>10</v>
      </c>
      <c r="E1018" s="79" t="s">
        <v>350</v>
      </c>
      <c r="F1018" s="49" t="s">
        <v>641</v>
      </c>
      <c r="G1018" s="49" t="s">
        <v>11</v>
      </c>
      <c r="H1018" s="49" t="s">
        <v>540</v>
      </c>
      <c r="I1018" s="89">
        <v>20</v>
      </c>
      <c r="J1018" s="88">
        <v>12.25</v>
      </c>
      <c r="K1018" s="82">
        <f t="shared" si="429"/>
        <v>12.2</v>
      </c>
      <c r="L1018" s="82">
        <f t="shared" si="430"/>
        <v>0.61</v>
      </c>
      <c r="M1018" s="83">
        <f t="shared" ref="M1018:M1030" si="446">J1018/I1018</f>
        <v>0.61250000000000004</v>
      </c>
      <c r="N1018" s="84">
        <v>0.53909899999999999</v>
      </c>
      <c r="O1018" s="85">
        <f t="shared" si="431"/>
        <v>20</v>
      </c>
      <c r="P1018" s="86">
        <v>1</v>
      </c>
      <c r="Q1018" s="85">
        <f t="shared" si="432"/>
        <v>16000</v>
      </c>
      <c r="R1018" s="86">
        <v>800</v>
      </c>
      <c r="S1018" s="87">
        <f t="shared" si="433"/>
        <v>12.2</v>
      </c>
      <c r="T1018" s="87">
        <f t="shared" si="434"/>
        <v>9760</v>
      </c>
      <c r="U1018" s="1"/>
      <c r="V1018" s="1"/>
      <c r="W1018" s="1"/>
      <c r="X1018" s="1"/>
      <c r="Y1018" s="1"/>
      <c r="Z1018" s="1"/>
      <c r="AA1018" s="22">
        <f t="shared" si="435"/>
        <v>10.781980000000001</v>
      </c>
      <c r="AB1018" s="22">
        <f t="shared" si="436"/>
        <v>12.25</v>
      </c>
      <c r="AC1018" s="22">
        <f t="shared" si="437"/>
        <v>10.781980000000001</v>
      </c>
      <c r="AD1018" s="1"/>
      <c r="AE1018" s="22">
        <f t="shared" si="438"/>
        <v>8625.5840000000007</v>
      </c>
      <c r="AF1018" s="22">
        <f t="shared" si="439"/>
        <v>9800</v>
      </c>
      <c r="AG1018" s="22">
        <f t="shared" si="440"/>
        <v>8625.5840000000007</v>
      </c>
      <c r="AH1018" s="1"/>
      <c r="AI1018" s="1"/>
      <c r="AJ1018" s="1"/>
      <c r="AK1018" s="1"/>
      <c r="AL1018" s="1"/>
      <c r="AM1018" s="1"/>
      <c r="AN1018" s="26"/>
      <c r="AO1018" s="26"/>
      <c r="AP1018" s="26"/>
      <c r="AQ1018" s="26"/>
      <c r="AR1018" s="26"/>
      <c r="AS1018" s="26"/>
      <c r="AT1018" s="26"/>
      <c r="AU1018" s="26"/>
      <c r="AV1018" s="26"/>
      <c r="AW1018" s="26"/>
      <c r="AX1018" s="26"/>
      <c r="AY1018" s="26"/>
      <c r="AZ1018" s="26"/>
      <c r="BA1018" s="26"/>
      <c r="BB1018" s="26"/>
      <c r="BC1018" s="26"/>
      <c r="BD1018" s="26"/>
      <c r="BE1018" s="26"/>
      <c r="BF1018" s="26"/>
      <c r="BG1018" s="26"/>
      <c r="BH1018" s="26"/>
      <c r="BI1018" s="26"/>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row>
    <row r="1019" spans="1:201" ht="40.15" customHeight="1" x14ac:dyDescent="0.2">
      <c r="A1019" s="15" t="s">
        <v>1160</v>
      </c>
      <c r="B1019" s="9">
        <v>1010</v>
      </c>
      <c r="C1019" s="9"/>
      <c r="D1019" s="38" t="s">
        <v>1988</v>
      </c>
      <c r="E1019" s="98" t="s">
        <v>1989</v>
      </c>
      <c r="F1019" s="38" t="s">
        <v>867</v>
      </c>
      <c r="G1019" s="52" t="s">
        <v>1990</v>
      </c>
      <c r="H1019" s="38" t="s">
        <v>540</v>
      </c>
      <c r="I1019" s="99">
        <v>10</v>
      </c>
      <c r="J1019" s="88">
        <v>7.11</v>
      </c>
      <c r="K1019" s="82">
        <f t="shared" ref="K1019:K1030" si="447">L1019*I1019</f>
        <v>7.1</v>
      </c>
      <c r="L1019" s="82">
        <f t="shared" si="430"/>
        <v>0.71</v>
      </c>
      <c r="M1019" s="83">
        <f t="shared" si="446"/>
        <v>0.71100000000000008</v>
      </c>
      <c r="N1019" s="84">
        <v>0.19220000000000001</v>
      </c>
      <c r="O1019" s="85">
        <f t="shared" si="431"/>
        <v>100</v>
      </c>
      <c r="P1019" s="86">
        <v>10</v>
      </c>
      <c r="Q1019" s="85">
        <f t="shared" si="432"/>
        <v>18000</v>
      </c>
      <c r="R1019" s="86">
        <v>1800</v>
      </c>
      <c r="S1019" s="87">
        <f t="shared" si="433"/>
        <v>71</v>
      </c>
      <c r="T1019" s="87">
        <f t="shared" si="434"/>
        <v>12780</v>
      </c>
      <c r="U1019" s="7"/>
      <c r="V1019" s="7"/>
      <c r="W1019" s="7"/>
      <c r="X1019" s="7"/>
      <c r="Y1019" s="7"/>
      <c r="Z1019" s="7"/>
      <c r="AA1019" s="22">
        <f t="shared" si="435"/>
        <v>19.220000000000002</v>
      </c>
      <c r="AB1019" s="22">
        <f t="shared" si="436"/>
        <v>71.100000000000009</v>
      </c>
      <c r="AC1019" s="22">
        <f t="shared" si="437"/>
        <v>19.220000000000002</v>
      </c>
      <c r="AD1019" s="7"/>
      <c r="AE1019" s="22">
        <f t="shared" si="438"/>
        <v>3459.6000000000004</v>
      </c>
      <c r="AF1019" s="22">
        <f t="shared" si="439"/>
        <v>12798.000000000002</v>
      </c>
      <c r="AG1019" s="22">
        <f t="shared" si="440"/>
        <v>3459.6000000000004</v>
      </c>
      <c r="AH1019" s="7"/>
      <c r="AI1019" s="7"/>
      <c r="AJ1019" s="7"/>
      <c r="AK1019" s="7"/>
      <c r="AL1019" s="7"/>
      <c r="AM1019" s="7"/>
      <c r="AN1019" s="30"/>
      <c r="AO1019" s="30"/>
      <c r="AP1019" s="30"/>
      <c r="AQ1019" s="30"/>
      <c r="AR1019" s="30"/>
      <c r="AS1019" s="30"/>
      <c r="AT1019" s="30"/>
      <c r="AU1019" s="30"/>
      <c r="AV1019" s="30"/>
      <c r="AW1019" s="30"/>
      <c r="AX1019" s="30"/>
      <c r="AY1019" s="30"/>
      <c r="AZ1019" s="30"/>
      <c r="BA1019" s="30"/>
      <c r="BB1019" s="30"/>
      <c r="BC1019" s="30"/>
      <c r="BD1019" s="30"/>
      <c r="BE1019" s="30"/>
      <c r="BF1019" s="30"/>
      <c r="BG1019" s="30"/>
      <c r="BH1019" s="30"/>
      <c r="BI1019" s="30"/>
      <c r="BJ1019" s="7"/>
      <c r="BK1019" s="7"/>
      <c r="BL1019" s="7"/>
      <c r="BM1019" s="7"/>
      <c r="BN1019" s="7"/>
      <c r="BO1019" s="7"/>
      <c r="BP1019" s="7"/>
      <c r="BQ1019" s="7"/>
      <c r="BR1019" s="7"/>
      <c r="BS1019" s="7"/>
      <c r="BT1019" s="7"/>
      <c r="BU1019" s="7"/>
      <c r="BV1019" s="7"/>
      <c r="BW1019" s="7"/>
      <c r="BX1019" s="7"/>
      <c r="BY1019" s="7"/>
      <c r="BZ1019" s="7"/>
      <c r="CA1019" s="7"/>
      <c r="CB1019" s="7"/>
      <c r="CC1019" s="7"/>
      <c r="CD1019" s="7"/>
      <c r="CE1019" s="7"/>
      <c r="CF1019" s="7"/>
      <c r="CG1019" s="7"/>
      <c r="CH1019" s="7"/>
      <c r="CI1019" s="7"/>
      <c r="CJ1019" s="7"/>
      <c r="CK1019" s="7"/>
      <c r="CL1019" s="7"/>
      <c r="CM1019" s="7"/>
      <c r="CN1019" s="7"/>
      <c r="CO1019" s="7"/>
      <c r="CP1019" s="7"/>
      <c r="CQ1019" s="7"/>
      <c r="CR1019" s="7"/>
      <c r="CS1019" s="7"/>
      <c r="CT1019" s="7"/>
      <c r="CU1019" s="7"/>
      <c r="CV1019" s="7"/>
      <c r="CW1019" s="7"/>
      <c r="CX1019" s="7"/>
      <c r="CY1019" s="7"/>
      <c r="CZ1019" s="7"/>
      <c r="DA1019" s="7"/>
      <c r="DB1019" s="7"/>
      <c r="DC1019" s="7"/>
      <c r="DD1019" s="7"/>
      <c r="DE1019" s="7"/>
      <c r="DF1019" s="7"/>
      <c r="DG1019" s="7"/>
      <c r="DH1019" s="7"/>
      <c r="DI1019" s="7"/>
      <c r="DJ1019" s="7"/>
      <c r="DK1019" s="7"/>
      <c r="DL1019" s="7"/>
      <c r="DM1019" s="7"/>
      <c r="DN1019" s="7"/>
      <c r="DO1019" s="7"/>
      <c r="DP1019" s="7"/>
      <c r="DQ1019" s="7"/>
      <c r="DR1019" s="7"/>
      <c r="DS1019" s="7"/>
      <c r="DT1019" s="7"/>
      <c r="DU1019" s="7"/>
      <c r="DV1019" s="7"/>
      <c r="DW1019" s="7"/>
      <c r="DX1019" s="7"/>
      <c r="DY1019" s="7"/>
      <c r="DZ1019" s="7"/>
      <c r="EA1019" s="7"/>
      <c r="EB1019" s="7"/>
      <c r="EC1019" s="7"/>
      <c r="ED1019" s="7"/>
      <c r="EE1019" s="7"/>
      <c r="EF1019" s="7"/>
      <c r="EG1019" s="7"/>
      <c r="EH1019" s="7"/>
      <c r="EI1019" s="7"/>
      <c r="EJ1019" s="7"/>
      <c r="EK1019" s="7"/>
      <c r="EL1019" s="7"/>
      <c r="EM1019" s="7"/>
      <c r="EN1019" s="7"/>
      <c r="EO1019" s="7"/>
      <c r="EP1019" s="7"/>
      <c r="EQ1019" s="7"/>
      <c r="ER1019" s="7"/>
      <c r="ES1019" s="7"/>
      <c r="ET1019" s="7"/>
      <c r="EU1019" s="7"/>
      <c r="EV1019" s="7"/>
      <c r="EW1019" s="7"/>
      <c r="EX1019" s="7"/>
      <c r="EY1019" s="7"/>
      <c r="EZ1019" s="7"/>
      <c r="FA1019" s="7"/>
      <c r="FB1019" s="7"/>
      <c r="FC1019" s="7"/>
      <c r="FD1019" s="7"/>
      <c r="FE1019" s="7"/>
      <c r="FF1019" s="7"/>
      <c r="FG1019" s="7"/>
      <c r="FH1019" s="7"/>
      <c r="FI1019" s="7"/>
      <c r="FJ1019" s="7"/>
      <c r="FK1019" s="7"/>
      <c r="FL1019" s="7"/>
      <c r="FM1019" s="7"/>
      <c r="FN1019" s="7"/>
      <c r="FO1019" s="7"/>
      <c r="FP1019" s="7"/>
      <c r="FQ1019" s="7"/>
      <c r="FR1019" s="7"/>
      <c r="FS1019" s="7"/>
      <c r="FT1019" s="7"/>
      <c r="FU1019" s="7"/>
      <c r="FV1019" s="7"/>
      <c r="FW1019" s="7"/>
      <c r="FX1019" s="7"/>
      <c r="FY1019" s="7"/>
      <c r="FZ1019" s="7"/>
      <c r="GA1019" s="7"/>
      <c r="GB1019" s="7"/>
      <c r="GC1019" s="7"/>
      <c r="GD1019" s="7"/>
      <c r="GE1019" s="7"/>
      <c r="GF1019" s="7"/>
      <c r="GG1019" s="7"/>
      <c r="GH1019" s="7"/>
      <c r="GI1019" s="7"/>
      <c r="GJ1019" s="7"/>
      <c r="GK1019" s="7"/>
      <c r="GL1019" s="7"/>
      <c r="GM1019" s="7"/>
      <c r="GN1019" s="7"/>
      <c r="GO1019" s="7"/>
      <c r="GP1019" s="7"/>
      <c r="GQ1019" s="7"/>
      <c r="GR1019" s="7"/>
      <c r="GS1019" s="7"/>
    </row>
    <row r="1020" spans="1:201" s="6" customFormat="1" ht="40.15" customHeight="1" x14ac:dyDescent="0.2">
      <c r="A1020" s="16" t="s">
        <v>1160</v>
      </c>
      <c r="B1020" s="9">
        <v>1011</v>
      </c>
      <c r="C1020" s="9"/>
      <c r="D1020" s="49" t="s">
        <v>784</v>
      </c>
      <c r="E1020" s="79" t="s">
        <v>785</v>
      </c>
      <c r="F1020" s="49" t="s">
        <v>538</v>
      </c>
      <c r="G1020" s="49" t="s">
        <v>589</v>
      </c>
      <c r="H1020" s="49" t="s">
        <v>540</v>
      </c>
      <c r="I1020" s="89">
        <v>30</v>
      </c>
      <c r="J1020" s="82">
        <v>8.83</v>
      </c>
      <c r="K1020" s="82">
        <f t="shared" si="447"/>
        <v>8.6999999999999993</v>
      </c>
      <c r="L1020" s="82">
        <f t="shared" ref="L1020:L1030" si="448">ROUNDDOWN(M1020,2)</f>
        <v>0.28999999999999998</v>
      </c>
      <c r="M1020" s="83">
        <f t="shared" si="446"/>
        <v>0.29433333333333334</v>
      </c>
      <c r="N1020" s="84">
        <v>0.181116</v>
      </c>
      <c r="O1020" s="85">
        <f t="shared" si="431"/>
        <v>9000</v>
      </c>
      <c r="P1020" s="86">
        <v>300</v>
      </c>
      <c r="Q1020" s="85">
        <f t="shared" si="432"/>
        <v>120000</v>
      </c>
      <c r="R1020" s="86">
        <v>4000</v>
      </c>
      <c r="S1020" s="87">
        <f t="shared" si="433"/>
        <v>2610</v>
      </c>
      <c r="T1020" s="87">
        <f t="shared" si="434"/>
        <v>34800</v>
      </c>
      <c r="U1020" s="1"/>
      <c r="V1020" s="1"/>
      <c r="W1020" s="1"/>
      <c r="AA1020" s="22">
        <f t="shared" si="435"/>
        <v>1630.0440000000001</v>
      </c>
      <c r="AB1020" s="22">
        <f t="shared" si="436"/>
        <v>2649</v>
      </c>
      <c r="AC1020" s="22">
        <f t="shared" si="437"/>
        <v>1630.0440000000001</v>
      </c>
      <c r="AE1020" s="22">
        <f t="shared" si="438"/>
        <v>21733.919999999998</v>
      </c>
      <c r="AF1020" s="22">
        <f t="shared" si="439"/>
        <v>35320</v>
      </c>
      <c r="AG1020" s="22">
        <f t="shared" si="440"/>
        <v>21733.919999999998</v>
      </c>
      <c r="AN1020" s="29"/>
      <c r="AO1020" s="29"/>
      <c r="AP1020" s="29"/>
      <c r="AQ1020" s="29"/>
      <c r="AR1020" s="29"/>
      <c r="AS1020" s="29"/>
      <c r="AT1020" s="29"/>
      <c r="AU1020" s="29"/>
      <c r="AV1020" s="29"/>
      <c r="AW1020" s="29"/>
      <c r="AX1020" s="29"/>
      <c r="AY1020" s="29"/>
      <c r="AZ1020" s="29"/>
      <c r="BA1020" s="29"/>
      <c r="BB1020" s="29"/>
      <c r="BC1020" s="29"/>
      <c r="BD1020" s="29"/>
      <c r="BE1020" s="29"/>
      <c r="BF1020" s="29"/>
      <c r="BG1020" s="29"/>
      <c r="BH1020" s="29"/>
      <c r="BI1020" s="29"/>
    </row>
    <row r="1021" spans="1:201" s="7" customFormat="1" ht="40.15" customHeight="1" x14ac:dyDescent="0.2">
      <c r="A1021" s="15" t="s">
        <v>1161</v>
      </c>
      <c r="B1021" s="9">
        <v>1012</v>
      </c>
      <c r="C1021" s="9"/>
      <c r="D1021" s="49" t="s">
        <v>720</v>
      </c>
      <c r="E1021" s="79" t="s">
        <v>167</v>
      </c>
      <c r="F1021" s="49" t="s">
        <v>722</v>
      </c>
      <c r="G1021" s="49" t="s">
        <v>168</v>
      </c>
      <c r="H1021" s="49" t="s">
        <v>537</v>
      </c>
      <c r="I1021" s="53">
        <v>1</v>
      </c>
      <c r="J1021" s="88">
        <v>14</v>
      </c>
      <c r="K1021" s="82">
        <f t="shared" si="447"/>
        <v>14</v>
      </c>
      <c r="L1021" s="82">
        <f t="shared" si="448"/>
        <v>14</v>
      </c>
      <c r="M1021" s="83">
        <f t="shared" si="446"/>
        <v>14</v>
      </c>
      <c r="N1021" s="84">
        <v>0</v>
      </c>
      <c r="O1021" s="85">
        <f t="shared" si="431"/>
        <v>2000</v>
      </c>
      <c r="P1021" s="86">
        <v>2000</v>
      </c>
      <c r="Q1021" s="85">
        <f t="shared" si="432"/>
        <v>20000</v>
      </c>
      <c r="R1021" s="86">
        <v>20000</v>
      </c>
      <c r="S1021" s="87">
        <f t="shared" si="433"/>
        <v>28000</v>
      </c>
      <c r="T1021" s="87">
        <f t="shared" si="434"/>
        <v>280000</v>
      </c>
      <c r="U1021" s="6"/>
      <c r="V1021" s="6"/>
      <c r="W1021" s="6"/>
      <c r="X1021" s="1"/>
      <c r="Y1021" s="1"/>
      <c r="Z1021" s="1"/>
      <c r="AA1021" s="22">
        <f t="shared" si="435"/>
        <v>0</v>
      </c>
      <c r="AB1021" s="22">
        <f t="shared" si="436"/>
        <v>28000</v>
      </c>
      <c r="AC1021" s="22">
        <f t="shared" si="437"/>
        <v>0</v>
      </c>
      <c r="AD1021" s="1"/>
      <c r="AE1021" s="22">
        <f t="shared" si="438"/>
        <v>0</v>
      </c>
      <c r="AF1021" s="22">
        <f t="shared" si="439"/>
        <v>280000</v>
      </c>
      <c r="AG1021" s="22">
        <f t="shared" si="440"/>
        <v>0</v>
      </c>
      <c r="AH1021" s="1"/>
      <c r="AI1021" s="1"/>
      <c r="AJ1021" s="1"/>
      <c r="AK1021" s="1"/>
      <c r="AL1021" s="1"/>
      <c r="AM1021" s="1"/>
      <c r="AN1021" s="26"/>
      <c r="AO1021" s="26"/>
      <c r="AP1021" s="26"/>
      <c r="AQ1021" s="26"/>
      <c r="AR1021" s="26"/>
      <c r="AS1021" s="26"/>
      <c r="AT1021" s="26"/>
      <c r="AU1021" s="26"/>
      <c r="AV1021" s="26"/>
      <c r="AW1021" s="26"/>
      <c r="AX1021" s="26"/>
      <c r="AY1021" s="26"/>
      <c r="AZ1021" s="26"/>
      <c r="BA1021" s="26"/>
      <c r="BB1021" s="26"/>
      <c r="BC1021" s="26"/>
      <c r="BD1021" s="26"/>
      <c r="BE1021" s="26"/>
      <c r="BF1021" s="26"/>
      <c r="BG1021" s="26"/>
      <c r="BH1021" s="26"/>
      <c r="BI1021" s="26"/>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row>
    <row r="1022" spans="1:201" ht="40.15" customHeight="1" x14ac:dyDescent="0.2">
      <c r="A1022" s="15" t="s">
        <v>1161</v>
      </c>
      <c r="B1022" s="9">
        <v>1013</v>
      </c>
      <c r="C1022" s="9"/>
      <c r="D1022" s="49" t="s">
        <v>720</v>
      </c>
      <c r="E1022" s="79" t="s">
        <v>2053</v>
      </c>
      <c r="F1022" s="49" t="s">
        <v>722</v>
      </c>
      <c r="G1022" s="49" t="s">
        <v>2081</v>
      </c>
      <c r="H1022" s="49" t="s">
        <v>537</v>
      </c>
      <c r="I1022" s="53">
        <v>1</v>
      </c>
      <c r="J1022" s="88">
        <v>12</v>
      </c>
      <c r="K1022" s="82">
        <f t="shared" si="447"/>
        <v>12</v>
      </c>
      <c r="L1022" s="82">
        <f t="shared" si="448"/>
        <v>12</v>
      </c>
      <c r="M1022" s="83">
        <f t="shared" si="446"/>
        <v>12</v>
      </c>
      <c r="N1022" s="84"/>
      <c r="O1022" s="85">
        <f t="shared" si="431"/>
        <v>100</v>
      </c>
      <c r="P1022" s="86">
        <v>100</v>
      </c>
      <c r="Q1022" s="85">
        <f t="shared" si="432"/>
        <v>8000</v>
      </c>
      <c r="R1022" s="86">
        <v>8000</v>
      </c>
      <c r="S1022" s="87">
        <f t="shared" si="433"/>
        <v>1200</v>
      </c>
      <c r="T1022" s="87">
        <f t="shared" si="434"/>
        <v>96000</v>
      </c>
      <c r="U1022" s="6"/>
      <c r="V1022" s="6"/>
      <c r="W1022" s="6"/>
      <c r="AA1022" s="22"/>
      <c r="AB1022" s="22"/>
      <c r="AC1022" s="22"/>
      <c r="AE1022" s="22"/>
      <c r="AF1022" s="22"/>
      <c r="AG1022" s="22"/>
    </row>
    <row r="1023" spans="1:201" ht="40.15" customHeight="1" x14ac:dyDescent="0.2">
      <c r="A1023" s="15" t="s">
        <v>1161</v>
      </c>
      <c r="B1023" s="9">
        <v>1014</v>
      </c>
      <c r="C1023" s="9"/>
      <c r="D1023" s="49" t="s">
        <v>720</v>
      </c>
      <c r="E1023" s="79" t="s">
        <v>1110</v>
      </c>
      <c r="F1023" s="49" t="s">
        <v>722</v>
      </c>
      <c r="G1023" s="49" t="s">
        <v>168</v>
      </c>
      <c r="H1023" s="49" t="s">
        <v>537</v>
      </c>
      <c r="I1023" s="53">
        <v>1</v>
      </c>
      <c r="J1023" s="88">
        <v>11</v>
      </c>
      <c r="K1023" s="82">
        <f t="shared" si="447"/>
        <v>11</v>
      </c>
      <c r="L1023" s="82">
        <f t="shared" si="448"/>
        <v>11</v>
      </c>
      <c r="M1023" s="83">
        <f t="shared" si="446"/>
        <v>11</v>
      </c>
      <c r="N1023" s="84">
        <v>0</v>
      </c>
      <c r="O1023" s="85">
        <f t="shared" si="431"/>
        <v>600</v>
      </c>
      <c r="P1023" s="86">
        <v>600</v>
      </c>
      <c r="Q1023" s="85">
        <f t="shared" si="432"/>
        <v>20000</v>
      </c>
      <c r="R1023" s="86">
        <v>20000</v>
      </c>
      <c r="S1023" s="87">
        <f t="shared" si="433"/>
        <v>6600</v>
      </c>
      <c r="T1023" s="87">
        <f t="shared" si="434"/>
        <v>220000</v>
      </c>
      <c r="AA1023" s="22">
        <f t="shared" ref="AA1023:AA1030" si="449">N1023*O1023</f>
        <v>0</v>
      </c>
      <c r="AB1023" s="22">
        <f t="shared" ref="AB1023:AB1030" si="450">M1023*O1023</f>
        <v>6600</v>
      </c>
      <c r="AC1023" s="22">
        <f t="shared" ref="AC1023:AC1030" si="451">IF(AA1023&lt;AB1023,AA1023,AB1023)</f>
        <v>0</v>
      </c>
      <c r="AE1023" s="22">
        <f t="shared" ref="AE1023:AE1030" si="452">Q1023*N1023</f>
        <v>0</v>
      </c>
      <c r="AF1023" s="22">
        <f t="shared" ref="AF1023:AF1030" si="453">M1023*Q1023</f>
        <v>220000</v>
      </c>
      <c r="AG1023" s="22">
        <f t="shared" ref="AG1023:AG1030" si="454">IF(AE1023&lt;AF1023,AE1023,AF1023)</f>
        <v>0</v>
      </c>
    </row>
    <row r="1024" spans="1:201" ht="40.15" customHeight="1" x14ac:dyDescent="0.2">
      <c r="A1024" s="15" t="s">
        <v>1161</v>
      </c>
      <c r="B1024" s="9">
        <v>1015</v>
      </c>
      <c r="C1024" s="9"/>
      <c r="D1024" s="49" t="s">
        <v>720</v>
      </c>
      <c r="E1024" s="79" t="s">
        <v>1111</v>
      </c>
      <c r="F1024" s="49" t="s">
        <v>1112</v>
      </c>
      <c r="G1024" s="49" t="s">
        <v>1113</v>
      </c>
      <c r="H1024" s="49" t="s">
        <v>537</v>
      </c>
      <c r="I1024" s="89">
        <v>1</v>
      </c>
      <c r="J1024" s="88">
        <v>10</v>
      </c>
      <c r="K1024" s="82">
        <f t="shared" si="447"/>
        <v>10</v>
      </c>
      <c r="L1024" s="82">
        <f t="shared" si="448"/>
        <v>10</v>
      </c>
      <c r="M1024" s="83">
        <f t="shared" si="446"/>
        <v>10</v>
      </c>
      <c r="N1024" s="84">
        <v>0</v>
      </c>
      <c r="O1024" s="85">
        <f t="shared" si="431"/>
        <v>680</v>
      </c>
      <c r="P1024" s="86">
        <v>680</v>
      </c>
      <c r="Q1024" s="85">
        <f t="shared" si="432"/>
        <v>6000</v>
      </c>
      <c r="R1024" s="86">
        <v>6000</v>
      </c>
      <c r="S1024" s="87">
        <f t="shared" si="433"/>
        <v>6800</v>
      </c>
      <c r="T1024" s="87">
        <f t="shared" si="434"/>
        <v>60000</v>
      </c>
      <c r="AA1024" s="22">
        <f t="shared" si="449"/>
        <v>0</v>
      </c>
      <c r="AB1024" s="22">
        <f t="shared" si="450"/>
        <v>6800</v>
      </c>
      <c r="AC1024" s="22">
        <f t="shared" si="451"/>
        <v>0</v>
      </c>
      <c r="AE1024" s="22">
        <f t="shared" si="452"/>
        <v>0</v>
      </c>
      <c r="AF1024" s="22">
        <f t="shared" si="453"/>
        <v>60000</v>
      </c>
      <c r="AG1024" s="22">
        <f t="shared" si="454"/>
        <v>0</v>
      </c>
    </row>
    <row r="1025" spans="1:39" ht="40.15" customHeight="1" x14ac:dyDescent="0.2">
      <c r="A1025" s="15" t="s">
        <v>1160</v>
      </c>
      <c r="B1025" s="9">
        <v>1016</v>
      </c>
      <c r="C1025" s="9"/>
      <c r="D1025" s="49" t="s">
        <v>503</v>
      </c>
      <c r="E1025" s="79" t="s">
        <v>1602</v>
      </c>
      <c r="F1025" s="49" t="s">
        <v>549</v>
      </c>
      <c r="G1025" s="49" t="s">
        <v>871</v>
      </c>
      <c r="H1025" s="49" t="s">
        <v>540</v>
      </c>
      <c r="I1025" s="101">
        <v>28</v>
      </c>
      <c r="J1025" s="88">
        <v>33.15</v>
      </c>
      <c r="K1025" s="82">
        <f t="shared" si="447"/>
        <v>33.04</v>
      </c>
      <c r="L1025" s="82">
        <f t="shared" si="448"/>
        <v>1.18</v>
      </c>
      <c r="M1025" s="83">
        <f t="shared" si="446"/>
        <v>1.1839285714285714</v>
      </c>
      <c r="N1025" s="84">
        <v>0.14879899999999999</v>
      </c>
      <c r="O1025" s="85">
        <f t="shared" si="431"/>
        <v>8400</v>
      </c>
      <c r="P1025" s="86">
        <v>300</v>
      </c>
      <c r="Q1025" s="85">
        <f t="shared" si="432"/>
        <v>84000</v>
      </c>
      <c r="R1025" s="86">
        <v>3000</v>
      </c>
      <c r="S1025" s="87">
        <f t="shared" si="433"/>
        <v>9912</v>
      </c>
      <c r="T1025" s="87">
        <f t="shared" si="434"/>
        <v>99120</v>
      </c>
      <c r="AA1025" s="22">
        <f t="shared" si="449"/>
        <v>1249.9115999999999</v>
      </c>
      <c r="AB1025" s="22">
        <f t="shared" si="450"/>
        <v>9945</v>
      </c>
      <c r="AC1025" s="22">
        <f t="shared" si="451"/>
        <v>1249.9115999999999</v>
      </c>
      <c r="AE1025" s="22">
        <f t="shared" si="452"/>
        <v>12499.115999999998</v>
      </c>
      <c r="AF1025" s="22">
        <f t="shared" si="453"/>
        <v>99450</v>
      </c>
      <c r="AG1025" s="22">
        <f t="shared" si="454"/>
        <v>12499.115999999998</v>
      </c>
    </row>
    <row r="1026" spans="1:39" ht="40.15" customHeight="1" x14ac:dyDescent="0.2">
      <c r="A1026" s="15" t="s">
        <v>1160</v>
      </c>
      <c r="B1026" s="9">
        <v>1017</v>
      </c>
      <c r="C1026" s="9"/>
      <c r="D1026" s="49" t="s">
        <v>503</v>
      </c>
      <c r="E1026" s="79" t="s">
        <v>1603</v>
      </c>
      <c r="F1026" s="49" t="s">
        <v>549</v>
      </c>
      <c r="G1026" s="49" t="s">
        <v>504</v>
      </c>
      <c r="H1026" s="38" t="s">
        <v>540</v>
      </c>
      <c r="I1026" s="53">
        <v>28</v>
      </c>
      <c r="J1026" s="88">
        <v>15.12</v>
      </c>
      <c r="K1026" s="82">
        <f t="shared" si="447"/>
        <v>15.120000000000001</v>
      </c>
      <c r="L1026" s="82">
        <f t="shared" si="448"/>
        <v>0.54</v>
      </c>
      <c r="M1026" s="83">
        <f t="shared" si="446"/>
        <v>0.53999999999999992</v>
      </c>
      <c r="N1026" s="84">
        <v>3.7199000000000003E-2</v>
      </c>
      <c r="O1026" s="85">
        <f t="shared" si="431"/>
        <v>280</v>
      </c>
      <c r="P1026" s="86">
        <v>10</v>
      </c>
      <c r="Q1026" s="85">
        <f t="shared" si="432"/>
        <v>11200</v>
      </c>
      <c r="R1026" s="86">
        <v>400</v>
      </c>
      <c r="S1026" s="87">
        <f t="shared" si="433"/>
        <v>151.20000000000002</v>
      </c>
      <c r="T1026" s="87">
        <f t="shared" si="434"/>
        <v>6048</v>
      </c>
      <c r="AA1026" s="22">
        <f t="shared" si="449"/>
        <v>10.41572</v>
      </c>
      <c r="AB1026" s="22">
        <f t="shared" si="450"/>
        <v>151.19999999999999</v>
      </c>
      <c r="AC1026" s="22">
        <f t="shared" si="451"/>
        <v>10.41572</v>
      </c>
      <c r="AE1026" s="22">
        <f t="shared" si="452"/>
        <v>416.62880000000001</v>
      </c>
      <c r="AF1026" s="22">
        <f t="shared" si="453"/>
        <v>6047.9999999999991</v>
      </c>
      <c r="AG1026" s="22">
        <f t="shared" si="454"/>
        <v>416.62880000000001</v>
      </c>
    </row>
    <row r="1027" spans="1:39" ht="40.15" customHeight="1" x14ac:dyDescent="0.2">
      <c r="A1027" s="15" t="s">
        <v>1160</v>
      </c>
      <c r="B1027" s="9">
        <v>1018</v>
      </c>
      <c r="C1027" s="9"/>
      <c r="D1027" s="49" t="s">
        <v>1086</v>
      </c>
      <c r="E1027" s="79" t="s">
        <v>1604</v>
      </c>
      <c r="F1027" s="49" t="s">
        <v>549</v>
      </c>
      <c r="G1027" s="49" t="s">
        <v>589</v>
      </c>
      <c r="H1027" s="49" t="s">
        <v>540</v>
      </c>
      <c r="I1027" s="89">
        <v>10</v>
      </c>
      <c r="J1027" s="88">
        <v>1.66</v>
      </c>
      <c r="K1027" s="82">
        <f t="shared" si="447"/>
        <v>1.6</v>
      </c>
      <c r="L1027" s="82">
        <f t="shared" si="448"/>
        <v>0.16</v>
      </c>
      <c r="M1027" s="83">
        <f t="shared" si="446"/>
        <v>0.16599999999999998</v>
      </c>
      <c r="N1027" s="84">
        <v>0.20250000000000001</v>
      </c>
      <c r="O1027" s="85">
        <f t="shared" si="431"/>
        <v>10</v>
      </c>
      <c r="P1027" s="86">
        <v>1</v>
      </c>
      <c r="Q1027" s="85">
        <f t="shared" si="432"/>
        <v>15000</v>
      </c>
      <c r="R1027" s="86">
        <v>1500</v>
      </c>
      <c r="S1027" s="87">
        <f t="shared" si="433"/>
        <v>1.6</v>
      </c>
      <c r="T1027" s="87">
        <f t="shared" si="434"/>
        <v>2400</v>
      </c>
      <c r="AA1027" s="22">
        <f t="shared" si="449"/>
        <v>2.0250000000000004</v>
      </c>
      <c r="AB1027" s="22">
        <f t="shared" si="450"/>
        <v>1.6599999999999997</v>
      </c>
      <c r="AC1027" s="22">
        <f t="shared" si="451"/>
        <v>1.6599999999999997</v>
      </c>
      <c r="AE1027" s="22">
        <f t="shared" si="452"/>
        <v>3037.5</v>
      </c>
      <c r="AF1027" s="22">
        <f t="shared" si="453"/>
        <v>2489.9999999999995</v>
      </c>
      <c r="AG1027" s="22">
        <f t="shared" si="454"/>
        <v>2489.9999999999995</v>
      </c>
    </row>
    <row r="1028" spans="1:39" ht="40.15" customHeight="1" x14ac:dyDescent="0.2">
      <c r="A1028" s="15" t="s">
        <v>1160</v>
      </c>
      <c r="B1028" s="9">
        <v>1019</v>
      </c>
      <c r="C1028" s="9"/>
      <c r="D1028" s="49" t="s">
        <v>1086</v>
      </c>
      <c r="E1028" s="79" t="s">
        <v>360</v>
      </c>
      <c r="F1028" s="49" t="s">
        <v>549</v>
      </c>
      <c r="G1028" s="49" t="s">
        <v>643</v>
      </c>
      <c r="H1028" s="49" t="s">
        <v>540</v>
      </c>
      <c r="I1028" s="89">
        <v>10</v>
      </c>
      <c r="J1028" s="88">
        <v>2.5499999999999998</v>
      </c>
      <c r="K1028" s="82">
        <f t="shared" si="447"/>
        <v>2.5</v>
      </c>
      <c r="L1028" s="82">
        <f t="shared" si="448"/>
        <v>0.25</v>
      </c>
      <c r="M1028" s="83">
        <f t="shared" si="446"/>
        <v>0.255</v>
      </c>
      <c r="N1028" s="84">
        <v>0.20250000000000001</v>
      </c>
      <c r="O1028" s="85">
        <f t="shared" si="431"/>
        <v>3000</v>
      </c>
      <c r="P1028" s="86">
        <v>300</v>
      </c>
      <c r="Q1028" s="85">
        <f t="shared" si="432"/>
        <v>20000</v>
      </c>
      <c r="R1028" s="86">
        <v>2000</v>
      </c>
      <c r="S1028" s="87">
        <f t="shared" si="433"/>
        <v>750</v>
      </c>
      <c r="T1028" s="87">
        <f t="shared" si="434"/>
        <v>5000</v>
      </c>
      <c r="AA1028" s="22">
        <f t="shared" si="449"/>
        <v>607.5</v>
      </c>
      <c r="AB1028" s="22">
        <f t="shared" si="450"/>
        <v>765</v>
      </c>
      <c r="AC1028" s="22">
        <f t="shared" si="451"/>
        <v>607.5</v>
      </c>
      <c r="AE1028" s="22">
        <f t="shared" si="452"/>
        <v>4050.0000000000005</v>
      </c>
      <c r="AF1028" s="22">
        <f t="shared" si="453"/>
        <v>5100</v>
      </c>
      <c r="AG1028" s="22">
        <f t="shared" si="454"/>
        <v>4050.0000000000005</v>
      </c>
    </row>
    <row r="1029" spans="1:39" ht="40.15" customHeight="1" x14ac:dyDescent="0.2">
      <c r="A1029" s="15" t="s">
        <v>1160</v>
      </c>
      <c r="B1029" s="9">
        <v>1020</v>
      </c>
      <c r="C1029" s="9"/>
      <c r="D1029" s="49" t="s">
        <v>1086</v>
      </c>
      <c r="E1029" s="79" t="s">
        <v>502</v>
      </c>
      <c r="F1029" s="49" t="s">
        <v>549</v>
      </c>
      <c r="G1029" s="49" t="s">
        <v>539</v>
      </c>
      <c r="H1029" s="49" t="s">
        <v>540</v>
      </c>
      <c r="I1029" s="89">
        <v>10</v>
      </c>
      <c r="J1029" s="88">
        <v>1.66</v>
      </c>
      <c r="K1029" s="82">
        <f t="shared" si="447"/>
        <v>1.6</v>
      </c>
      <c r="L1029" s="82">
        <f t="shared" si="448"/>
        <v>0.16</v>
      </c>
      <c r="M1029" s="83">
        <f t="shared" si="446"/>
        <v>0.16599999999999998</v>
      </c>
      <c r="N1029" s="84">
        <v>0.20250000000000001</v>
      </c>
      <c r="O1029" s="85">
        <f t="shared" si="431"/>
        <v>10</v>
      </c>
      <c r="P1029" s="86">
        <v>1</v>
      </c>
      <c r="Q1029" s="85">
        <f t="shared" si="432"/>
        <v>16000</v>
      </c>
      <c r="R1029" s="86">
        <v>1600</v>
      </c>
      <c r="S1029" s="87">
        <f t="shared" si="433"/>
        <v>1.6</v>
      </c>
      <c r="T1029" s="87">
        <f t="shared" si="434"/>
        <v>2560</v>
      </c>
      <c r="AA1029" s="22">
        <f t="shared" si="449"/>
        <v>2.0250000000000004</v>
      </c>
      <c r="AB1029" s="22">
        <f t="shared" si="450"/>
        <v>1.6599999999999997</v>
      </c>
      <c r="AC1029" s="22">
        <f t="shared" si="451"/>
        <v>1.6599999999999997</v>
      </c>
      <c r="AE1029" s="22">
        <f t="shared" si="452"/>
        <v>3240</v>
      </c>
      <c r="AF1029" s="22">
        <f t="shared" si="453"/>
        <v>2655.9999999999995</v>
      </c>
      <c r="AG1029" s="22">
        <f t="shared" si="454"/>
        <v>2655.9999999999995</v>
      </c>
    </row>
    <row r="1030" spans="1:39" ht="40.15" customHeight="1" x14ac:dyDescent="0.2">
      <c r="A1030" s="15" t="s">
        <v>1160</v>
      </c>
      <c r="B1030" s="9">
        <v>1021</v>
      </c>
      <c r="C1030" s="9"/>
      <c r="D1030" s="49" t="s">
        <v>611</v>
      </c>
      <c r="E1030" s="79" t="s">
        <v>1</v>
      </c>
      <c r="F1030" s="49" t="s">
        <v>549</v>
      </c>
      <c r="G1030" s="49" t="s">
        <v>612</v>
      </c>
      <c r="H1030" s="49" t="s">
        <v>540</v>
      </c>
      <c r="I1030" s="89">
        <v>20</v>
      </c>
      <c r="J1030" s="88">
        <v>5.37</v>
      </c>
      <c r="K1030" s="82">
        <f t="shared" si="447"/>
        <v>5.2</v>
      </c>
      <c r="L1030" s="82">
        <f t="shared" si="448"/>
        <v>0.26</v>
      </c>
      <c r="M1030" s="83">
        <f t="shared" si="446"/>
        <v>0.26850000000000002</v>
      </c>
      <c r="N1030" s="84">
        <v>0.32669999999999999</v>
      </c>
      <c r="O1030" s="85">
        <f t="shared" si="431"/>
        <v>8000</v>
      </c>
      <c r="P1030" s="86">
        <v>400</v>
      </c>
      <c r="Q1030" s="85">
        <f t="shared" si="432"/>
        <v>80000</v>
      </c>
      <c r="R1030" s="86">
        <v>4000</v>
      </c>
      <c r="S1030" s="87">
        <f t="shared" si="433"/>
        <v>2080</v>
      </c>
      <c r="T1030" s="87">
        <f t="shared" si="434"/>
        <v>20800</v>
      </c>
      <c r="AA1030" s="22">
        <f t="shared" si="449"/>
        <v>2613.6</v>
      </c>
      <c r="AB1030" s="22">
        <f t="shared" si="450"/>
        <v>2148</v>
      </c>
      <c r="AC1030" s="22">
        <f t="shared" si="451"/>
        <v>2148</v>
      </c>
      <c r="AE1030" s="22">
        <f t="shared" si="452"/>
        <v>26136</v>
      </c>
      <c r="AF1030" s="22">
        <f t="shared" si="453"/>
        <v>21480</v>
      </c>
      <c r="AG1030" s="22">
        <f t="shared" si="454"/>
        <v>21480</v>
      </c>
    </row>
    <row r="1031" spans="1:39" ht="33" customHeight="1" x14ac:dyDescent="0.2">
      <c r="A1031" s="12"/>
      <c r="B1031" s="9"/>
      <c r="C1031" s="9"/>
      <c r="D1031" s="11"/>
      <c r="E1031" s="110"/>
      <c r="F1031" s="111"/>
      <c r="G1031" s="111"/>
      <c r="H1031" s="111"/>
      <c r="I1031" s="9"/>
      <c r="J1031" s="112"/>
      <c r="K1031" s="112"/>
      <c r="L1031" s="112"/>
      <c r="M1031" s="113"/>
      <c r="N1031" s="113"/>
      <c r="O1031" s="114"/>
      <c r="P1031" s="115"/>
      <c r="Q1031" s="114"/>
      <c r="R1031" s="115"/>
      <c r="S1031" s="140">
        <f>SUM(S10:S1030)</f>
        <v>3341524.0699999989</v>
      </c>
      <c r="T1031" s="140">
        <f>SUM(T10:T1030)</f>
        <v>68490766.599999979</v>
      </c>
      <c r="AC1031" s="33">
        <f>SUM(AC10:AC1030)</f>
        <v>693670.39220199955</v>
      </c>
      <c r="AG1031" s="33">
        <f>SUM(AG10:AG1030)</f>
        <v>16122771.510120004</v>
      </c>
      <c r="AK1031" s="25"/>
      <c r="AL1031" s="24"/>
      <c r="AM1031" s="24"/>
    </row>
    <row r="1032" spans="1:39" ht="15.6" customHeight="1" thickBot="1" x14ac:dyDescent="0.25">
      <c r="B1032" s="3"/>
      <c r="C1032" s="3"/>
      <c r="D1032" s="116"/>
      <c r="E1032" s="117"/>
      <c r="F1032" s="118"/>
      <c r="G1032" s="118"/>
      <c r="H1032" s="118"/>
      <c r="I1032" s="119"/>
      <c r="J1032" s="120"/>
      <c r="K1032" s="120"/>
      <c r="L1032" s="120"/>
      <c r="M1032" s="121"/>
      <c r="N1032" s="122"/>
      <c r="O1032" s="39"/>
      <c r="P1032" s="123"/>
      <c r="Q1032" s="39"/>
      <c r="R1032" s="123" t="s">
        <v>2015</v>
      </c>
      <c r="S1032" s="124">
        <f>S1031*9%</f>
        <v>300737.16629999987</v>
      </c>
      <c r="T1032" s="124">
        <f>T1031*9%</f>
        <v>6164168.9939999981</v>
      </c>
    </row>
    <row r="1033" spans="1:39" ht="22.5" customHeight="1" thickBot="1" x14ac:dyDescent="0.25">
      <c r="B1033" s="3"/>
      <c r="C1033" s="3"/>
      <c r="D1033" s="116"/>
      <c r="E1033" s="117"/>
      <c r="F1033" s="118"/>
      <c r="G1033" s="118"/>
      <c r="H1033" s="118"/>
      <c r="I1033" s="119"/>
      <c r="J1033" s="120"/>
      <c r="K1033" s="120"/>
      <c r="L1033" s="120"/>
      <c r="M1033" s="121"/>
      <c r="N1033" s="122"/>
      <c r="O1033" s="39"/>
      <c r="P1033" s="123"/>
      <c r="Q1033" s="232" t="s">
        <v>2016</v>
      </c>
      <c r="R1033" s="232"/>
      <c r="S1033" s="138">
        <f>S1031+S1032</f>
        <v>3642261.2362999986</v>
      </c>
      <c r="T1033" s="139">
        <f>T1031+T1032</f>
        <v>74654935.593999982</v>
      </c>
    </row>
    <row r="1034" spans="1:39" ht="16.5" customHeight="1" x14ac:dyDescent="0.2">
      <c r="D1034" s="125"/>
      <c r="E1034" s="67"/>
      <c r="F1034" s="125"/>
      <c r="G1034" s="125"/>
      <c r="H1034" s="125"/>
      <c r="I1034" s="125"/>
      <c r="J1034" s="67"/>
      <c r="K1034" s="67"/>
      <c r="L1034" s="67"/>
      <c r="M1034" s="126"/>
      <c r="N1034" s="127"/>
    </row>
    <row r="1035" spans="1:39" ht="16.5" customHeight="1" x14ac:dyDescent="0.2">
      <c r="E1035" s="67"/>
      <c r="F1035" s="125"/>
      <c r="G1035" s="125"/>
      <c r="H1035" s="125"/>
      <c r="I1035" s="125"/>
      <c r="J1035" s="67"/>
      <c r="K1035" s="67"/>
      <c r="L1035" s="67"/>
      <c r="M1035" s="126"/>
      <c r="N1035" s="127"/>
      <c r="R1035" s="129"/>
      <c r="S1035" s="130"/>
      <c r="T1035" s="124"/>
    </row>
    <row r="1036" spans="1:39" ht="16.5" customHeight="1" x14ac:dyDescent="0.2">
      <c r="E1036" s="67"/>
      <c r="F1036" s="125"/>
      <c r="G1036" s="125"/>
      <c r="H1036" s="125"/>
      <c r="I1036" s="125"/>
      <c r="J1036" s="67"/>
      <c r="K1036" s="67"/>
      <c r="L1036" s="67"/>
      <c r="M1036" s="126"/>
      <c r="N1036" s="127"/>
      <c r="R1036" s="129"/>
      <c r="S1036" s="130"/>
      <c r="T1036" s="124"/>
    </row>
    <row r="1037" spans="1:39" ht="16.5" customHeight="1" x14ac:dyDescent="0.2">
      <c r="E1037" s="67"/>
      <c r="F1037" s="125"/>
      <c r="G1037" s="125"/>
      <c r="H1037" s="125"/>
      <c r="I1037" s="125"/>
      <c r="J1037" s="67"/>
      <c r="K1037" s="67"/>
      <c r="L1037" s="67"/>
      <c r="M1037" s="126"/>
      <c r="N1037" s="127"/>
    </row>
    <row r="1038" spans="1:39" ht="16.5" customHeight="1" x14ac:dyDescent="0.2">
      <c r="E1038" s="67"/>
      <c r="F1038" s="125"/>
      <c r="G1038" s="125"/>
      <c r="H1038" s="125"/>
      <c r="I1038" s="125"/>
      <c r="J1038" s="67"/>
      <c r="K1038" s="67"/>
      <c r="L1038" s="67"/>
      <c r="M1038" s="126"/>
      <c r="N1038" s="127"/>
    </row>
    <row r="1039" spans="1:39" ht="16.5" customHeight="1" x14ac:dyDescent="0.2">
      <c r="E1039" s="67"/>
      <c r="F1039" s="125"/>
      <c r="G1039" s="125"/>
      <c r="H1039" s="125"/>
      <c r="I1039" s="131"/>
      <c r="J1039" s="132"/>
      <c r="K1039" s="132"/>
      <c r="L1039" s="132"/>
      <c r="M1039" s="133"/>
      <c r="N1039" s="134"/>
      <c r="O1039" s="134"/>
      <c r="P1039" s="129"/>
      <c r="Q1039" s="134"/>
    </row>
    <row r="1040" spans="1:39" ht="16.5" customHeight="1" x14ac:dyDescent="0.2">
      <c r="E1040" s="67"/>
      <c r="F1040" s="125"/>
      <c r="G1040" s="125"/>
      <c r="H1040" s="125"/>
      <c r="I1040" s="125"/>
      <c r="J1040" s="67"/>
      <c r="K1040" s="67"/>
      <c r="L1040" s="67"/>
      <c r="M1040" s="126"/>
      <c r="N1040" s="127"/>
    </row>
    <row r="1041" spans="13:14" x14ac:dyDescent="0.2">
      <c r="M1041" s="126"/>
      <c r="N1041" s="127"/>
    </row>
    <row r="1042" spans="13:14" x14ac:dyDescent="0.2">
      <c r="M1042" s="126"/>
      <c r="N1042" s="127"/>
    </row>
    <row r="1043" spans="13:14" x14ac:dyDescent="0.2">
      <c r="M1043" s="126"/>
      <c r="N1043" s="127"/>
    </row>
    <row r="1044" spans="13:14" x14ac:dyDescent="0.2">
      <c r="M1044" s="126"/>
      <c r="N1044" s="127"/>
    </row>
    <row r="1045" spans="13:14" x14ac:dyDescent="0.2">
      <c r="M1045" s="126"/>
      <c r="N1045" s="127"/>
    </row>
    <row r="1046" spans="13:14" x14ac:dyDescent="0.2">
      <c r="M1046" s="126"/>
      <c r="N1046" s="127"/>
    </row>
    <row r="1047" spans="13:14" x14ac:dyDescent="0.2">
      <c r="M1047" s="126"/>
      <c r="N1047" s="127"/>
    </row>
    <row r="1048" spans="13:14" x14ac:dyDescent="0.2">
      <c r="M1048" s="126"/>
      <c r="N1048" s="127"/>
    </row>
    <row r="1049" spans="13:14" x14ac:dyDescent="0.2">
      <c r="M1049" s="126"/>
      <c r="N1049" s="127"/>
    </row>
    <row r="1050" spans="13:14" x14ac:dyDescent="0.2">
      <c r="M1050" s="126"/>
      <c r="N1050" s="127"/>
    </row>
    <row r="1051" spans="13:14" x14ac:dyDescent="0.2">
      <c r="M1051" s="126"/>
      <c r="N1051" s="127"/>
    </row>
    <row r="1052" spans="13:14" x14ac:dyDescent="0.2">
      <c r="M1052" s="126"/>
      <c r="N1052" s="127"/>
    </row>
    <row r="1053" spans="13:14" x14ac:dyDescent="0.2">
      <c r="M1053" s="126"/>
      <c r="N1053" s="127"/>
    </row>
    <row r="1054" spans="13:14" x14ac:dyDescent="0.2">
      <c r="M1054" s="126"/>
      <c r="N1054" s="127"/>
    </row>
    <row r="1055" spans="13:14" x14ac:dyDescent="0.2">
      <c r="M1055" s="126"/>
      <c r="N1055" s="127"/>
    </row>
    <row r="1056" spans="13:14" x14ac:dyDescent="0.2">
      <c r="M1056" s="126"/>
      <c r="N1056" s="127"/>
    </row>
    <row r="1057" spans="13:14" x14ac:dyDescent="0.2">
      <c r="M1057" s="126"/>
      <c r="N1057" s="127"/>
    </row>
    <row r="1058" spans="13:14" x14ac:dyDescent="0.2">
      <c r="M1058" s="126"/>
      <c r="N1058" s="127"/>
    </row>
    <row r="1059" spans="13:14" x14ac:dyDescent="0.2">
      <c r="M1059" s="126"/>
      <c r="N1059" s="127"/>
    </row>
    <row r="1060" spans="13:14" x14ac:dyDescent="0.2">
      <c r="M1060" s="126"/>
      <c r="N1060" s="127"/>
    </row>
    <row r="1061" spans="13:14" x14ac:dyDescent="0.2">
      <c r="M1061" s="126"/>
      <c r="N1061" s="127"/>
    </row>
    <row r="1062" spans="13:14" x14ac:dyDescent="0.2">
      <c r="M1062" s="126"/>
      <c r="N1062" s="127"/>
    </row>
    <row r="1063" spans="13:14" x14ac:dyDescent="0.2">
      <c r="M1063" s="126"/>
      <c r="N1063" s="127"/>
    </row>
    <row r="1064" spans="13:14" x14ac:dyDescent="0.2">
      <c r="M1064" s="126"/>
      <c r="N1064" s="127"/>
    </row>
    <row r="1065" spans="13:14" x14ac:dyDescent="0.2">
      <c r="M1065" s="126"/>
      <c r="N1065" s="127"/>
    </row>
    <row r="1066" spans="13:14" x14ac:dyDescent="0.2">
      <c r="M1066" s="126"/>
      <c r="N1066" s="127"/>
    </row>
    <row r="1067" spans="13:14" x14ac:dyDescent="0.2">
      <c r="M1067" s="126"/>
      <c r="N1067" s="127"/>
    </row>
    <row r="1068" spans="13:14" x14ac:dyDescent="0.2">
      <c r="M1068" s="126"/>
      <c r="N1068" s="127"/>
    </row>
    <row r="1069" spans="13:14" x14ac:dyDescent="0.2">
      <c r="M1069" s="126"/>
      <c r="N1069" s="127"/>
    </row>
    <row r="1070" spans="13:14" x14ac:dyDescent="0.2">
      <c r="M1070" s="126"/>
      <c r="N1070" s="127"/>
    </row>
    <row r="1071" spans="13:14" x14ac:dyDescent="0.2">
      <c r="M1071" s="126"/>
      <c r="N1071" s="127"/>
    </row>
    <row r="1072" spans="13:14" x14ac:dyDescent="0.2">
      <c r="M1072" s="126"/>
      <c r="N1072" s="127"/>
    </row>
    <row r="1073" spans="13:14" x14ac:dyDescent="0.2">
      <c r="M1073" s="126"/>
      <c r="N1073" s="127"/>
    </row>
    <row r="1074" spans="13:14" x14ac:dyDescent="0.2">
      <c r="M1074" s="126"/>
      <c r="N1074" s="127"/>
    </row>
    <row r="1075" spans="13:14" x14ac:dyDescent="0.2">
      <c r="M1075" s="126"/>
      <c r="N1075" s="127"/>
    </row>
    <row r="1076" spans="13:14" x14ac:dyDescent="0.2">
      <c r="M1076" s="126"/>
      <c r="N1076" s="127"/>
    </row>
    <row r="1077" spans="13:14" x14ac:dyDescent="0.2">
      <c r="M1077" s="126"/>
      <c r="N1077" s="127"/>
    </row>
    <row r="1078" spans="13:14" x14ac:dyDescent="0.2">
      <c r="M1078" s="126"/>
      <c r="N1078" s="127"/>
    </row>
    <row r="1079" spans="13:14" x14ac:dyDescent="0.2">
      <c r="M1079" s="126"/>
      <c r="N1079" s="127"/>
    </row>
    <row r="1080" spans="13:14" x14ac:dyDescent="0.2">
      <c r="M1080" s="126"/>
      <c r="N1080" s="127"/>
    </row>
    <row r="1081" spans="13:14" x14ac:dyDescent="0.2">
      <c r="M1081" s="126"/>
      <c r="N1081" s="127"/>
    </row>
    <row r="1082" spans="13:14" x14ac:dyDescent="0.2">
      <c r="M1082" s="126"/>
      <c r="N1082" s="127"/>
    </row>
    <row r="1083" spans="13:14" x14ac:dyDescent="0.2">
      <c r="M1083" s="126"/>
      <c r="N1083" s="127"/>
    </row>
    <row r="1084" spans="13:14" x14ac:dyDescent="0.2">
      <c r="M1084" s="126"/>
      <c r="N1084" s="127"/>
    </row>
    <row r="1085" spans="13:14" x14ac:dyDescent="0.2">
      <c r="M1085" s="126"/>
      <c r="N1085" s="127"/>
    </row>
    <row r="1086" spans="13:14" x14ac:dyDescent="0.2">
      <c r="M1086" s="126"/>
      <c r="N1086" s="127"/>
    </row>
    <row r="1087" spans="13:14" x14ac:dyDescent="0.2">
      <c r="M1087" s="126"/>
      <c r="N1087" s="127"/>
    </row>
    <row r="1088" spans="13:14" x14ac:dyDescent="0.2">
      <c r="M1088" s="126"/>
      <c r="N1088" s="127"/>
    </row>
    <row r="1089" spans="13:14" x14ac:dyDescent="0.2">
      <c r="M1089" s="126"/>
      <c r="N1089" s="127"/>
    </row>
    <row r="1090" spans="13:14" x14ac:dyDescent="0.2">
      <c r="M1090" s="126"/>
      <c r="N1090" s="127"/>
    </row>
    <row r="1091" spans="13:14" x14ac:dyDescent="0.2">
      <c r="M1091" s="126"/>
      <c r="N1091" s="127"/>
    </row>
    <row r="1092" spans="13:14" x14ac:dyDescent="0.2">
      <c r="M1092" s="126"/>
      <c r="N1092" s="127"/>
    </row>
    <row r="1093" spans="13:14" x14ac:dyDescent="0.2">
      <c r="M1093" s="126"/>
      <c r="N1093" s="127"/>
    </row>
    <row r="1094" spans="13:14" x14ac:dyDescent="0.2">
      <c r="M1094" s="126"/>
      <c r="N1094" s="127"/>
    </row>
    <row r="1095" spans="13:14" x14ac:dyDescent="0.2">
      <c r="M1095" s="126"/>
      <c r="N1095" s="127"/>
    </row>
    <row r="1096" spans="13:14" x14ac:dyDescent="0.2">
      <c r="M1096" s="126"/>
      <c r="N1096" s="127"/>
    </row>
    <row r="1097" spans="13:14" x14ac:dyDescent="0.2">
      <c r="M1097" s="126"/>
      <c r="N1097" s="127"/>
    </row>
    <row r="1098" spans="13:14" x14ac:dyDescent="0.2">
      <c r="M1098" s="126"/>
      <c r="N1098" s="127"/>
    </row>
    <row r="1099" spans="13:14" x14ac:dyDescent="0.2">
      <c r="M1099" s="126"/>
      <c r="N1099" s="127"/>
    </row>
    <row r="1100" spans="13:14" x14ac:dyDescent="0.2">
      <c r="M1100" s="126"/>
      <c r="N1100" s="127"/>
    </row>
    <row r="1101" spans="13:14" x14ac:dyDescent="0.2">
      <c r="M1101" s="126"/>
      <c r="N1101" s="127"/>
    </row>
    <row r="1102" spans="13:14" x14ac:dyDescent="0.2">
      <c r="M1102" s="126"/>
      <c r="N1102" s="127"/>
    </row>
    <row r="1103" spans="13:14" x14ac:dyDescent="0.2">
      <c r="M1103" s="126"/>
      <c r="N1103" s="127"/>
    </row>
    <row r="1104" spans="13:14" x14ac:dyDescent="0.2">
      <c r="M1104" s="126"/>
      <c r="N1104" s="127"/>
    </row>
  </sheetData>
  <autoFilter ref="A6:T1033" xr:uid="{00000000-0009-0000-0000-000000000000}">
    <filterColumn colId="3" showButton="0"/>
    <filterColumn colId="9" showButton="0"/>
    <filterColumn colId="10" showButton="0"/>
    <filterColumn colId="11" showButton="0"/>
    <filterColumn colId="14" showButton="0"/>
    <filterColumn colId="15" showButton="0"/>
    <filterColumn colId="16" showButton="0"/>
    <filterColumn colId="18" showButton="0"/>
  </autoFilter>
  <sortState ref="A262:HO477">
    <sortCondition ref="E262:E477"/>
  </sortState>
  <mergeCells count="20">
    <mergeCell ref="Q1033:R1033"/>
    <mergeCell ref="R4:T4"/>
    <mergeCell ref="F3:Q3"/>
    <mergeCell ref="O6:R6"/>
    <mergeCell ref="O7:P7"/>
    <mergeCell ref="Q7:R7"/>
    <mergeCell ref="S6:T6"/>
    <mergeCell ref="A6:A8"/>
    <mergeCell ref="B6:B8"/>
    <mergeCell ref="C6:C8"/>
    <mergeCell ref="K7:K8"/>
    <mergeCell ref="L7:L8"/>
    <mergeCell ref="J7:J8"/>
    <mergeCell ref="I6:I8"/>
    <mergeCell ref="J6:M6"/>
    <mergeCell ref="M7:M8"/>
    <mergeCell ref="D6:E7"/>
    <mergeCell ref="F6:F8"/>
    <mergeCell ref="G6:G8"/>
    <mergeCell ref="H6:H8"/>
  </mergeCells>
  <phoneticPr fontId="28" type="noConversion"/>
  <pageMargins left="0.39370078740157483" right="0.19685039370078741" top="0.19685039370078741" bottom="0.19685039370078741" header="0.11811023622047245" footer="0.19685039370078741"/>
  <pageSetup paperSize="9" scale="95"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10"/>
  <sheetViews>
    <sheetView tabSelected="1" zoomScale="55" zoomScaleNormal="55" zoomScaleSheetLayoutView="70" workbookViewId="0">
      <pane xSplit="3" ySplit="4" topLeftCell="D159" activePane="bottomRight" state="frozen"/>
      <selection pane="topRight" activeCell="D1" sqref="D1"/>
      <selection pane="bottomLeft" activeCell="A5" sqref="A5"/>
      <selection pane="bottomRight" sqref="A1:AB174"/>
    </sheetView>
  </sheetViews>
  <sheetFormatPr defaultColWidth="8.85546875" defaultRowHeight="15.75" x14ac:dyDescent="0.2"/>
  <cols>
    <col min="1" max="1" width="6.85546875" style="163" customWidth="1"/>
    <col min="2" max="2" width="25" style="192" customWidth="1"/>
    <col min="3" max="3" width="20" style="198" customWidth="1"/>
    <col min="4" max="4" width="32.5703125" style="205" customWidth="1"/>
    <col min="5" max="5" width="24.85546875" style="198" customWidth="1"/>
    <col min="6" max="6" width="36.28515625" style="163" customWidth="1"/>
    <col min="7" max="7" width="12.7109375" style="163" customWidth="1"/>
    <col min="8" max="8" width="14.42578125" style="163" customWidth="1"/>
    <col min="9" max="9" width="16" style="141" customWidth="1"/>
    <col min="10" max="10" width="14.85546875" style="141" customWidth="1"/>
    <col min="11" max="12" width="14.85546875" style="164" customWidth="1"/>
    <col min="13" max="13" width="17.140625" style="206" customWidth="1"/>
    <col min="14" max="14" width="15.7109375" style="206" customWidth="1"/>
    <col min="15" max="15" width="17" style="165" customWidth="1"/>
    <col min="16" max="16" width="19.28515625" style="165" customWidth="1"/>
    <col min="17" max="17" width="11.85546875" style="162" customWidth="1"/>
    <col min="18" max="18" width="11.7109375" style="157" customWidth="1"/>
    <col min="19" max="19" width="12.140625" style="162" customWidth="1"/>
    <col min="20" max="20" width="14" style="157" bestFit="1" customWidth="1"/>
    <col min="21" max="21" width="17.140625" style="155" customWidth="1"/>
    <col min="22" max="22" width="20.5703125" style="155" customWidth="1"/>
    <col min="23" max="23" width="26.85546875" style="165" hidden="1" customWidth="1"/>
    <col min="24" max="24" width="33.5703125" style="163" hidden="1" customWidth="1"/>
    <col min="25" max="25" width="10" style="163" hidden="1" customWidth="1"/>
    <col min="26" max="26" width="15.5703125" style="189" hidden="1" customWidth="1"/>
    <col min="27" max="27" width="17.42578125" style="165" hidden="1" customWidth="1"/>
    <col min="28" max="28" width="14.5703125" style="189" customWidth="1"/>
    <col min="29" max="29" width="11.85546875" style="165" customWidth="1"/>
    <col min="30" max="16384" width="8.85546875" style="165"/>
  </cols>
  <sheetData>
    <row r="1" spans="1:29" ht="23.25" customHeight="1" x14ac:dyDescent="0.2">
      <c r="A1" s="240" t="s">
        <v>2879</v>
      </c>
      <c r="B1" s="240"/>
      <c r="C1" s="240"/>
      <c r="D1" s="240"/>
      <c r="E1" s="163"/>
      <c r="I1" s="207"/>
      <c r="J1" s="207"/>
      <c r="K1" s="208"/>
      <c r="L1" s="208"/>
      <c r="M1" s="208"/>
      <c r="N1" s="208"/>
      <c r="O1" s="163"/>
      <c r="P1" s="163"/>
      <c r="Q1" s="158"/>
      <c r="R1" s="209"/>
      <c r="S1" s="158"/>
      <c r="T1" s="209"/>
      <c r="U1" s="210"/>
      <c r="V1" s="210"/>
      <c r="W1" s="163"/>
      <c r="Z1" s="199"/>
      <c r="AA1" s="163"/>
      <c r="AB1" s="199"/>
      <c r="AC1" s="163"/>
    </row>
    <row r="2" spans="1:29" ht="50.25" customHeight="1" x14ac:dyDescent="0.2">
      <c r="A2" s="241" t="s">
        <v>2297</v>
      </c>
      <c r="B2" s="241" t="s">
        <v>532</v>
      </c>
      <c r="C2" s="241" t="s">
        <v>2284</v>
      </c>
      <c r="D2" s="241" t="s">
        <v>2298</v>
      </c>
      <c r="E2" s="241" t="s">
        <v>2285</v>
      </c>
      <c r="F2" s="241" t="s">
        <v>2286</v>
      </c>
      <c r="G2" s="241" t="s">
        <v>2299</v>
      </c>
      <c r="H2" s="250" t="s">
        <v>2303</v>
      </c>
      <c r="I2" s="238" t="s">
        <v>2289</v>
      </c>
      <c r="J2" s="238"/>
      <c r="K2" s="251" t="s">
        <v>2875</v>
      </c>
      <c r="L2" s="252"/>
      <c r="M2" s="252"/>
      <c r="N2" s="252"/>
      <c r="O2" s="252"/>
      <c r="P2" s="248"/>
      <c r="Q2" s="250" t="s">
        <v>2295</v>
      </c>
      <c r="R2" s="250"/>
      <c r="S2" s="250"/>
      <c r="T2" s="250"/>
      <c r="U2" s="244" t="s">
        <v>2300</v>
      </c>
      <c r="V2" s="245"/>
      <c r="W2" s="248" t="s">
        <v>2290</v>
      </c>
      <c r="X2" s="250" t="s">
        <v>2291</v>
      </c>
      <c r="Y2" s="241" t="s">
        <v>2835</v>
      </c>
      <c r="Z2" s="238" t="s">
        <v>2302</v>
      </c>
      <c r="AA2" s="238" t="s">
        <v>2302</v>
      </c>
      <c r="AB2" s="238" t="s">
        <v>2302</v>
      </c>
      <c r="AC2" s="163"/>
    </row>
    <row r="3" spans="1:29" ht="45" customHeight="1" x14ac:dyDescent="0.2">
      <c r="A3" s="242"/>
      <c r="B3" s="242"/>
      <c r="C3" s="242"/>
      <c r="D3" s="242"/>
      <c r="E3" s="242"/>
      <c r="F3" s="242"/>
      <c r="G3" s="242"/>
      <c r="H3" s="250"/>
      <c r="I3" s="238"/>
      <c r="J3" s="238"/>
      <c r="K3" s="253" t="s">
        <v>2877</v>
      </c>
      <c r="L3" s="253"/>
      <c r="M3" s="253" t="s">
        <v>2876</v>
      </c>
      <c r="N3" s="253"/>
      <c r="O3" s="250" t="s">
        <v>2878</v>
      </c>
      <c r="P3" s="250"/>
      <c r="Q3" s="250" t="s">
        <v>2301</v>
      </c>
      <c r="R3" s="250"/>
      <c r="S3" s="250" t="s">
        <v>2296</v>
      </c>
      <c r="T3" s="250"/>
      <c r="U3" s="246"/>
      <c r="V3" s="247"/>
      <c r="W3" s="248"/>
      <c r="X3" s="250"/>
      <c r="Y3" s="242"/>
      <c r="Z3" s="238"/>
      <c r="AA3" s="238"/>
      <c r="AB3" s="238"/>
      <c r="AC3" s="163"/>
    </row>
    <row r="4" spans="1:29" ht="49.5" customHeight="1" x14ac:dyDescent="0.2">
      <c r="A4" s="243"/>
      <c r="B4" s="242"/>
      <c r="C4" s="242"/>
      <c r="D4" s="242"/>
      <c r="E4" s="242"/>
      <c r="F4" s="242"/>
      <c r="G4" s="242"/>
      <c r="H4" s="241"/>
      <c r="I4" s="156" t="s">
        <v>534</v>
      </c>
      <c r="J4" s="156" t="s">
        <v>535</v>
      </c>
      <c r="K4" s="166" t="s">
        <v>534</v>
      </c>
      <c r="L4" s="166" t="s">
        <v>535</v>
      </c>
      <c r="M4" s="166" t="s">
        <v>534</v>
      </c>
      <c r="N4" s="166" t="s">
        <v>535</v>
      </c>
      <c r="O4" s="167" t="s">
        <v>534</v>
      </c>
      <c r="P4" s="167" t="s">
        <v>535</v>
      </c>
      <c r="Q4" s="158" t="s">
        <v>534</v>
      </c>
      <c r="R4" s="159" t="s">
        <v>535</v>
      </c>
      <c r="S4" s="158" t="s">
        <v>534</v>
      </c>
      <c r="T4" s="160" t="s">
        <v>535</v>
      </c>
      <c r="U4" s="194" t="s">
        <v>2287</v>
      </c>
      <c r="V4" s="194" t="s">
        <v>2288</v>
      </c>
      <c r="W4" s="249"/>
      <c r="X4" s="241"/>
      <c r="Y4" s="242"/>
      <c r="Z4" s="239"/>
      <c r="AA4" s="239"/>
      <c r="AB4" s="239"/>
      <c r="AC4" s="163"/>
    </row>
    <row r="5" spans="1:29" s="163" customFormat="1" ht="30" x14ac:dyDescent="0.2">
      <c r="A5" s="143">
        <v>1</v>
      </c>
      <c r="B5" s="168" t="s">
        <v>2313</v>
      </c>
      <c r="C5" s="169" t="s">
        <v>2314</v>
      </c>
      <c r="D5" s="169" t="s">
        <v>506</v>
      </c>
      <c r="E5" s="211" t="s">
        <v>2315</v>
      </c>
      <c r="F5" s="169" t="s">
        <v>2316</v>
      </c>
      <c r="G5" s="212">
        <v>30</v>
      </c>
      <c r="H5" s="196">
        <v>53.81</v>
      </c>
      <c r="I5" s="193">
        <f t="shared" ref="I5:I36" si="0">H5/G5</f>
        <v>1.7936666666666667</v>
      </c>
      <c r="J5" s="193">
        <f t="shared" ref="J5:J36" si="1">I5*G5</f>
        <v>53.81</v>
      </c>
      <c r="K5" s="197">
        <f>G5</f>
        <v>30</v>
      </c>
      <c r="L5" s="197">
        <v>1</v>
      </c>
      <c r="M5" s="197">
        <f t="shared" ref="M5:M36" si="2">N5*G5</f>
        <v>450</v>
      </c>
      <c r="N5" s="170">
        <f t="shared" ref="N5:N36" si="3">T5/8</f>
        <v>15</v>
      </c>
      <c r="O5" s="171">
        <f t="shared" ref="O5:O36" si="4">M5*I5</f>
        <v>807.15000000000009</v>
      </c>
      <c r="P5" s="171">
        <f t="shared" ref="P5:P36" si="5">N5*J5</f>
        <v>807.15000000000009</v>
      </c>
      <c r="Q5" s="213">
        <f t="shared" ref="Q5:Q36" si="6">R5*G5</f>
        <v>30</v>
      </c>
      <c r="R5" s="170">
        <v>1</v>
      </c>
      <c r="S5" s="213">
        <f t="shared" ref="S5:S36" si="7">T5*G5</f>
        <v>3600</v>
      </c>
      <c r="T5" s="161">
        <v>120</v>
      </c>
      <c r="U5" s="210">
        <f t="shared" ref="U5:U36" si="8">Q5*I5</f>
        <v>53.81</v>
      </c>
      <c r="V5" s="210">
        <f t="shared" ref="V5:V36" si="9">S5*I5</f>
        <v>6457.2000000000007</v>
      </c>
      <c r="W5" s="196" t="s">
        <v>2292</v>
      </c>
      <c r="X5" s="196" t="s">
        <v>2293</v>
      </c>
      <c r="Y5" s="196">
        <v>11</v>
      </c>
      <c r="Z5" s="193">
        <f>1%*P5</f>
        <v>8.0715000000000003</v>
      </c>
      <c r="AA5" s="193">
        <f>ROUNDDOWN(Z5,0)</f>
        <v>8</v>
      </c>
      <c r="AB5" s="193" t="str">
        <f>IF(AA5&lt;=50,"Nu se solicită",(AA5))</f>
        <v>Nu se solicită</v>
      </c>
    </row>
    <row r="6" spans="1:29" s="163" customFormat="1" ht="30" x14ac:dyDescent="0.2">
      <c r="A6" s="143">
        <v>2</v>
      </c>
      <c r="B6" s="168" t="s">
        <v>2317</v>
      </c>
      <c r="C6" s="169" t="s">
        <v>2318</v>
      </c>
      <c r="D6" s="169" t="s">
        <v>2306</v>
      </c>
      <c r="E6" s="211" t="s">
        <v>2319</v>
      </c>
      <c r="F6" s="169" t="s">
        <v>2783</v>
      </c>
      <c r="G6" s="196">
        <v>1</v>
      </c>
      <c r="H6" s="193">
        <v>615.19000000000005</v>
      </c>
      <c r="I6" s="193">
        <f t="shared" si="0"/>
        <v>615.19000000000005</v>
      </c>
      <c r="J6" s="193">
        <f t="shared" si="1"/>
        <v>615.19000000000005</v>
      </c>
      <c r="K6" s="197">
        <f t="shared" ref="K6:K69" si="10">G6</f>
        <v>1</v>
      </c>
      <c r="L6" s="197">
        <v>1</v>
      </c>
      <c r="M6" s="197">
        <f t="shared" si="2"/>
        <v>4</v>
      </c>
      <c r="N6" s="170">
        <f t="shared" si="3"/>
        <v>4</v>
      </c>
      <c r="O6" s="171">
        <f t="shared" si="4"/>
        <v>2460.7600000000002</v>
      </c>
      <c r="P6" s="171">
        <f t="shared" si="5"/>
        <v>2460.7600000000002</v>
      </c>
      <c r="Q6" s="213">
        <f t="shared" si="6"/>
        <v>1</v>
      </c>
      <c r="R6" s="170">
        <v>1</v>
      </c>
      <c r="S6" s="213">
        <f t="shared" si="7"/>
        <v>32</v>
      </c>
      <c r="T6" s="161">
        <v>32</v>
      </c>
      <c r="U6" s="210">
        <f t="shared" si="8"/>
        <v>615.19000000000005</v>
      </c>
      <c r="V6" s="210">
        <f t="shared" si="9"/>
        <v>19686.080000000002</v>
      </c>
      <c r="W6" s="196" t="s">
        <v>2292</v>
      </c>
      <c r="X6" s="196" t="s">
        <v>2293</v>
      </c>
      <c r="Y6" s="196">
        <v>11</v>
      </c>
      <c r="Z6" s="193">
        <f t="shared" ref="Z6:Z69" si="11">1%*P6</f>
        <v>24.607600000000001</v>
      </c>
      <c r="AA6" s="193">
        <f t="shared" ref="AA6:AA69" si="12">ROUNDDOWN(Z6,0)</f>
        <v>24</v>
      </c>
      <c r="AB6" s="193" t="str">
        <f t="shared" ref="AB6:AB69" si="13">IF(AA6&lt;=50,"Nu se solicită",(AA6))</f>
        <v>Nu se solicită</v>
      </c>
    </row>
    <row r="7" spans="1:29" s="163" customFormat="1" ht="60" customHeight="1" x14ac:dyDescent="0.2">
      <c r="A7" s="143">
        <v>3</v>
      </c>
      <c r="B7" s="168" t="s">
        <v>2320</v>
      </c>
      <c r="C7" s="169" t="s">
        <v>2321</v>
      </c>
      <c r="D7" s="169" t="s">
        <v>2311</v>
      </c>
      <c r="E7" s="211"/>
      <c r="F7" s="169" t="s">
        <v>2322</v>
      </c>
      <c r="G7" s="211">
        <v>1</v>
      </c>
      <c r="H7" s="214">
        <v>217.57</v>
      </c>
      <c r="I7" s="193">
        <f t="shared" si="0"/>
        <v>217.57</v>
      </c>
      <c r="J7" s="193">
        <f t="shared" si="1"/>
        <v>217.57</v>
      </c>
      <c r="K7" s="197">
        <f t="shared" si="10"/>
        <v>1</v>
      </c>
      <c r="L7" s="197">
        <v>1</v>
      </c>
      <c r="M7" s="197">
        <f t="shared" si="2"/>
        <v>15</v>
      </c>
      <c r="N7" s="170">
        <f t="shared" si="3"/>
        <v>15</v>
      </c>
      <c r="O7" s="171">
        <f t="shared" si="4"/>
        <v>3263.5499999999997</v>
      </c>
      <c r="P7" s="171">
        <f t="shared" si="5"/>
        <v>3263.5499999999997</v>
      </c>
      <c r="Q7" s="213">
        <f t="shared" si="6"/>
        <v>1</v>
      </c>
      <c r="R7" s="170">
        <v>1</v>
      </c>
      <c r="S7" s="213">
        <f t="shared" si="7"/>
        <v>120</v>
      </c>
      <c r="T7" s="161">
        <v>120</v>
      </c>
      <c r="U7" s="210">
        <f t="shared" si="8"/>
        <v>217.57</v>
      </c>
      <c r="V7" s="210">
        <f t="shared" si="9"/>
        <v>26108.399999999998</v>
      </c>
      <c r="W7" s="196" t="s">
        <v>2292</v>
      </c>
      <c r="X7" s="196" t="s">
        <v>2293</v>
      </c>
      <c r="Y7" s="196">
        <v>11</v>
      </c>
      <c r="Z7" s="193">
        <f t="shared" si="11"/>
        <v>32.6355</v>
      </c>
      <c r="AA7" s="193">
        <f t="shared" si="12"/>
        <v>32</v>
      </c>
      <c r="AB7" s="193" t="str">
        <f t="shared" si="13"/>
        <v>Nu se solicită</v>
      </c>
    </row>
    <row r="8" spans="1:29" s="163" customFormat="1" ht="30" x14ac:dyDescent="0.2">
      <c r="A8" s="143">
        <v>4</v>
      </c>
      <c r="B8" s="168" t="s">
        <v>2323</v>
      </c>
      <c r="C8" s="169" t="s">
        <v>2324</v>
      </c>
      <c r="D8" s="169" t="s">
        <v>2305</v>
      </c>
      <c r="E8" s="211"/>
      <c r="F8" s="169" t="s">
        <v>2325</v>
      </c>
      <c r="G8" s="211">
        <v>20</v>
      </c>
      <c r="H8" s="214">
        <v>164.83</v>
      </c>
      <c r="I8" s="193">
        <f t="shared" si="0"/>
        <v>8.2415000000000003</v>
      </c>
      <c r="J8" s="193">
        <f t="shared" si="1"/>
        <v>164.83</v>
      </c>
      <c r="K8" s="197">
        <f t="shared" si="10"/>
        <v>20</v>
      </c>
      <c r="L8" s="197">
        <v>1</v>
      </c>
      <c r="M8" s="197">
        <f t="shared" si="2"/>
        <v>400</v>
      </c>
      <c r="N8" s="170">
        <f t="shared" si="3"/>
        <v>20</v>
      </c>
      <c r="O8" s="171">
        <f t="shared" si="4"/>
        <v>3296.6</v>
      </c>
      <c r="P8" s="171">
        <f t="shared" si="5"/>
        <v>3296.6000000000004</v>
      </c>
      <c r="Q8" s="213">
        <f t="shared" si="6"/>
        <v>20</v>
      </c>
      <c r="R8" s="170">
        <v>1</v>
      </c>
      <c r="S8" s="213">
        <f t="shared" si="7"/>
        <v>3200</v>
      </c>
      <c r="T8" s="161">
        <v>160</v>
      </c>
      <c r="U8" s="210">
        <f t="shared" si="8"/>
        <v>164.83</v>
      </c>
      <c r="V8" s="210">
        <f t="shared" si="9"/>
        <v>26372.799999999999</v>
      </c>
      <c r="W8" s="196" t="s">
        <v>2292</v>
      </c>
      <c r="X8" s="196" t="s">
        <v>2293</v>
      </c>
      <c r="Y8" s="196">
        <v>11</v>
      </c>
      <c r="Z8" s="193">
        <f t="shared" si="11"/>
        <v>32.966000000000001</v>
      </c>
      <c r="AA8" s="193">
        <f t="shared" si="12"/>
        <v>32</v>
      </c>
      <c r="AB8" s="193" t="str">
        <f t="shared" si="13"/>
        <v>Nu se solicită</v>
      </c>
    </row>
    <row r="9" spans="1:29" s="163" customFormat="1" ht="30" x14ac:dyDescent="0.2">
      <c r="A9" s="143">
        <v>5</v>
      </c>
      <c r="B9" s="168" t="s">
        <v>2326</v>
      </c>
      <c r="C9" s="169" t="s">
        <v>2327</v>
      </c>
      <c r="D9" s="169" t="s">
        <v>2307</v>
      </c>
      <c r="E9" s="211" t="s">
        <v>2328</v>
      </c>
      <c r="F9" s="169" t="s">
        <v>2784</v>
      </c>
      <c r="G9" s="211">
        <v>10</v>
      </c>
      <c r="H9" s="214">
        <v>101.79</v>
      </c>
      <c r="I9" s="193">
        <f t="shared" si="0"/>
        <v>10.179</v>
      </c>
      <c r="J9" s="193">
        <f t="shared" si="1"/>
        <v>101.79</v>
      </c>
      <c r="K9" s="197">
        <f t="shared" si="10"/>
        <v>10</v>
      </c>
      <c r="L9" s="197">
        <v>1</v>
      </c>
      <c r="M9" s="197">
        <f t="shared" si="2"/>
        <v>20</v>
      </c>
      <c r="N9" s="170">
        <f t="shared" si="3"/>
        <v>2</v>
      </c>
      <c r="O9" s="171">
        <f t="shared" si="4"/>
        <v>203.58</v>
      </c>
      <c r="P9" s="171">
        <f t="shared" si="5"/>
        <v>203.58</v>
      </c>
      <c r="Q9" s="213">
        <f t="shared" si="6"/>
        <v>10</v>
      </c>
      <c r="R9" s="170">
        <v>1</v>
      </c>
      <c r="S9" s="213">
        <f t="shared" si="7"/>
        <v>160</v>
      </c>
      <c r="T9" s="161">
        <v>16</v>
      </c>
      <c r="U9" s="210">
        <f t="shared" si="8"/>
        <v>101.79</v>
      </c>
      <c r="V9" s="210">
        <f t="shared" si="9"/>
        <v>1628.64</v>
      </c>
      <c r="W9" s="196" t="s">
        <v>2292</v>
      </c>
      <c r="X9" s="196" t="s">
        <v>2293</v>
      </c>
      <c r="Y9" s="196">
        <v>11</v>
      </c>
      <c r="Z9" s="193">
        <f t="shared" si="11"/>
        <v>2.0358000000000001</v>
      </c>
      <c r="AA9" s="193">
        <f t="shared" si="12"/>
        <v>2</v>
      </c>
      <c r="AB9" s="193" t="str">
        <f t="shared" si="13"/>
        <v>Nu se solicită</v>
      </c>
    </row>
    <row r="10" spans="1:29" s="163" customFormat="1" ht="36" customHeight="1" x14ac:dyDescent="0.2">
      <c r="A10" s="143">
        <v>6</v>
      </c>
      <c r="B10" s="168" t="s">
        <v>2329</v>
      </c>
      <c r="C10" s="169" t="s">
        <v>2330</v>
      </c>
      <c r="D10" s="169" t="s">
        <v>2304</v>
      </c>
      <c r="E10" s="211" t="s">
        <v>595</v>
      </c>
      <c r="F10" s="169" t="s">
        <v>2785</v>
      </c>
      <c r="G10" s="211">
        <v>5</v>
      </c>
      <c r="H10" s="214">
        <v>5.8</v>
      </c>
      <c r="I10" s="193">
        <f t="shared" si="0"/>
        <v>1.1599999999999999</v>
      </c>
      <c r="J10" s="193">
        <f t="shared" si="1"/>
        <v>5.8</v>
      </c>
      <c r="K10" s="197">
        <f t="shared" si="10"/>
        <v>5</v>
      </c>
      <c r="L10" s="197">
        <v>1</v>
      </c>
      <c r="M10" s="197">
        <f t="shared" si="2"/>
        <v>25000</v>
      </c>
      <c r="N10" s="170">
        <f t="shared" si="3"/>
        <v>5000</v>
      </c>
      <c r="O10" s="171">
        <f t="shared" si="4"/>
        <v>28999.999999999996</v>
      </c>
      <c r="P10" s="171">
        <f t="shared" si="5"/>
        <v>29000</v>
      </c>
      <c r="Q10" s="213">
        <f t="shared" si="6"/>
        <v>5</v>
      </c>
      <c r="R10" s="170">
        <v>1</v>
      </c>
      <c r="S10" s="213">
        <f t="shared" si="7"/>
        <v>200000</v>
      </c>
      <c r="T10" s="161">
        <v>40000</v>
      </c>
      <c r="U10" s="210">
        <f t="shared" si="8"/>
        <v>5.8</v>
      </c>
      <c r="V10" s="210">
        <f t="shared" si="9"/>
        <v>231999.99999999997</v>
      </c>
      <c r="W10" s="196" t="s">
        <v>2292</v>
      </c>
      <c r="X10" s="196" t="s">
        <v>2293</v>
      </c>
      <c r="Y10" s="196">
        <v>11</v>
      </c>
      <c r="Z10" s="193">
        <f t="shared" si="11"/>
        <v>290</v>
      </c>
      <c r="AA10" s="193">
        <f t="shared" si="12"/>
        <v>290</v>
      </c>
      <c r="AB10" s="193">
        <f t="shared" si="13"/>
        <v>290</v>
      </c>
    </row>
    <row r="11" spans="1:29" s="163" customFormat="1" ht="45" x14ac:dyDescent="0.2">
      <c r="A11" s="143">
        <v>7</v>
      </c>
      <c r="B11" s="168" t="s">
        <v>616</v>
      </c>
      <c r="C11" s="169" t="s">
        <v>2379</v>
      </c>
      <c r="D11" s="169" t="s">
        <v>2335</v>
      </c>
      <c r="E11" s="211" t="s">
        <v>2312</v>
      </c>
      <c r="F11" s="169" t="s">
        <v>2786</v>
      </c>
      <c r="G11" s="211">
        <v>10</v>
      </c>
      <c r="H11" s="214">
        <v>39.32</v>
      </c>
      <c r="I11" s="193">
        <f t="shared" si="0"/>
        <v>3.9319999999999999</v>
      </c>
      <c r="J11" s="193">
        <f t="shared" si="1"/>
        <v>39.32</v>
      </c>
      <c r="K11" s="197">
        <f t="shared" si="10"/>
        <v>10</v>
      </c>
      <c r="L11" s="197">
        <v>1</v>
      </c>
      <c r="M11" s="197">
        <f t="shared" si="2"/>
        <v>5000</v>
      </c>
      <c r="N11" s="170">
        <f t="shared" si="3"/>
        <v>500</v>
      </c>
      <c r="O11" s="171">
        <f t="shared" si="4"/>
        <v>19660</v>
      </c>
      <c r="P11" s="171">
        <f t="shared" si="5"/>
        <v>19660</v>
      </c>
      <c r="Q11" s="213">
        <f t="shared" si="6"/>
        <v>10</v>
      </c>
      <c r="R11" s="170">
        <v>1</v>
      </c>
      <c r="S11" s="213">
        <f t="shared" si="7"/>
        <v>40000</v>
      </c>
      <c r="T11" s="161">
        <v>4000</v>
      </c>
      <c r="U11" s="210">
        <f t="shared" si="8"/>
        <v>39.32</v>
      </c>
      <c r="V11" s="210">
        <f t="shared" si="9"/>
        <v>157280</v>
      </c>
      <c r="W11" s="196" t="s">
        <v>2292</v>
      </c>
      <c r="X11" s="196" t="s">
        <v>2293</v>
      </c>
      <c r="Y11" s="196">
        <v>11</v>
      </c>
      <c r="Z11" s="193">
        <f t="shared" si="11"/>
        <v>196.6</v>
      </c>
      <c r="AA11" s="193">
        <f t="shared" si="12"/>
        <v>196</v>
      </c>
      <c r="AB11" s="193">
        <f t="shared" si="13"/>
        <v>196</v>
      </c>
    </row>
    <row r="12" spans="1:29" s="163" customFormat="1" ht="36.75" customHeight="1" x14ac:dyDescent="0.2">
      <c r="A12" s="143">
        <v>8</v>
      </c>
      <c r="B12" s="168" t="s">
        <v>635</v>
      </c>
      <c r="C12" s="169" t="s">
        <v>2380</v>
      </c>
      <c r="D12" s="169" t="s">
        <v>2310</v>
      </c>
      <c r="E12" s="211" t="s">
        <v>2336</v>
      </c>
      <c r="F12" s="169" t="s">
        <v>2337</v>
      </c>
      <c r="G12" s="211">
        <v>10</v>
      </c>
      <c r="H12" s="214">
        <v>31.41</v>
      </c>
      <c r="I12" s="193">
        <f t="shared" si="0"/>
        <v>3.141</v>
      </c>
      <c r="J12" s="193">
        <f t="shared" si="1"/>
        <v>31.41</v>
      </c>
      <c r="K12" s="197">
        <f t="shared" si="10"/>
        <v>10</v>
      </c>
      <c r="L12" s="197">
        <v>1</v>
      </c>
      <c r="M12" s="197">
        <f t="shared" si="2"/>
        <v>750</v>
      </c>
      <c r="N12" s="170">
        <f t="shared" si="3"/>
        <v>75</v>
      </c>
      <c r="O12" s="171">
        <f t="shared" si="4"/>
        <v>2355.75</v>
      </c>
      <c r="P12" s="171">
        <f t="shared" si="5"/>
        <v>2355.75</v>
      </c>
      <c r="Q12" s="213">
        <f t="shared" si="6"/>
        <v>10</v>
      </c>
      <c r="R12" s="170">
        <v>1</v>
      </c>
      <c r="S12" s="213">
        <f t="shared" si="7"/>
        <v>6000</v>
      </c>
      <c r="T12" s="161">
        <v>600</v>
      </c>
      <c r="U12" s="210">
        <f t="shared" si="8"/>
        <v>31.41</v>
      </c>
      <c r="V12" s="210">
        <f t="shared" si="9"/>
        <v>18846</v>
      </c>
      <c r="W12" s="196" t="s">
        <v>2292</v>
      </c>
      <c r="X12" s="196" t="s">
        <v>2293</v>
      </c>
      <c r="Y12" s="196">
        <v>11</v>
      </c>
      <c r="Z12" s="193">
        <f t="shared" si="11"/>
        <v>23.557500000000001</v>
      </c>
      <c r="AA12" s="193">
        <f t="shared" si="12"/>
        <v>23</v>
      </c>
      <c r="AB12" s="193" t="str">
        <f t="shared" si="13"/>
        <v>Nu se solicită</v>
      </c>
    </row>
    <row r="13" spans="1:29" s="163" customFormat="1" ht="30" x14ac:dyDescent="0.2">
      <c r="A13" s="143">
        <v>9</v>
      </c>
      <c r="B13" s="168" t="s">
        <v>2338</v>
      </c>
      <c r="C13" s="169" t="s">
        <v>2339</v>
      </c>
      <c r="D13" s="169" t="s">
        <v>2340</v>
      </c>
      <c r="E13" s="211" t="s">
        <v>2308</v>
      </c>
      <c r="F13" s="169" t="s">
        <v>2341</v>
      </c>
      <c r="G13" s="211">
        <v>1</v>
      </c>
      <c r="H13" s="214">
        <v>880.19</v>
      </c>
      <c r="I13" s="193">
        <f t="shared" si="0"/>
        <v>880.19</v>
      </c>
      <c r="J13" s="193">
        <f t="shared" si="1"/>
        <v>880.19</v>
      </c>
      <c r="K13" s="197">
        <f t="shared" si="10"/>
        <v>1</v>
      </c>
      <c r="L13" s="197">
        <v>1</v>
      </c>
      <c r="M13" s="197">
        <f t="shared" si="2"/>
        <v>80</v>
      </c>
      <c r="N13" s="170">
        <f t="shared" si="3"/>
        <v>80</v>
      </c>
      <c r="O13" s="171">
        <f t="shared" si="4"/>
        <v>70415.200000000012</v>
      </c>
      <c r="P13" s="171">
        <f t="shared" si="5"/>
        <v>70415.200000000012</v>
      </c>
      <c r="Q13" s="213">
        <f t="shared" si="6"/>
        <v>1</v>
      </c>
      <c r="R13" s="170">
        <v>1</v>
      </c>
      <c r="S13" s="213">
        <f t="shared" si="7"/>
        <v>640</v>
      </c>
      <c r="T13" s="161">
        <v>640</v>
      </c>
      <c r="U13" s="210">
        <f t="shared" si="8"/>
        <v>880.19</v>
      </c>
      <c r="V13" s="210">
        <f t="shared" si="9"/>
        <v>563321.60000000009</v>
      </c>
      <c r="W13" s="196" t="s">
        <v>2292</v>
      </c>
      <c r="X13" s="196" t="s">
        <v>2293</v>
      </c>
      <c r="Y13" s="196">
        <v>11</v>
      </c>
      <c r="Z13" s="193">
        <f t="shared" si="11"/>
        <v>704.15200000000016</v>
      </c>
      <c r="AA13" s="193">
        <f t="shared" si="12"/>
        <v>704</v>
      </c>
      <c r="AB13" s="193">
        <f t="shared" si="13"/>
        <v>704</v>
      </c>
    </row>
    <row r="14" spans="1:29" s="163" customFormat="1" ht="30" x14ac:dyDescent="0.2">
      <c r="A14" s="143">
        <v>10</v>
      </c>
      <c r="B14" s="168" t="s">
        <v>645</v>
      </c>
      <c r="C14" s="169" t="s">
        <v>2342</v>
      </c>
      <c r="D14" s="169" t="s">
        <v>596</v>
      </c>
      <c r="E14" s="211" t="s">
        <v>2343</v>
      </c>
      <c r="F14" s="169" t="s">
        <v>2344</v>
      </c>
      <c r="G14" s="211">
        <v>50</v>
      </c>
      <c r="H14" s="214">
        <v>9.15</v>
      </c>
      <c r="I14" s="193">
        <f t="shared" si="0"/>
        <v>0.183</v>
      </c>
      <c r="J14" s="193">
        <f t="shared" si="1"/>
        <v>9.15</v>
      </c>
      <c r="K14" s="197">
        <f t="shared" si="10"/>
        <v>50</v>
      </c>
      <c r="L14" s="197">
        <v>1</v>
      </c>
      <c r="M14" s="197">
        <f t="shared" si="2"/>
        <v>2000</v>
      </c>
      <c r="N14" s="170">
        <f t="shared" si="3"/>
        <v>40</v>
      </c>
      <c r="O14" s="171">
        <f t="shared" si="4"/>
        <v>366</v>
      </c>
      <c r="P14" s="171">
        <f t="shared" si="5"/>
        <v>366</v>
      </c>
      <c r="Q14" s="213">
        <f t="shared" si="6"/>
        <v>50</v>
      </c>
      <c r="R14" s="170">
        <v>1</v>
      </c>
      <c r="S14" s="213">
        <f t="shared" si="7"/>
        <v>16000</v>
      </c>
      <c r="T14" s="161">
        <v>320</v>
      </c>
      <c r="U14" s="210">
        <f t="shared" si="8"/>
        <v>9.15</v>
      </c>
      <c r="V14" s="210">
        <f t="shared" si="9"/>
        <v>2928</v>
      </c>
      <c r="W14" s="196" t="s">
        <v>2292</v>
      </c>
      <c r="X14" s="196" t="s">
        <v>2293</v>
      </c>
      <c r="Y14" s="196">
        <v>11</v>
      </c>
      <c r="Z14" s="193">
        <f t="shared" si="11"/>
        <v>3.66</v>
      </c>
      <c r="AA14" s="193">
        <f t="shared" si="12"/>
        <v>3</v>
      </c>
      <c r="AB14" s="193" t="str">
        <f t="shared" si="13"/>
        <v>Nu se solicită</v>
      </c>
    </row>
    <row r="15" spans="1:29" s="163" customFormat="1" ht="30" x14ac:dyDescent="0.2">
      <c r="A15" s="143">
        <v>11</v>
      </c>
      <c r="B15" s="168" t="s">
        <v>676</v>
      </c>
      <c r="C15" s="169" t="s">
        <v>2346</v>
      </c>
      <c r="D15" s="169" t="s">
        <v>2310</v>
      </c>
      <c r="E15" s="211" t="s">
        <v>2347</v>
      </c>
      <c r="F15" s="169" t="s">
        <v>2345</v>
      </c>
      <c r="G15" s="211">
        <v>10</v>
      </c>
      <c r="H15" s="214">
        <v>273.63</v>
      </c>
      <c r="I15" s="193">
        <f t="shared" si="0"/>
        <v>27.363</v>
      </c>
      <c r="J15" s="193">
        <f t="shared" si="1"/>
        <v>273.63</v>
      </c>
      <c r="K15" s="197">
        <f t="shared" si="10"/>
        <v>10</v>
      </c>
      <c r="L15" s="197">
        <v>1</v>
      </c>
      <c r="M15" s="197">
        <f t="shared" si="2"/>
        <v>40</v>
      </c>
      <c r="N15" s="170">
        <f t="shared" si="3"/>
        <v>4</v>
      </c>
      <c r="O15" s="171">
        <f t="shared" si="4"/>
        <v>1094.52</v>
      </c>
      <c r="P15" s="171">
        <f t="shared" si="5"/>
        <v>1094.52</v>
      </c>
      <c r="Q15" s="213">
        <f t="shared" si="6"/>
        <v>10</v>
      </c>
      <c r="R15" s="170">
        <v>1</v>
      </c>
      <c r="S15" s="213">
        <f t="shared" si="7"/>
        <v>320</v>
      </c>
      <c r="T15" s="161">
        <v>32</v>
      </c>
      <c r="U15" s="210">
        <f t="shared" si="8"/>
        <v>273.63</v>
      </c>
      <c r="V15" s="210">
        <f t="shared" si="9"/>
        <v>8756.16</v>
      </c>
      <c r="W15" s="196" t="s">
        <v>2292</v>
      </c>
      <c r="X15" s="196" t="s">
        <v>2293</v>
      </c>
      <c r="Y15" s="196">
        <v>11</v>
      </c>
      <c r="Z15" s="193">
        <f t="shared" si="11"/>
        <v>10.9452</v>
      </c>
      <c r="AA15" s="193">
        <f t="shared" si="12"/>
        <v>10</v>
      </c>
      <c r="AB15" s="193" t="str">
        <f t="shared" si="13"/>
        <v>Nu se solicită</v>
      </c>
    </row>
    <row r="16" spans="1:29" s="163" customFormat="1" ht="30" x14ac:dyDescent="0.2">
      <c r="A16" s="143">
        <v>12</v>
      </c>
      <c r="B16" s="168" t="s">
        <v>655</v>
      </c>
      <c r="C16" s="169" t="s">
        <v>2348</v>
      </c>
      <c r="D16" s="169" t="s">
        <v>506</v>
      </c>
      <c r="E16" s="211" t="s">
        <v>2347</v>
      </c>
      <c r="F16" s="169" t="s">
        <v>2349</v>
      </c>
      <c r="G16" s="211">
        <v>28</v>
      </c>
      <c r="H16" s="214">
        <v>11.64</v>
      </c>
      <c r="I16" s="193">
        <f t="shared" si="0"/>
        <v>0.41571428571428576</v>
      </c>
      <c r="J16" s="193">
        <f t="shared" si="1"/>
        <v>11.64</v>
      </c>
      <c r="K16" s="197">
        <f t="shared" si="10"/>
        <v>28</v>
      </c>
      <c r="L16" s="197">
        <v>1</v>
      </c>
      <c r="M16" s="197">
        <f t="shared" si="2"/>
        <v>1400</v>
      </c>
      <c r="N16" s="170">
        <f t="shared" si="3"/>
        <v>50</v>
      </c>
      <c r="O16" s="171">
        <f t="shared" si="4"/>
        <v>582.00000000000011</v>
      </c>
      <c r="P16" s="171">
        <f t="shared" si="5"/>
        <v>582</v>
      </c>
      <c r="Q16" s="213">
        <f t="shared" si="6"/>
        <v>28</v>
      </c>
      <c r="R16" s="170">
        <v>1</v>
      </c>
      <c r="S16" s="213">
        <f t="shared" si="7"/>
        <v>11200</v>
      </c>
      <c r="T16" s="161">
        <v>400</v>
      </c>
      <c r="U16" s="210">
        <f t="shared" si="8"/>
        <v>11.64</v>
      </c>
      <c r="V16" s="210">
        <f t="shared" si="9"/>
        <v>4656.0000000000009</v>
      </c>
      <c r="W16" s="196" t="s">
        <v>2292</v>
      </c>
      <c r="X16" s="196" t="s">
        <v>2293</v>
      </c>
      <c r="Y16" s="196">
        <v>11</v>
      </c>
      <c r="Z16" s="193">
        <f t="shared" si="11"/>
        <v>5.82</v>
      </c>
      <c r="AA16" s="193">
        <f t="shared" si="12"/>
        <v>5</v>
      </c>
      <c r="AB16" s="193" t="str">
        <f t="shared" si="13"/>
        <v>Nu se solicită</v>
      </c>
    </row>
    <row r="17" spans="1:28" s="163" customFormat="1" ht="30" x14ac:dyDescent="0.2">
      <c r="A17" s="143">
        <v>13</v>
      </c>
      <c r="B17" s="168" t="s">
        <v>2350</v>
      </c>
      <c r="C17" s="169" t="s">
        <v>2351</v>
      </c>
      <c r="D17" s="169" t="s">
        <v>2310</v>
      </c>
      <c r="E17" s="211" t="s">
        <v>2336</v>
      </c>
      <c r="F17" s="169" t="s">
        <v>2352</v>
      </c>
      <c r="G17" s="196">
        <v>1</v>
      </c>
      <c r="H17" s="214">
        <v>57.93</v>
      </c>
      <c r="I17" s="193">
        <f t="shared" si="0"/>
        <v>57.93</v>
      </c>
      <c r="J17" s="193">
        <f t="shared" si="1"/>
        <v>57.93</v>
      </c>
      <c r="K17" s="197">
        <f t="shared" si="10"/>
        <v>1</v>
      </c>
      <c r="L17" s="197">
        <v>1</v>
      </c>
      <c r="M17" s="197">
        <f t="shared" si="2"/>
        <v>750</v>
      </c>
      <c r="N17" s="170">
        <f t="shared" si="3"/>
        <v>750</v>
      </c>
      <c r="O17" s="171">
        <f t="shared" si="4"/>
        <v>43447.5</v>
      </c>
      <c r="P17" s="171">
        <f t="shared" si="5"/>
        <v>43447.5</v>
      </c>
      <c r="Q17" s="213">
        <f t="shared" si="6"/>
        <v>1</v>
      </c>
      <c r="R17" s="170">
        <v>1</v>
      </c>
      <c r="S17" s="213">
        <f t="shared" si="7"/>
        <v>6000</v>
      </c>
      <c r="T17" s="161">
        <v>6000</v>
      </c>
      <c r="U17" s="210">
        <f t="shared" si="8"/>
        <v>57.93</v>
      </c>
      <c r="V17" s="210">
        <f t="shared" si="9"/>
        <v>347580</v>
      </c>
      <c r="W17" s="196" t="s">
        <v>2292</v>
      </c>
      <c r="X17" s="196" t="s">
        <v>2293</v>
      </c>
      <c r="Y17" s="196">
        <v>11</v>
      </c>
      <c r="Z17" s="193">
        <f t="shared" si="11"/>
        <v>434.47500000000002</v>
      </c>
      <c r="AA17" s="193">
        <f t="shared" si="12"/>
        <v>434</v>
      </c>
      <c r="AB17" s="193">
        <f t="shared" si="13"/>
        <v>434</v>
      </c>
    </row>
    <row r="18" spans="1:28" s="163" customFormat="1" ht="44.25" customHeight="1" x14ac:dyDescent="0.2">
      <c r="A18" s="143">
        <v>14</v>
      </c>
      <c r="B18" s="168" t="s">
        <v>678</v>
      </c>
      <c r="C18" s="169" t="s">
        <v>2381</v>
      </c>
      <c r="D18" s="169" t="s">
        <v>2353</v>
      </c>
      <c r="E18" s="211" t="s">
        <v>2354</v>
      </c>
      <c r="F18" s="169" t="s">
        <v>2355</v>
      </c>
      <c r="G18" s="211">
        <v>1</v>
      </c>
      <c r="H18" s="214">
        <v>33.25</v>
      </c>
      <c r="I18" s="193">
        <f t="shared" si="0"/>
        <v>33.25</v>
      </c>
      <c r="J18" s="193">
        <f t="shared" si="1"/>
        <v>33.25</v>
      </c>
      <c r="K18" s="197">
        <f t="shared" si="10"/>
        <v>1</v>
      </c>
      <c r="L18" s="197">
        <v>1</v>
      </c>
      <c r="M18" s="197">
        <f t="shared" si="2"/>
        <v>100</v>
      </c>
      <c r="N18" s="170">
        <f t="shared" si="3"/>
        <v>100</v>
      </c>
      <c r="O18" s="171">
        <f t="shared" si="4"/>
        <v>3325</v>
      </c>
      <c r="P18" s="171">
        <f t="shared" si="5"/>
        <v>3325</v>
      </c>
      <c r="Q18" s="213">
        <f t="shared" si="6"/>
        <v>1</v>
      </c>
      <c r="R18" s="170">
        <v>1</v>
      </c>
      <c r="S18" s="213">
        <f t="shared" si="7"/>
        <v>800</v>
      </c>
      <c r="T18" s="161">
        <v>800</v>
      </c>
      <c r="U18" s="210">
        <f t="shared" si="8"/>
        <v>33.25</v>
      </c>
      <c r="V18" s="210">
        <f t="shared" si="9"/>
        <v>26600</v>
      </c>
      <c r="W18" s="196" t="s">
        <v>2292</v>
      </c>
      <c r="X18" s="196" t="s">
        <v>2293</v>
      </c>
      <c r="Y18" s="196">
        <v>11</v>
      </c>
      <c r="Z18" s="193">
        <f t="shared" si="11"/>
        <v>33.25</v>
      </c>
      <c r="AA18" s="193">
        <f t="shared" si="12"/>
        <v>33</v>
      </c>
      <c r="AB18" s="193" t="str">
        <f t="shared" si="13"/>
        <v>Nu se solicită</v>
      </c>
    </row>
    <row r="19" spans="1:28" s="163" customFormat="1" ht="60" x14ac:dyDescent="0.2">
      <c r="A19" s="143">
        <v>15</v>
      </c>
      <c r="B19" s="168" t="s">
        <v>2356</v>
      </c>
      <c r="C19" s="169" t="s">
        <v>2357</v>
      </c>
      <c r="D19" s="169" t="s">
        <v>2309</v>
      </c>
      <c r="E19" s="211" t="s">
        <v>2358</v>
      </c>
      <c r="F19" s="169" t="s">
        <v>2359</v>
      </c>
      <c r="G19" s="211">
        <v>1</v>
      </c>
      <c r="H19" s="214">
        <v>41.67</v>
      </c>
      <c r="I19" s="193">
        <f t="shared" si="0"/>
        <v>41.67</v>
      </c>
      <c r="J19" s="193">
        <f t="shared" si="1"/>
        <v>41.67</v>
      </c>
      <c r="K19" s="197">
        <f t="shared" si="10"/>
        <v>1</v>
      </c>
      <c r="L19" s="197">
        <v>1</v>
      </c>
      <c r="M19" s="197">
        <f t="shared" si="2"/>
        <v>50</v>
      </c>
      <c r="N19" s="170">
        <f t="shared" si="3"/>
        <v>50</v>
      </c>
      <c r="O19" s="171">
        <f t="shared" si="4"/>
        <v>2083.5</v>
      </c>
      <c r="P19" s="171">
        <f t="shared" si="5"/>
        <v>2083.5</v>
      </c>
      <c r="Q19" s="213">
        <f t="shared" si="6"/>
        <v>1</v>
      </c>
      <c r="R19" s="170">
        <v>1</v>
      </c>
      <c r="S19" s="213">
        <f t="shared" si="7"/>
        <v>400</v>
      </c>
      <c r="T19" s="161">
        <v>400</v>
      </c>
      <c r="U19" s="210">
        <f t="shared" si="8"/>
        <v>41.67</v>
      </c>
      <c r="V19" s="210">
        <f t="shared" si="9"/>
        <v>16668</v>
      </c>
      <c r="W19" s="196" t="s">
        <v>2292</v>
      </c>
      <c r="X19" s="196" t="s">
        <v>2293</v>
      </c>
      <c r="Y19" s="196">
        <v>11</v>
      </c>
      <c r="Z19" s="193">
        <f t="shared" si="11"/>
        <v>20.835000000000001</v>
      </c>
      <c r="AA19" s="193">
        <f t="shared" si="12"/>
        <v>20</v>
      </c>
      <c r="AB19" s="193" t="str">
        <f t="shared" si="13"/>
        <v>Nu se solicită</v>
      </c>
    </row>
    <row r="20" spans="1:28" s="163" customFormat="1" ht="54" customHeight="1" x14ac:dyDescent="0.2">
      <c r="A20" s="143">
        <v>16</v>
      </c>
      <c r="B20" s="168" t="s">
        <v>2360</v>
      </c>
      <c r="C20" s="169" t="s">
        <v>2361</v>
      </c>
      <c r="D20" s="169" t="s">
        <v>2306</v>
      </c>
      <c r="E20" s="211" t="s">
        <v>2362</v>
      </c>
      <c r="F20" s="169" t="s">
        <v>2363</v>
      </c>
      <c r="G20" s="211">
        <v>20</v>
      </c>
      <c r="H20" s="214">
        <v>489.93</v>
      </c>
      <c r="I20" s="193">
        <f t="shared" si="0"/>
        <v>24.496500000000001</v>
      </c>
      <c r="J20" s="193">
        <f t="shared" si="1"/>
        <v>489.93</v>
      </c>
      <c r="K20" s="197">
        <f t="shared" si="10"/>
        <v>20</v>
      </c>
      <c r="L20" s="197">
        <v>1</v>
      </c>
      <c r="M20" s="197">
        <f t="shared" si="2"/>
        <v>1000</v>
      </c>
      <c r="N20" s="170">
        <f t="shared" si="3"/>
        <v>50</v>
      </c>
      <c r="O20" s="171">
        <f t="shared" si="4"/>
        <v>24496.5</v>
      </c>
      <c r="P20" s="171">
        <f t="shared" si="5"/>
        <v>24496.5</v>
      </c>
      <c r="Q20" s="213">
        <f t="shared" si="6"/>
        <v>20</v>
      </c>
      <c r="R20" s="170">
        <v>1</v>
      </c>
      <c r="S20" s="213">
        <f t="shared" si="7"/>
        <v>8000</v>
      </c>
      <c r="T20" s="161">
        <v>400</v>
      </c>
      <c r="U20" s="210">
        <f t="shared" si="8"/>
        <v>489.93</v>
      </c>
      <c r="V20" s="210">
        <f t="shared" si="9"/>
        <v>195972</v>
      </c>
      <c r="W20" s="196" t="s">
        <v>2292</v>
      </c>
      <c r="X20" s="196" t="s">
        <v>2293</v>
      </c>
      <c r="Y20" s="196">
        <v>11</v>
      </c>
      <c r="Z20" s="193">
        <f t="shared" si="11"/>
        <v>244.965</v>
      </c>
      <c r="AA20" s="193">
        <f t="shared" si="12"/>
        <v>244</v>
      </c>
      <c r="AB20" s="193">
        <f t="shared" si="13"/>
        <v>244</v>
      </c>
    </row>
    <row r="21" spans="1:28" s="163" customFormat="1" ht="78.75" customHeight="1" x14ac:dyDescent="0.2">
      <c r="A21" s="143">
        <v>17</v>
      </c>
      <c r="B21" s="168" t="s">
        <v>2364</v>
      </c>
      <c r="C21" s="169" t="s">
        <v>2365</v>
      </c>
      <c r="D21" s="169" t="s">
        <v>2366</v>
      </c>
      <c r="E21" s="211" t="s">
        <v>2367</v>
      </c>
      <c r="F21" s="169" t="s">
        <v>2368</v>
      </c>
      <c r="G21" s="211">
        <v>1</v>
      </c>
      <c r="H21" s="214">
        <v>45.01</v>
      </c>
      <c r="I21" s="193">
        <f t="shared" si="0"/>
        <v>45.01</v>
      </c>
      <c r="J21" s="193">
        <f t="shared" si="1"/>
        <v>45.01</v>
      </c>
      <c r="K21" s="197">
        <f t="shared" si="10"/>
        <v>1</v>
      </c>
      <c r="L21" s="197">
        <v>1</v>
      </c>
      <c r="M21" s="197">
        <f t="shared" si="2"/>
        <v>50</v>
      </c>
      <c r="N21" s="170">
        <f t="shared" si="3"/>
        <v>50</v>
      </c>
      <c r="O21" s="171">
        <f t="shared" si="4"/>
        <v>2250.5</v>
      </c>
      <c r="P21" s="171">
        <f t="shared" si="5"/>
        <v>2250.5</v>
      </c>
      <c r="Q21" s="213">
        <f t="shared" si="6"/>
        <v>1</v>
      </c>
      <c r="R21" s="170">
        <v>1</v>
      </c>
      <c r="S21" s="213">
        <f t="shared" si="7"/>
        <v>400</v>
      </c>
      <c r="T21" s="161">
        <v>400</v>
      </c>
      <c r="U21" s="210">
        <f t="shared" si="8"/>
        <v>45.01</v>
      </c>
      <c r="V21" s="210">
        <f t="shared" si="9"/>
        <v>18004</v>
      </c>
      <c r="W21" s="196" t="s">
        <v>2292</v>
      </c>
      <c r="X21" s="196" t="s">
        <v>2293</v>
      </c>
      <c r="Y21" s="196">
        <v>11</v>
      </c>
      <c r="Z21" s="193">
        <f t="shared" si="11"/>
        <v>22.504999999999999</v>
      </c>
      <c r="AA21" s="193">
        <f t="shared" si="12"/>
        <v>22</v>
      </c>
      <c r="AB21" s="193" t="str">
        <f t="shared" si="13"/>
        <v>Nu se solicită</v>
      </c>
    </row>
    <row r="22" spans="1:28" s="163" customFormat="1" ht="36" customHeight="1" x14ac:dyDescent="0.2">
      <c r="A22" s="143">
        <v>18</v>
      </c>
      <c r="B22" s="168" t="s">
        <v>2369</v>
      </c>
      <c r="C22" s="169" t="s">
        <v>2370</v>
      </c>
      <c r="D22" s="169" t="s">
        <v>2304</v>
      </c>
      <c r="E22" s="211" t="s">
        <v>2312</v>
      </c>
      <c r="F22" s="169" t="s">
        <v>2371</v>
      </c>
      <c r="G22" s="211">
        <v>5</v>
      </c>
      <c r="H22" s="214">
        <v>95.37</v>
      </c>
      <c r="I22" s="193">
        <f t="shared" si="0"/>
        <v>19.074000000000002</v>
      </c>
      <c r="J22" s="193">
        <f t="shared" si="1"/>
        <v>95.37</v>
      </c>
      <c r="K22" s="197">
        <f t="shared" si="10"/>
        <v>5</v>
      </c>
      <c r="L22" s="197">
        <v>1</v>
      </c>
      <c r="M22" s="197">
        <f t="shared" si="2"/>
        <v>100</v>
      </c>
      <c r="N22" s="170">
        <f t="shared" si="3"/>
        <v>20</v>
      </c>
      <c r="O22" s="171">
        <f t="shared" si="4"/>
        <v>1907.4</v>
      </c>
      <c r="P22" s="171">
        <f t="shared" si="5"/>
        <v>1907.4</v>
      </c>
      <c r="Q22" s="213">
        <f t="shared" si="6"/>
        <v>5</v>
      </c>
      <c r="R22" s="170">
        <v>1</v>
      </c>
      <c r="S22" s="213">
        <f t="shared" si="7"/>
        <v>800</v>
      </c>
      <c r="T22" s="161">
        <v>160</v>
      </c>
      <c r="U22" s="210">
        <f t="shared" si="8"/>
        <v>95.37</v>
      </c>
      <c r="V22" s="210">
        <f t="shared" si="9"/>
        <v>15259.2</v>
      </c>
      <c r="W22" s="196" t="s">
        <v>2292</v>
      </c>
      <c r="X22" s="196" t="s">
        <v>2293</v>
      </c>
      <c r="Y22" s="196">
        <v>11</v>
      </c>
      <c r="Z22" s="193">
        <f t="shared" si="11"/>
        <v>19.074000000000002</v>
      </c>
      <c r="AA22" s="193">
        <f t="shared" si="12"/>
        <v>19</v>
      </c>
      <c r="AB22" s="193" t="str">
        <f t="shared" si="13"/>
        <v>Nu se solicită</v>
      </c>
    </row>
    <row r="23" spans="1:28" s="163" customFormat="1" ht="36" customHeight="1" x14ac:dyDescent="0.2">
      <c r="A23" s="143">
        <v>19</v>
      </c>
      <c r="B23" s="168" t="s">
        <v>2372</v>
      </c>
      <c r="C23" s="169" t="s">
        <v>2377</v>
      </c>
      <c r="D23" s="169" t="s">
        <v>596</v>
      </c>
      <c r="E23" s="211" t="s">
        <v>965</v>
      </c>
      <c r="F23" s="169" t="s">
        <v>2373</v>
      </c>
      <c r="G23" s="211">
        <v>50</v>
      </c>
      <c r="H23" s="214">
        <v>22.94</v>
      </c>
      <c r="I23" s="193">
        <f t="shared" si="0"/>
        <v>0.45880000000000004</v>
      </c>
      <c r="J23" s="193">
        <f t="shared" si="1"/>
        <v>22.94</v>
      </c>
      <c r="K23" s="197">
        <f t="shared" si="10"/>
        <v>50</v>
      </c>
      <c r="L23" s="197">
        <v>1</v>
      </c>
      <c r="M23" s="197">
        <f t="shared" si="2"/>
        <v>250</v>
      </c>
      <c r="N23" s="170">
        <f t="shared" si="3"/>
        <v>5</v>
      </c>
      <c r="O23" s="171">
        <f t="shared" si="4"/>
        <v>114.70000000000002</v>
      </c>
      <c r="P23" s="171">
        <f t="shared" si="5"/>
        <v>114.7</v>
      </c>
      <c r="Q23" s="213">
        <f t="shared" si="6"/>
        <v>50</v>
      </c>
      <c r="R23" s="170">
        <v>1</v>
      </c>
      <c r="S23" s="213">
        <f t="shared" si="7"/>
        <v>2000</v>
      </c>
      <c r="T23" s="161">
        <v>40</v>
      </c>
      <c r="U23" s="210">
        <f t="shared" si="8"/>
        <v>22.94</v>
      </c>
      <c r="V23" s="210">
        <f t="shared" si="9"/>
        <v>917.60000000000014</v>
      </c>
      <c r="W23" s="196" t="s">
        <v>2292</v>
      </c>
      <c r="X23" s="196" t="s">
        <v>2293</v>
      </c>
      <c r="Y23" s="196">
        <v>11</v>
      </c>
      <c r="Z23" s="193">
        <f t="shared" si="11"/>
        <v>1.147</v>
      </c>
      <c r="AA23" s="193">
        <f t="shared" si="12"/>
        <v>1</v>
      </c>
      <c r="AB23" s="193" t="str">
        <f t="shared" si="13"/>
        <v>Nu se solicită</v>
      </c>
    </row>
    <row r="24" spans="1:28" s="163" customFormat="1" ht="80.25" customHeight="1" x14ac:dyDescent="0.2">
      <c r="A24" s="143">
        <v>20</v>
      </c>
      <c r="B24" s="168" t="s">
        <v>2374</v>
      </c>
      <c r="C24" s="169" t="s">
        <v>2378</v>
      </c>
      <c r="D24" s="169" t="s">
        <v>2375</v>
      </c>
      <c r="E24" s="211" t="s">
        <v>2347</v>
      </c>
      <c r="F24" s="169" t="s">
        <v>2376</v>
      </c>
      <c r="G24" s="196">
        <v>1</v>
      </c>
      <c r="H24" s="214">
        <v>919.96</v>
      </c>
      <c r="I24" s="193">
        <f t="shared" si="0"/>
        <v>919.96</v>
      </c>
      <c r="J24" s="193">
        <f t="shared" si="1"/>
        <v>919.96</v>
      </c>
      <c r="K24" s="197">
        <f t="shared" si="10"/>
        <v>1</v>
      </c>
      <c r="L24" s="197">
        <v>1</v>
      </c>
      <c r="M24" s="197">
        <f t="shared" si="2"/>
        <v>500</v>
      </c>
      <c r="N24" s="170">
        <f t="shared" si="3"/>
        <v>500</v>
      </c>
      <c r="O24" s="171">
        <f t="shared" si="4"/>
        <v>459980</v>
      </c>
      <c r="P24" s="171">
        <f t="shared" si="5"/>
        <v>459980</v>
      </c>
      <c r="Q24" s="213">
        <f t="shared" si="6"/>
        <v>1</v>
      </c>
      <c r="R24" s="170">
        <v>1</v>
      </c>
      <c r="S24" s="213">
        <f t="shared" si="7"/>
        <v>4000</v>
      </c>
      <c r="T24" s="161">
        <v>4000</v>
      </c>
      <c r="U24" s="210">
        <f t="shared" si="8"/>
        <v>919.96</v>
      </c>
      <c r="V24" s="210">
        <f t="shared" si="9"/>
        <v>3679840</v>
      </c>
      <c r="W24" s="196" t="s">
        <v>2292</v>
      </c>
      <c r="X24" s="196" t="s">
        <v>2293</v>
      </c>
      <c r="Y24" s="196">
        <v>11</v>
      </c>
      <c r="Z24" s="193">
        <f t="shared" si="11"/>
        <v>4599.8</v>
      </c>
      <c r="AA24" s="193">
        <f t="shared" si="12"/>
        <v>4599</v>
      </c>
      <c r="AB24" s="193">
        <f t="shared" si="13"/>
        <v>4599</v>
      </c>
    </row>
    <row r="25" spans="1:28" s="163" customFormat="1" ht="63.75" customHeight="1" x14ac:dyDescent="0.2">
      <c r="A25" s="143">
        <v>21</v>
      </c>
      <c r="B25" s="168" t="s">
        <v>2382</v>
      </c>
      <c r="C25" s="169" t="s">
        <v>2385</v>
      </c>
      <c r="D25" s="169" t="s">
        <v>2383</v>
      </c>
      <c r="E25" s="211" t="s">
        <v>2384</v>
      </c>
      <c r="F25" s="169" t="s">
        <v>2386</v>
      </c>
      <c r="G25" s="196">
        <v>10</v>
      </c>
      <c r="H25" s="214">
        <v>60.66</v>
      </c>
      <c r="I25" s="193">
        <f t="shared" si="0"/>
        <v>6.0659999999999998</v>
      </c>
      <c r="J25" s="193">
        <f t="shared" si="1"/>
        <v>60.66</v>
      </c>
      <c r="K25" s="197">
        <f t="shared" si="10"/>
        <v>10</v>
      </c>
      <c r="L25" s="197">
        <v>1</v>
      </c>
      <c r="M25" s="197">
        <f t="shared" si="2"/>
        <v>15000</v>
      </c>
      <c r="N25" s="170">
        <f t="shared" si="3"/>
        <v>1500</v>
      </c>
      <c r="O25" s="171">
        <f t="shared" si="4"/>
        <v>90990</v>
      </c>
      <c r="P25" s="171">
        <f t="shared" si="5"/>
        <v>90990</v>
      </c>
      <c r="Q25" s="213">
        <f t="shared" si="6"/>
        <v>10</v>
      </c>
      <c r="R25" s="170">
        <v>1</v>
      </c>
      <c r="S25" s="213">
        <f t="shared" si="7"/>
        <v>120000</v>
      </c>
      <c r="T25" s="161">
        <v>12000</v>
      </c>
      <c r="U25" s="210">
        <f t="shared" si="8"/>
        <v>60.66</v>
      </c>
      <c r="V25" s="210">
        <f t="shared" si="9"/>
        <v>727920</v>
      </c>
      <c r="W25" s="196" t="s">
        <v>2292</v>
      </c>
      <c r="X25" s="196" t="s">
        <v>2293</v>
      </c>
      <c r="Y25" s="196">
        <v>11</v>
      </c>
      <c r="Z25" s="193">
        <f t="shared" si="11"/>
        <v>909.9</v>
      </c>
      <c r="AA25" s="193">
        <f t="shared" si="12"/>
        <v>909</v>
      </c>
      <c r="AB25" s="193">
        <f t="shared" si="13"/>
        <v>909</v>
      </c>
    </row>
    <row r="26" spans="1:28" s="163" customFormat="1" ht="45" x14ac:dyDescent="0.2">
      <c r="A26" s="143">
        <v>22</v>
      </c>
      <c r="B26" s="168" t="s">
        <v>2387</v>
      </c>
      <c r="C26" s="169" t="s">
        <v>2388</v>
      </c>
      <c r="D26" s="169" t="s">
        <v>2389</v>
      </c>
      <c r="E26" s="211" t="s">
        <v>2390</v>
      </c>
      <c r="F26" s="169" t="s">
        <v>2391</v>
      </c>
      <c r="G26" s="147">
        <v>1</v>
      </c>
      <c r="H26" s="214">
        <v>116.99</v>
      </c>
      <c r="I26" s="193">
        <f t="shared" si="0"/>
        <v>116.99</v>
      </c>
      <c r="J26" s="193">
        <f t="shared" si="1"/>
        <v>116.99</v>
      </c>
      <c r="K26" s="197">
        <f t="shared" si="10"/>
        <v>1</v>
      </c>
      <c r="L26" s="197">
        <v>1</v>
      </c>
      <c r="M26" s="197">
        <f t="shared" si="2"/>
        <v>300</v>
      </c>
      <c r="N26" s="170">
        <f t="shared" si="3"/>
        <v>300</v>
      </c>
      <c r="O26" s="171">
        <f t="shared" si="4"/>
        <v>35097</v>
      </c>
      <c r="P26" s="171">
        <f t="shared" si="5"/>
        <v>35097</v>
      </c>
      <c r="Q26" s="213">
        <f t="shared" si="6"/>
        <v>1</v>
      </c>
      <c r="R26" s="170">
        <v>1</v>
      </c>
      <c r="S26" s="213">
        <f t="shared" si="7"/>
        <v>2400</v>
      </c>
      <c r="T26" s="161">
        <v>2400</v>
      </c>
      <c r="U26" s="210">
        <f t="shared" si="8"/>
        <v>116.99</v>
      </c>
      <c r="V26" s="210">
        <f t="shared" si="9"/>
        <v>280776</v>
      </c>
      <c r="W26" s="196" t="s">
        <v>2292</v>
      </c>
      <c r="X26" s="196" t="s">
        <v>2293</v>
      </c>
      <c r="Y26" s="196">
        <v>11</v>
      </c>
      <c r="Z26" s="193">
        <f t="shared" si="11"/>
        <v>350.97</v>
      </c>
      <c r="AA26" s="193">
        <f t="shared" si="12"/>
        <v>350</v>
      </c>
      <c r="AB26" s="193">
        <f t="shared" si="13"/>
        <v>350</v>
      </c>
    </row>
    <row r="27" spans="1:28" s="163" customFormat="1" ht="75" x14ac:dyDescent="0.2">
      <c r="A27" s="143">
        <v>23</v>
      </c>
      <c r="B27" s="168" t="s">
        <v>2392</v>
      </c>
      <c r="C27" s="169" t="s">
        <v>2393</v>
      </c>
      <c r="D27" s="169" t="s">
        <v>2394</v>
      </c>
      <c r="E27" s="211"/>
      <c r="F27" s="169" t="s">
        <v>2395</v>
      </c>
      <c r="G27" s="196">
        <v>8</v>
      </c>
      <c r="H27" s="214">
        <v>48.31</v>
      </c>
      <c r="I27" s="193">
        <f t="shared" si="0"/>
        <v>6.0387500000000003</v>
      </c>
      <c r="J27" s="193">
        <f t="shared" si="1"/>
        <v>48.31</v>
      </c>
      <c r="K27" s="197">
        <f t="shared" si="10"/>
        <v>8</v>
      </c>
      <c r="L27" s="197">
        <v>1</v>
      </c>
      <c r="M27" s="197">
        <f t="shared" si="2"/>
        <v>600</v>
      </c>
      <c r="N27" s="170">
        <f t="shared" si="3"/>
        <v>75</v>
      </c>
      <c r="O27" s="171">
        <f t="shared" si="4"/>
        <v>3623.25</v>
      </c>
      <c r="P27" s="171">
        <f t="shared" si="5"/>
        <v>3623.25</v>
      </c>
      <c r="Q27" s="213">
        <f t="shared" si="6"/>
        <v>8</v>
      </c>
      <c r="R27" s="170">
        <v>1</v>
      </c>
      <c r="S27" s="213">
        <f t="shared" si="7"/>
        <v>4800</v>
      </c>
      <c r="T27" s="161">
        <v>600</v>
      </c>
      <c r="U27" s="210">
        <f t="shared" si="8"/>
        <v>48.31</v>
      </c>
      <c r="V27" s="210">
        <f t="shared" si="9"/>
        <v>28986</v>
      </c>
      <c r="W27" s="196" t="s">
        <v>2292</v>
      </c>
      <c r="X27" s="196" t="s">
        <v>2293</v>
      </c>
      <c r="Y27" s="196">
        <v>11</v>
      </c>
      <c r="Z27" s="193">
        <f t="shared" si="11"/>
        <v>36.232500000000002</v>
      </c>
      <c r="AA27" s="193">
        <f t="shared" si="12"/>
        <v>36</v>
      </c>
      <c r="AB27" s="193" t="str">
        <f t="shared" si="13"/>
        <v>Nu se solicită</v>
      </c>
    </row>
    <row r="28" spans="1:28" s="163" customFormat="1" ht="30" x14ac:dyDescent="0.2">
      <c r="A28" s="143">
        <v>24</v>
      </c>
      <c r="B28" s="168" t="s">
        <v>2396</v>
      </c>
      <c r="C28" s="169" t="s">
        <v>2402</v>
      </c>
      <c r="D28" s="169" t="s">
        <v>2307</v>
      </c>
      <c r="E28" s="211" t="s">
        <v>2397</v>
      </c>
      <c r="F28" s="169" t="s">
        <v>2398</v>
      </c>
      <c r="G28" s="196">
        <v>10</v>
      </c>
      <c r="H28" s="214">
        <v>51.18</v>
      </c>
      <c r="I28" s="193">
        <f t="shared" si="0"/>
        <v>5.1180000000000003</v>
      </c>
      <c r="J28" s="193">
        <f t="shared" si="1"/>
        <v>51.180000000000007</v>
      </c>
      <c r="K28" s="197">
        <f t="shared" si="10"/>
        <v>10</v>
      </c>
      <c r="L28" s="197">
        <v>1</v>
      </c>
      <c r="M28" s="197">
        <f t="shared" si="2"/>
        <v>500</v>
      </c>
      <c r="N28" s="170">
        <f t="shared" si="3"/>
        <v>50</v>
      </c>
      <c r="O28" s="171">
        <f t="shared" si="4"/>
        <v>2559</v>
      </c>
      <c r="P28" s="171">
        <f t="shared" si="5"/>
        <v>2559.0000000000005</v>
      </c>
      <c r="Q28" s="213">
        <f t="shared" si="6"/>
        <v>10</v>
      </c>
      <c r="R28" s="170">
        <v>1</v>
      </c>
      <c r="S28" s="213">
        <f t="shared" si="7"/>
        <v>4000</v>
      </c>
      <c r="T28" s="161">
        <v>400</v>
      </c>
      <c r="U28" s="210">
        <f t="shared" si="8"/>
        <v>51.180000000000007</v>
      </c>
      <c r="V28" s="210">
        <f t="shared" si="9"/>
        <v>20472</v>
      </c>
      <c r="W28" s="196" t="s">
        <v>2292</v>
      </c>
      <c r="X28" s="196" t="s">
        <v>2293</v>
      </c>
      <c r="Y28" s="196">
        <v>11</v>
      </c>
      <c r="Z28" s="193">
        <f t="shared" si="11"/>
        <v>25.590000000000003</v>
      </c>
      <c r="AA28" s="193">
        <f t="shared" si="12"/>
        <v>25</v>
      </c>
      <c r="AB28" s="193" t="str">
        <f t="shared" si="13"/>
        <v>Nu se solicită</v>
      </c>
    </row>
    <row r="29" spans="1:28" s="163" customFormat="1" ht="30" x14ac:dyDescent="0.2">
      <c r="A29" s="143">
        <v>25</v>
      </c>
      <c r="B29" s="168" t="s">
        <v>2396</v>
      </c>
      <c r="C29" s="169" t="s">
        <v>2403</v>
      </c>
      <c r="D29" s="169" t="s">
        <v>506</v>
      </c>
      <c r="E29" s="211" t="s">
        <v>2399</v>
      </c>
      <c r="F29" s="169" t="s">
        <v>2400</v>
      </c>
      <c r="G29" s="147">
        <v>30</v>
      </c>
      <c r="H29" s="214">
        <v>59.08</v>
      </c>
      <c r="I29" s="193">
        <f t="shared" si="0"/>
        <v>1.9693333333333334</v>
      </c>
      <c r="J29" s="193">
        <f t="shared" si="1"/>
        <v>59.08</v>
      </c>
      <c r="K29" s="197">
        <f t="shared" si="10"/>
        <v>30</v>
      </c>
      <c r="L29" s="197">
        <v>1</v>
      </c>
      <c r="M29" s="197">
        <f t="shared" si="2"/>
        <v>300</v>
      </c>
      <c r="N29" s="170">
        <f t="shared" si="3"/>
        <v>10</v>
      </c>
      <c r="O29" s="171">
        <f t="shared" si="4"/>
        <v>590.80000000000007</v>
      </c>
      <c r="P29" s="171">
        <f t="shared" si="5"/>
        <v>590.79999999999995</v>
      </c>
      <c r="Q29" s="213">
        <f t="shared" si="6"/>
        <v>30</v>
      </c>
      <c r="R29" s="170">
        <v>1</v>
      </c>
      <c r="S29" s="213">
        <f t="shared" si="7"/>
        <v>2400</v>
      </c>
      <c r="T29" s="161">
        <v>80</v>
      </c>
      <c r="U29" s="210">
        <f t="shared" si="8"/>
        <v>59.08</v>
      </c>
      <c r="V29" s="210">
        <f t="shared" si="9"/>
        <v>4726.4000000000005</v>
      </c>
      <c r="W29" s="196" t="s">
        <v>2292</v>
      </c>
      <c r="X29" s="196" t="s">
        <v>2293</v>
      </c>
      <c r="Y29" s="196">
        <v>11</v>
      </c>
      <c r="Z29" s="193">
        <f t="shared" si="11"/>
        <v>5.9079999999999995</v>
      </c>
      <c r="AA29" s="193">
        <f t="shared" si="12"/>
        <v>5</v>
      </c>
      <c r="AB29" s="193" t="str">
        <f t="shared" si="13"/>
        <v>Nu se solicită</v>
      </c>
    </row>
    <row r="30" spans="1:28" s="163" customFormat="1" ht="30" x14ac:dyDescent="0.2">
      <c r="A30" s="143">
        <v>26</v>
      </c>
      <c r="B30" s="168" t="s">
        <v>2145</v>
      </c>
      <c r="C30" s="169" t="s">
        <v>2404</v>
      </c>
      <c r="D30" s="169" t="s">
        <v>596</v>
      </c>
      <c r="E30" s="211" t="s">
        <v>2401</v>
      </c>
      <c r="F30" s="169" t="s">
        <v>2373</v>
      </c>
      <c r="G30" s="196">
        <v>50</v>
      </c>
      <c r="H30" s="214">
        <v>12.15</v>
      </c>
      <c r="I30" s="193">
        <f t="shared" si="0"/>
        <v>0.24299999999999999</v>
      </c>
      <c r="J30" s="193">
        <f t="shared" si="1"/>
        <v>12.15</v>
      </c>
      <c r="K30" s="197">
        <f t="shared" si="10"/>
        <v>50</v>
      </c>
      <c r="L30" s="197">
        <v>1</v>
      </c>
      <c r="M30" s="197">
        <f t="shared" si="2"/>
        <v>100</v>
      </c>
      <c r="N30" s="170">
        <f t="shared" si="3"/>
        <v>2</v>
      </c>
      <c r="O30" s="171">
        <f t="shared" si="4"/>
        <v>24.3</v>
      </c>
      <c r="P30" s="171">
        <f t="shared" si="5"/>
        <v>24.3</v>
      </c>
      <c r="Q30" s="213">
        <f t="shared" si="6"/>
        <v>50</v>
      </c>
      <c r="R30" s="170">
        <v>1</v>
      </c>
      <c r="S30" s="213">
        <f t="shared" si="7"/>
        <v>800</v>
      </c>
      <c r="T30" s="161">
        <v>16</v>
      </c>
      <c r="U30" s="210">
        <f t="shared" si="8"/>
        <v>12.15</v>
      </c>
      <c r="V30" s="210">
        <f t="shared" si="9"/>
        <v>194.4</v>
      </c>
      <c r="W30" s="196" t="s">
        <v>2292</v>
      </c>
      <c r="X30" s="196" t="s">
        <v>2293</v>
      </c>
      <c r="Y30" s="196">
        <v>11</v>
      </c>
      <c r="Z30" s="193">
        <f t="shared" si="11"/>
        <v>0.24300000000000002</v>
      </c>
      <c r="AA30" s="193">
        <f t="shared" si="12"/>
        <v>0</v>
      </c>
      <c r="AB30" s="193" t="str">
        <f t="shared" si="13"/>
        <v>Nu se solicită</v>
      </c>
    </row>
    <row r="31" spans="1:28" s="163" customFormat="1" ht="30" x14ac:dyDescent="0.2">
      <c r="A31" s="143">
        <v>27</v>
      </c>
      <c r="B31" s="168" t="s">
        <v>1981</v>
      </c>
      <c r="C31" s="169" t="s">
        <v>2406</v>
      </c>
      <c r="D31" s="169" t="s">
        <v>596</v>
      </c>
      <c r="E31" s="211" t="s">
        <v>2405</v>
      </c>
      <c r="F31" s="169" t="s">
        <v>2407</v>
      </c>
      <c r="G31" s="196">
        <v>20</v>
      </c>
      <c r="H31" s="214">
        <v>6.9</v>
      </c>
      <c r="I31" s="193">
        <f t="shared" si="0"/>
        <v>0.34500000000000003</v>
      </c>
      <c r="J31" s="193">
        <f t="shared" si="1"/>
        <v>6.9</v>
      </c>
      <c r="K31" s="197">
        <f t="shared" si="10"/>
        <v>20</v>
      </c>
      <c r="L31" s="197">
        <v>1</v>
      </c>
      <c r="M31" s="197">
        <f t="shared" si="2"/>
        <v>300</v>
      </c>
      <c r="N31" s="170">
        <f t="shared" si="3"/>
        <v>15</v>
      </c>
      <c r="O31" s="171">
        <f t="shared" si="4"/>
        <v>103.50000000000001</v>
      </c>
      <c r="P31" s="171">
        <f t="shared" si="5"/>
        <v>103.5</v>
      </c>
      <c r="Q31" s="213">
        <f t="shared" si="6"/>
        <v>20</v>
      </c>
      <c r="R31" s="170">
        <v>1</v>
      </c>
      <c r="S31" s="213">
        <f t="shared" si="7"/>
        <v>2400</v>
      </c>
      <c r="T31" s="161">
        <v>120</v>
      </c>
      <c r="U31" s="210">
        <f t="shared" si="8"/>
        <v>6.9</v>
      </c>
      <c r="V31" s="210">
        <f t="shared" si="9"/>
        <v>828.00000000000011</v>
      </c>
      <c r="W31" s="196" t="s">
        <v>2292</v>
      </c>
      <c r="X31" s="196" t="s">
        <v>2293</v>
      </c>
      <c r="Y31" s="196">
        <v>11</v>
      </c>
      <c r="Z31" s="193">
        <f t="shared" si="11"/>
        <v>1.0349999999999999</v>
      </c>
      <c r="AA31" s="193">
        <f t="shared" si="12"/>
        <v>1</v>
      </c>
      <c r="AB31" s="193" t="str">
        <f t="shared" si="13"/>
        <v>Nu se solicită</v>
      </c>
    </row>
    <row r="32" spans="1:28" s="163" customFormat="1" ht="30" x14ac:dyDescent="0.2">
      <c r="A32" s="143">
        <v>28</v>
      </c>
      <c r="B32" s="168" t="s">
        <v>2408</v>
      </c>
      <c r="C32" s="169" t="s">
        <v>2409</v>
      </c>
      <c r="D32" s="169" t="s">
        <v>596</v>
      </c>
      <c r="E32" s="211" t="s">
        <v>646</v>
      </c>
      <c r="F32" s="169" t="s">
        <v>2410</v>
      </c>
      <c r="G32" s="196">
        <v>40</v>
      </c>
      <c r="H32" s="214">
        <v>33.130000000000003</v>
      </c>
      <c r="I32" s="193">
        <f t="shared" si="0"/>
        <v>0.82825000000000004</v>
      </c>
      <c r="J32" s="193">
        <f t="shared" si="1"/>
        <v>33.130000000000003</v>
      </c>
      <c r="K32" s="197">
        <f t="shared" si="10"/>
        <v>40</v>
      </c>
      <c r="L32" s="197">
        <v>1</v>
      </c>
      <c r="M32" s="197">
        <f t="shared" si="2"/>
        <v>400</v>
      </c>
      <c r="N32" s="170">
        <f t="shared" si="3"/>
        <v>10</v>
      </c>
      <c r="O32" s="171">
        <f t="shared" si="4"/>
        <v>331.3</v>
      </c>
      <c r="P32" s="171">
        <f t="shared" si="5"/>
        <v>331.3</v>
      </c>
      <c r="Q32" s="213">
        <f t="shared" si="6"/>
        <v>40</v>
      </c>
      <c r="R32" s="170">
        <v>1</v>
      </c>
      <c r="S32" s="213">
        <f t="shared" si="7"/>
        <v>3200</v>
      </c>
      <c r="T32" s="161">
        <v>80</v>
      </c>
      <c r="U32" s="210">
        <f t="shared" si="8"/>
        <v>33.130000000000003</v>
      </c>
      <c r="V32" s="210">
        <f t="shared" si="9"/>
        <v>2650.4</v>
      </c>
      <c r="W32" s="196" t="s">
        <v>2292</v>
      </c>
      <c r="X32" s="196" t="s">
        <v>2293</v>
      </c>
      <c r="Y32" s="196">
        <v>11</v>
      </c>
      <c r="Z32" s="193">
        <f t="shared" si="11"/>
        <v>3.3130000000000002</v>
      </c>
      <c r="AA32" s="193">
        <f t="shared" si="12"/>
        <v>3</v>
      </c>
      <c r="AB32" s="193" t="str">
        <f t="shared" si="13"/>
        <v>Nu se solicită</v>
      </c>
    </row>
    <row r="33" spans="1:28" s="163" customFormat="1" ht="30" x14ac:dyDescent="0.2">
      <c r="A33" s="143">
        <v>29</v>
      </c>
      <c r="B33" s="168" t="s">
        <v>665</v>
      </c>
      <c r="C33" s="169" t="s">
        <v>2411</v>
      </c>
      <c r="D33" s="169" t="s">
        <v>596</v>
      </c>
      <c r="E33" s="211" t="s">
        <v>783</v>
      </c>
      <c r="F33" s="169" t="s">
        <v>2412</v>
      </c>
      <c r="G33" s="196">
        <v>28</v>
      </c>
      <c r="H33" s="214">
        <v>6.9</v>
      </c>
      <c r="I33" s="193">
        <f t="shared" si="0"/>
        <v>0.24642857142857144</v>
      </c>
      <c r="J33" s="193">
        <f t="shared" si="1"/>
        <v>6.9</v>
      </c>
      <c r="K33" s="197">
        <f t="shared" si="10"/>
        <v>28</v>
      </c>
      <c r="L33" s="197">
        <v>1</v>
      </c>
      <c r="M33" s="197">
        <f t="shared" si="2"/>
        <v>840</v>
      </c>
      <c r="N33" s="170">
        <f t="shared" si="3"/>
        <v>30</v>
      </c>
      <c r="O33" s="171">
        <f t="shared" si="4"/>
        <v>207</v>
      </c>
      <c r="P33" s="171">
        <f t="shared" si="5"/>
        <v>207</v>
      </c>
      <c r="Q33" s="213">
        <f t="shared" si="6"/>
        <v>28</v>
      </c>
      <c r="R33" s="170">
        <v>1</v>
      </c>
      <c r="S33" s="213">
        <f t="shared" si="7"/>
        <v>6720</v>
      </c>
      <c r="T33" s="161">
        <v>240</v>
      </c>
      <c r="U33" s="210">
        <f t="shared" si="8"/>
        <v>6.9</v>
      </c>
      <c r="V33" s="210">
        <f t="shared" si="9"/>
        <v>1656</v>
      </c>
      <c r="W33" s="196" t="s">
        <v>2292</v>
      </c>
      <c r="X33" s="196" t="s">
        <v>2293</v>
      </c>
      <c r="Y33" s="196">
        <v>11</v>
      </c>
      <c r="Z33" s="193">
        <f t="shared" si="11"/>
        <v>2.0699999999999998</v>
      </c>
      <c r="AA33" s="193">
        <f t="shared" si="12"/>
        <v>2</v>
      </c>
      <c r="AB33" s="193" t="str">
        <f t="shared" si="13"/>
        <v>Nu se solicită</v>
      </c>
    </row>
    <row r="34" spans="1:28" s="163" customFormat="1" ht="53.25" customHeight="1" x14ac:dyDescent="0.2">
      <c r="A34" s="143">
        <v>30</v>
      </c>
      <c r="B34" s="168" t="s">
        <v>1147</v>
      </c>
      <c r="C34" s="169" t="s">
        <v>2413</v>
      </c>
      <c r="D34" s="169" t="s">
        <v>2304</v>
      </c>
      <c r="E34" s="211" t="s">
        <v>2414</v>
      </c>
      <c r="F34" s="169" t="s">
        <v>2415</v>
      </c>
      <c r="G34" s="197">
        <v>5</v>
      </c>
      <c r="H34" s="214">
        <v>23.93</v>
      </c>
      <c r="I34" s="193">
        <f t="shared" si="0"/>
        <v>4.7859999999999996</v>
      </c>
      <c r="J34" s="193">
        <f t="shared" si="1"/>
        <v>23.93</v>
      </c>
      <c r="K34" s="197">
        <f t="shared" si="10"/>
        <v>5</v>
      </c>
      <c r="L34" s="197">
        <v>1</v>
      </c>
      <c r="M34" s="197">
        <f t="shared" si="2"/>
        <v>100</v>
      </c>
      <c r="N34" s="170">
        <f t="shared" si="3"/>
        <v>20</v>
      </c>
      <c r="O34" s="171">
        <f t="shared" si="4"/>
        <v>478.59999999999997</v>
      </c>
      <c r="P34" s="171">
        <f t="shared" si="5"/>
        <v>478.6</v>
      </c>
      <c r="Q34" s="213">
        <f t="shared" si="6"/>
        <v>5</v>
      </c>
      <c r="R34" s="170">
        <v>1</v>
      </c>
      <c r="S34" s="213">
        <f t="shared" si="7"/>
        <v>800</v>
      </c>
      <c r="T34" s="161">
        <v>160</v>
      </c>
      <c r="U34" s="210">
        <f t="shared" si="8"/>
        <v>23.93</v>
      </c>
      <c r="V34" s="210">
        <f t="shared" si="9"/>
        <v>3828.7999999999997</v>
      </c>
      <c r="W34" s="196" t="s">
        <v>2292</v>
      </c>
      <c r="X34" s="196" t="s">
        <v>2293</v>
      </c>
      <c r="Y34" s="196">
        <v>11</v>
      </c>
      <c r="Z34" s="193">
        <f t="shared" si="11"/>
        <v>4.7860000000000005</v>
      </c>
      <c r="AA34" s="193">
        <f t="shared" si="12"/>
        <v>4</v>
      </c>
      <c r="AB34" s="193" t="str">
        <f t="shared" si="13"/>
        <v>Nu se solicită</v>
      </c>
    </row>
    <row r="35" spans="1:28" s="163" customFormat="1" ht="75" x14ac:dyDescent="0.2">
      <c r="A35" s="143">
        <v>31</v>
      </c>
      <c r="B35" s="168" t="s">
        <v>2416</v>
      </c>
      <c r="C35" s="169" t="s">
        <v>2419</v>
      </c>
      <c r="D35" s="169" t="s">
        <v>2305</v>
      </c>
      <c r="E35" s="211" t="s">
        <v>2418</v>
      </c>
      <c r="F35" s="169" t="s">
        <v>2417</v>
      </c>
      <c r="G35" s="196">
        <v>10</v>
      </c>
      <c r="H35" s="214">
        <v>1486.66</v>
      </c>
      <c r="I35" s="193">
        <f t="shared" si="0"/>
        <v>148.666</v>
      </c>
      <c r="J35" s="193">
        <f t="shared" si="1"/>
        <v>1486.6599999999999</v>
      </c>
      <c r="K35" s="197">
        <f t="shared" si="10"/>
        <v>10</v>
      </c>
      <c r="L35" s="197">
        <v>1</v>
      </c>
      <c r="M35" s="197">
        <f t="shared" si="2"/>
        <v>100</v>
      </c>
      <c r="N35" s="170">
        <f t="shared" si="3"/>
        <v>10</v>
      </c>
      <c r="O35" s="171">
        <f t="shared" si="4"/>
        <v>14866.6</v>
      </c>
      <c r="P35" s="171">
        <f t="shared" si="5"/>
        <v>14866.599999999999</v>
      </c>
      <c r="Q35" s="213">
        <f t="shared" si="6"/>
        <v>10</v>
      </c>
      <c r="R35" s="170">
        <v>1</v>
      </c>
      <c r="S35" s="213">
        <f t="shared" si="7"/>
        <v>800</v>
      </c>
      <c r="T35" s="161">
        <v>80</v>
      </c>
      <c r="U35" s="210">
        <f t="shared" si="8"/>
        <v>1486.6599999999999</v>
      </c>
      <c r="V35" s="210">
        <f t="shared" si="9"/>
        <v>118932.8</v>
      </c>
      <c r="W35" s="196" t="s">
        <v>2292</v>
      </c>
      <c r="X35" s="196" t="s">
        <v>2293</v>
      </c>
      <c r="Y35" s="196">
        <v>11</v>
      </c>
      <c r="Z35" s="193">
        <f t="shared" si="11"/>
        <v>148.666</v>
      </c>
      <c r="AA35" s="193">
        <f t="shared" si="12"/>
        <v>148</v>
      </c>
      <c r="AB35" s="193">
        <f t="shared" si="13"/>
        <v>148</v>
      </c>
    </row>
    <row r="36" spans="1:28" s="163" customFormat="1" ht="30" x14ac:dyDescent="0.2">
      <c r="A36" s="143">
        <v>32</v>
      </c>
      <c r="B36" s="168" t="s">
        <v>872</v>
      </c>
      <c r="C36" s="169" t="s">
        <v>2420</v>
      </c>
      <c r="D36" s="169" t="s">
        <v>596</v>
      </c>
      <c r="E36" s="211" t="s">
        <v>643</v>
      </c>
      <c r="F36" s="169" t="s">
        <v>2421</v>
      </c>
      <c r="G36" s="196">
        <v>30</v>
      </c>
      <c r="H36" s="214">
        <v>3.94</v>
      </c>
      <c r="I36" s="193">
        <f t="shared" si="0"/>
        <v>0.13133333333333333</v>
      </c>
      <c r="J36" s="193">
        <f t="shared" si="1"/>
        <v>3.94</v>
      </c>
      <c r="K36" s="197">
        <f t="shared" si="10"/>
        <v>30</v>
      </c>
      <c r="L36" s="197">
        <v>1</v>
      </c>
      <c r="M36" s="197">
        <f t="shared" si="2"/>
        <v>90</v>
      </c>
      <c r="N36" s="170">
        <f t="shared" si="3"/>
        <v>3</v>
      </c>
      <c r="O36" s="171">
        <f t="shared" si="4"/>
        <v>11.82</v>
      </c>
      <c r="P36" s="171">
        <f t="shared" si="5"/>
        <v>11.82</v>
      </c>
      <c r="Q36" s="213">
        <f t="shared" si="6"/>
        <v>30</v>
      </c>
      <c r="R36" s="170">
        <v>1</v>
      </c>
      <c r="S36" s="213">
        <f t="shared" si="7"/>
        <v>720</v>
      </c>
      <c r="T36" s="161">
        <v>24</v>
      </c>
      <c r="U36" s="210">
        <f t="shared" si="8"/>
        <v>3.94</v>
      </c>
      <c r="V36" s="210">
        <f t="shared" si="9"/>
        <v>94.56</v>
      </c>
      <c r="W36" s="196" t="s">
        <v>2292</v>
      </c>
      <c r="X36" s="196" t="s">
        <v>2293</v>
      </c>
      <c r="Y36" s="196">
        <v>11</v>
      </c>
      <c r="Z36" s="193">
        <f t="shared" si="11"/>
        <v>0.1182</v>
      </c>
      <c r="AA36" s="193">
        <f t="shared" si="12"/>
        <v>0</v>
      </c>
      <c r="AB36" s="193" t="str">
        <f t="shared" si="13"/>
        <v>Nu se solicită</v>
      </c>
    </row>
    <row r="37" spans="1:28" s="163" customFormat="1" ht="30" x14ac:dyDescent="0.2">
      <c r="A37" s="143">
        <v>33</v>
      </c>
      <c r="B37" s="168" t="s">
        <v>881</v>
      </c>
      <c r="C37" s="169" t="s">
        <v>2422</v>
      </c>
      <c r="D37" s="169" t="s">
        <v>596</v>
      </c>
      <c r="E37" s="211" t="s">
        <v>2423</v>
      </c>
      <c r="F37" s="169" t="s">
        <v>2424</v>
      </c>
      <c r="G37" s="196">
        <v>25</v>
      </c>
      <c r="H37" s="214">
        <v>22.11</v>
      </c>
      <c r="I37" s="193">
        <f t="shared" ref="I37:I68" si="14">H37/G37</f>
        <v>0.88439999999999996</v>
      </c>
      <c r="J37" s="193">
        <f t="shared" ref="J37:J63" si="15">I37*G37</f>
        <v>22.11</v>
      </c>
      <c r="K37" s="197">
        <f t="shared" si="10"/>
        <v>25</v>
      </c>
      <c r="L37" s="197">
        <v>1</v>
      </c>
      <c r="M37" s="197">
        <f t="shared" ref="M37:M68" si="16">N37*G37</f>
        <v>375</v>
      </c>
      <c r="N37" s="170">
        <f t="shared" ref="N37:N68" si="17">T37/8</f>
        <v>15</v>
      </c>
      <c r="O37" s="171">
        <f t="shared" ref="O37:O68" si="18">M37*I37</f>
        <v>331.65</v>
      </c>
      <c r="P37" s="171">
        <f t="shared" ref="P37:P68" si="19">N37*J37</f>
        <v>331.65</v>
      </c>
      <c r="Q37" s="213">
        <f t="shared" ref="Q37:Q68" si="20">R37*G37</f>
        <v>25</v>
      </c>
      <c r="R37" s="170">
        <v>1</v>
      </c>
      <c r="S37" s="213">
        <f t="shared" ref="S37:S68" si="21">T37*G37</f>
        <v>3000</v>
      </c>
      <c r="T37" s="161">
        <v>120</v>
      </c>
      <c r="U37" s="210">
        <f t="shared" ref="U37:U68" si="22">Q37*I37</f>
        <v>22.11</v>
      </c>
      <c r="V37" s="210">
        <f t="shared" ref="V37:V68" si="23">S37*I37</f>
        <v>2653.2</v>
      </c>
      <c r="W37" s="196" t="s">
        <v>2292</v>
      </c>
      <c r="X37" s="196" t="s">
        <v>2293</v>
      </c>
      <c r="Y37" s="196">
        <v>11</v>
      </c>
      <c r="Z37" s="193">
        <f t="shared" si="11"/>
        <v>3.3165</v>
      </c>
      <c r="AA37" s="193">
        <f t="shared" si="12"/>
        <v>3</v>
      </c>
      <c r="AB37" s="193" t="str">
        <f t="shared" si="13"/>
        <v>Nu se solicită</v>
      </c>
    </row>
    <row r="38" spans="1:28" s="163" customFormat="1" ht="32.25" customHeight="1" x14ac:dyDescent="0.2">
      <c r="A38" s="143">
        <v>34</v>
      </c>
      <c r="B38" s="168" t="s">
        <v>881</v>
      </c>
      <c r="C38" s="169" t="s">
        <v>2425</v>
      </c>
      <c r="D38" s="169" t="s">
        <v>2304</v>
      </c>
      <c r="E38" s="211" t="s">
        <v>2426</v>
      </c>
      <c r="F38" s="169" t="s">
        <v>2427</v>
      </c>
      <c r="G38" s="196">
        <v>5</v>
      </c>
      <c r="H38" s="214">
        <v>42.26</v>
      </c>
      <c r="I38" s="193">
        <f t="shared" si="14"/>
        <v>8.452</v>
      </c>
      <c r="J38" s="193">
        <f t="shared" si="15"/>
        <v>42.26</v>
      </c>
      <c r="K38" s="197">
        <f t="shared" si="10"/>
        <v>5</v>
      </c>
      <c r="L38" s="197">
        <v>1</v>
      </c>
      <c r="M38" s="197">
        <f t="shared" si="16"/>
        <v>150</v>
      </c>
      <c r="N38" s="170">
        <f t="shared" si="17"/>
        <v>30</v>
      </c>
      <c r="O38" s="171">
        <f t="shared" si="18"/>
        <v>1267.8</v>
      </c>
      <c r="P38" s="171">
        <f t="shared" si="19"/>
        <v>1267.8</v>
      </c>
      <c r="Q38" s="213">
        <f t="shared" si="20"/>
        <v>5</v>
      </c>
      <c r="R38" s="170">
        <v>1</v>
      </c>
      <c r="S38" s="213">
        <f t="shared" si="21"/>
        <v>1200</v>
      </c>
      <c r="T38" s="161">
        <v>240</v>
      </c>
      <c r="U38" s="210">
        <f t="shared" si="22"/>
        <v>42.26</v>
      </c>
      <c r="V38" s="210">
        <f t="shared" si="23"/>
        <v>10142.4</v>
      </c>
      <c r="W38" s="196" t="s">
        <v>2292</v>
      </c>
      <c r="X38" s="196" t="s">
        <v>2293</v>
      </c>
      <c r="Y38" s="196">
        <v>11</v>
      </c>
      <c r="Z38" s="193">
        <f t="shared" si="11"/>
        <v>12.677999999999999</v>
      </c>
      <c r="AA38" s="193">
        <f t="shared" si="12"/>
        <v>12</v>
      </c>
      <c r="AB38" s="193" t="str">
        <f t="shared" si="13"/>
        <v>Nu se solicită</v>
      </c>
    </row>
    <row r="39" spans="1:28" s="163" customFormat="1" ht="30" x14ac:dyDescent="0.2">
      <c r="A39" s="143">
        <v>35</v>
      </c>
      <c r="B39" s="168" t="s">
        <v>2428</v>
      </c>
      <c r="C39" s="169" t="s">
        <v>2429</v>
      </c>
      <c r="D39" s="169" t="s">
        <v>2305</v>
      </c>
      <c r="E39" s="211" t="s">
        <v>2430</v>
      </c>
      <c r="F39" s="169" t="s">
        <v>2431</v>
      </c>
      <c r="G39" s="196">
        <v>10</v>
      </c>
      <c r="H39" s="214">
        <v>935.47</v>
      </c>
      <c r="I39" s="193">
        <f t="shared" si="14"/>
        <v>93.546999999999997</v>
      </c>
      <c r="J39" s="193">
        <f t="shared" si="15"/>
        <v>935.47</v>
      </c>
      <c r="K39" s="197">
        <f t="shared" si="10"/>
        <v>10</v>
      </c>
      <c r="L39" s="197">
        <v>1</v>
      </c>
      <c r="M39" s="197">
        <f t="shared" si="16"/>
        <v>30</v>
      </c>
      <c r="N39" s="170">
        <f t="shared" si="17"/>
        <v>3</v>
      </c>
      <c r="O39" s="171">
        <f t="shared" si="18"/>
        <v>2806.41</v>
      </c>
      <c r="P39" s="171">
        <f t="shared" si="19"/>
        <v>2806.41</v>
      </c>
      <c r="Q39" s="213">
        <f t="shared" si="20"/>
        <v>10</v>
      </c>
      <c r="R39" s="170">
        <v>1</v>
      </c>
      <c r="S39" s="213">
        <f t="shared" si="21"/>
        <v>240</v>
      </c>
      <c r="T39" s="161">
        <v>24</v>
      </c>
      <c r="U39" s="210">
        <f t="shared" si="22"/>
        <v>935.47</v>
      </c>
      <c r="V39" s="210">
        <f t="shared" si="23"/>
        <v>22451.279999999999</v>
      </c>
      <c r="W39" s="196" t="s">
        <v>2292</v>
      </c>
      <c r="X39" s="196" t="s">
        <v>2293</v>
      </c>
      <c r="Y39" s="196">
        <v>11</v>
      </c>
      <c r="Z39" s="193">
        <f t="shared" si="11"/>
        <v>28.0641</v>
      </c>
      <c r="AA39" s="193">
        <f t="shared" si="12"/>
        <v>28</v>
      </c>
      <c r="AB39" s="193" t="str">
        <f t="shared" si="13"/>
        <v>Nu se solicită</v>
      </c>
    </row>
    <row r="40" spans="1:28" s="163" customFormat="1" ht="38.25" customHeight="1" x14ac:dyDescent="0.2">
      <c r="A40" s="143">
        <v>36</v>
      </c>
      <c r="B40" s="172" t="s">
        <v>1708</v>
      </c>
      <c r="C40" s="172" t="s">
        <v>2432</v>
      </c>
      <c r="D40" s="172" t="s">
        <v>506</v>
      </c>
      <c r="E40" s="188" t="s">
        <v>1180</v>
      </c>
      <c r="F40" s="172" t="s">
        <v>2787</v>
      </c>
      <c r="G40" s="196">
        <v>60</v>
      </c>
      <c r="H40" s="215">
        <v>236.14</v>
      </c>
      <c r="I40" s="193">
        <f t="shared" si="14"/>
        <v>3.9356666666666666</v>
      </c>
      <c r="J40" s="193">
        <f t="shared" si="15"/>
        <v>236.14</v>
      </c>
      <c r="K40" s="197">
        <f t="shared" si="10"/>
        <v>60</v>
      </c>
      <c r="L40" s="197">
        <v>1</v>
      </c>
      <c r="M40" s="197">
        <f t="shared" si="16"/>
        <v>1800</v>
      </c>
      <c r="N40" s="170">
        <f t="shared" si="17"/>
        <v>30</v>
      </c>
      <c r="O40" s="171">
        <f t="shared" si="18"/>
        <v>7084.2</v>
      </c>
      <c r="P40" s="171">
        <f t="shared" si="19"/>
        <v>7084.2</v>
      </c>
      <c r="Q40" s="213">
        <f t="shared" si="20"/>
        <v>60</v>
      </c>
      <c r="R40" s="170">
        <v>1</v>
      </c>
      <c r="S40" s="213">
        <f t="shared" si="21"/>
        <v>14400</v>
      </c>
      <c r="T40" s="161">
        <v>240</v>
      </c>
      <c r="U40" s="210">
        <f t="shared" si="22"/>
        <v>236.14</v>
      </c>
      <c r="V40" s="210">
        <f t="shared" si="23"/>
        <v>56673.599999999999</v>
      </c>
      <c r="W40" s="196" t="s">
        <v>2292</v>
      </c>
      <c r="X40" s="196" t="s">
        <v>2293</v>
      </c>
      <c r="Y40" s="196">
        <v>11</v>
      </c>
      <c r="Z40" s="193">
        <f t="shared" si="11"/>
        <v>70.841999999999999</v>
      </c>
      <c r="AA40" s="193">
        <f t="shared" si="12"/>
        <v>70</v>
      </c>
      <c r="AB40" s="193">
        <f t="shared" si="13"/>
        <v>70</v>
      </c>
    </row>
    <row r="41" spans="1:28" s="163" customFormat="1" ht="69.75" customHeight="1" x14ac:dyDescent="0.2">
      <c r="A41" s="143">
        <v>37</v>
      </c>
      <c r="B41" s="168" t="s">
        <v>2433</v>
      </c>
      <c r="C41" s="169" t="s">
        <v>2434</v>
      </c>
      <c r="D41" s="169" t="s">
        <v>2340</v>
      </c>
      <c r="E41" s="211" t="s">
        <v>2384</v>
      </c>
      <c r="F41" s="169" t="s">
        <v>2435</v>
      </c>
      <c r="G41" s="196">
        <v>10</v>
      </c>
      <c r="H41" s="214">
        <v>1064.48</v>
      </c>
      <c r="I41" s="193">
        <f t="shared" si="14"/>
        <v>106.44800000000001</v>
      </c>
      <c r="J41" s="193">
        <f t="shared" si="15"/>
        <v>1064.48</v>
      </c>
      <c r="K41" s="197">
        <f t="shared" si="10"/>
        <v>10</v>
      </c>
      <c r="L41" s="197">
        <v>1</v>
      </c>
      <c r="M41" s="197">
        <f t="shared" si="16"/>
        <v>750</v>
      </c>
      <c r="N41" s="170">
        <f t="shared" si="17"/>
        <v>75</v>
      </c>
      <c r="O41" s="171">
        <f t="shared" si="18"/>
        <v>79836</v>
      </c>
      <c r="P41" s="171">
        <f t="shared" si="19"/>
        <v>79836</v>
      </c>
      <c r="Q41" s="213">
        <f t="shared" si="20"/>
        <v>10</v>
      </c>
      <c r="R41" s="170">
        <v>1</v>
      </c>
      <c r="S41" s="213">
        <f t="shared" si="21"/>
        <v>6000</v>
      </c>
      <c r="T41" s="161">
        <v>600</v>
      </c>
      <c r="U41" s="210">
        <f t="shared" si="22"/>
        <v>1064.48</v>
      </c>
      <c r="V41" s="210">
        <f t="shared" si="23"/>
        <v>638688</v>
      </c>
      <c r="W41" s="196" t="s">
        <v>2292</v>
      </c>
      <c r="X41" s="196" t="s">
        <v>2293</v>
      </c>
      <c r="Y41" s="196">
        <v>11</v>
      </c>
      <c r="Z41" s="193">
        <f t="shared" si="11"/>
        <v>798.36</v>
      </c>
      <c r="AA41" s="193">
        <f t="shared" si="12"/>
        <v>798</v>
      </c>
      <c r="AB41" s="193">
        <f t="shared" si="13"/>
        <v>798</v>
      </c>
    </row>
    <row r="42" spans="1:28" s="163" customFormat="1" ht="42" customHeight="1" x14ac:dyDescent="0.2">
      <c r="A42" s="143">
        <v>38</v>
      </c>
      <c r="B42" s="168" t="s">
        <v>2436</v>
      </c>
      <c r="C42" s="169" t="s">
        <v>2437</v>
      </c>
      <c r="D42" s="169" t="s">
        <v>2304</v>
      </c>
      <c r="E42" s="211" t="s">
        <v>2438</v>
      </c>
      <c r="F42" s="169" t="s">
        <v>2439</v>
      </c>
      <c r="G42" s="196">
        <v>10</v>
      </c>
      <c r="H42" s="214">
        <v>146.44999999999999</v>
      </c>
      <c r="I42" s="193">
        <f t="shared" si="14"/>
        <v>14.645</v>
      </c>
      <c r="J42" s="193">
        <f t="shared" si="15"/>
        <v>146.44999999999999</v>
      </c>
      <c r="K42" s="197">
        <f t="shared" si="10"/>
        <v>10</v>
      </c>
      <c r="L42" s="197">
        <v>1</v>
      </c>
      <c r="M42" s="197">
        <f t="shared" si="16"/>
        <v>1500</v>
      </c>
      <c r="N42" s="170">
        <f t="shared" si="17"/>
        <v>150</v>
      </c>
      <c r="O42" s="171">
        <f t="shared" si="18"/>
        <v>21967.5</v>
      </c>
      <c r="P42" s="171">
        <f t="shared" si="19"/>
        <v>21967.5</v>
      </c>
      <c r="Q42" s="213">
        <f t="shared" si="20"/>
        <v>10</v>
      </c>
      <c r="R42" s="170">
        <v>1</v>
      </c>
      <c r="S42" s="213">
        <f t="shared" si="21"/>
        <v>12000</v>
      </c>
      <c r="T42" s="161">
        <v>1200</v>
      </c>
      <c r="U42" s="210">
        <f t="shared" si="22"/>
        <v>146.44999999999999</v>
      </c>
      <c r="V42" s="210">
        <f t="shared" si="23"/>
        <v>175740</v>
      </c>
      <c r="W42" s="196" t="s">
        <v>2292</v>
      </c>
      <c r="X42" s="196" t="s">
        <v>2293</v>
      </c>
      <c r="Y42" s="196">
        <v>11</v>
      </c>
      <c r="Z42" s="193">
        <f t="shared" si="11"/>
        <v>219.67500000000001</v>
      </c>
      <c r="AA42" s="193">
        <f t="shared" si="12"/>
        <v>219</v>
      </c>
      <c r="AB42" s="193">
        <f t="shared" si="13"/>
        <v>219</v>
      </c>
    </row>
    <row r="43" spans="1:28" s="163" customFormat="1" ht="35.25" customHeight="1" x14ac:dyDescent="0.2">
      <c r="A43" s="143">
        <v>39</v>
      </c>
      <c r="B43" s="168" t="s">
        <v>979</v>
      </c>
      <c r="C43" s="169" t="s">
        <v>2440</v>
      </c>
      <c r="D43" s="169" t="s">
        <v>596</v>
      </c>
      <c r="E43" s="211" t="s">
        <v>2441</v>
      </c>
      <c r="F43" s="169" t="s">
        <v>2446</v>
      </c>
      <c r="G43" s="196">
        <v>100</v>
      </c>
      <c r="H43" s="214">
        <v>13.55</v>
      </c>
      <c r="I43" s="193">
        <f t="shared" si="14"/>
        <v>0.13550000000000001</v>
      </c>
      <c r="J43" s="193">
        <f t="shared" si="15"/>
        <v>13.55</v>
      </c>
      <c r="K43" s="197">
        <f t="shared" si="10"/>
        <v>100</v>
      </c>
      <c r="L43" s="197">
        <v>1</v>
      </c>
      <c r="M43" s="197">
        <f t="shared" si="16"/>
        <v>100</v>
      </c>
      <c r="N43" s="170">
        <f t="shared" si="17"/>
        <v>1</v>
      </c>
      <c r="O43" s="171">
        <f t="shared" si="18"/>
        <v>13.55</v>
      </c>
      <c r="P43" s="171">
        <f t="shared" si="19"/>
        <v>13.55</v>
      </c>
      <c r="Q43" s="213">
        <f t="shared" si="20"/>
        <v>100</v>
      </c>
      <c r="R43" s="170">
        <v>1</v>
      </c>
      <c r="S43" s="213">
        <f t="shared" si="21"/>
        <v>800</v>
      </c>
      <c r="T43" s="161">
        <v>8</v>
      </c>
      <c r="U43" s="210">
        <f t="shared" si="22"/>
        <v>13.55</v>
      </c>
      <c r="V43" s="210">
        <f t="shared" si="23"/>
        <v>108.4</v>
      </c>
      <c r="W43" s="196" t="s">
        <v>2292</v>
      </c>
      <c r="X43" s="196" t="s">
        <v>2293</v>
      </c>
      <c r="Y43" s="196">
        <v>11</v>
      </c>
      <c r="Z43" s="193">
        <f t="shared" si="11"/>
        <v>0.13550000000000001</v>
      </c>
      <c r="AA43" s="193">
        <f t="shared" si="12"/>
        <v>0</v>
      </c>
      <c r="AB43" s="193" t="str">
        <f t="shared" si="13"/>
        <v>Nu se solicită</v>
      </c>
    </row>
    <row r="44" spans="1:28" s="163" customFormat="1" ht="35.25" customHeight="1" x14ac:dyDescent="0.2">
      <c r="A44" s="143">
        <v>40</v>
      </c>
      <c r="B44" s="168" t="s">
        <v>979</v>
      </c>
      <c r="C44" s="169" t="s">
        <v>2442</v>
      </c>
      <c r="D44" s="169" t="s">
        <v>596</v>
      </c>
      <c r="E44" s="211" t="s">
        <v>2443</v>
      </c>
      <c r="F44" s="169" t="s">
        <v>2446</v>
      </c>
      <c r="G44" s="196">
        <v>100</v>
      </c>
      <c r="H44" s="214">
        <v>8.5</v>
      </c>
      <c r="I44" s="193">
        <f t="shared" si="14"/>
        <v>8.5000000000000006E-2</v>
      </c>
      <c r="J44" s="193">
        <f t="shared" si="15"/>
        <v>8.5</v>
      </c>
      <c r="K44" s="197">
        <f t="shared" si="10"/>
        <v>100</v>
      </c>
      <c r="L44" s="197">
        <v>1</v>
      </c>
      <c r="M44" s="197">
        <f t="shared" si="16"/>
        <v>200</v>
      </c>
      <c r="N44" s="170">
        <f t="shared" si="17"/>
        <v>2</v>
      </c>
      <c r="O44" s="171">
        <f t="shared" si="18"/>
        <v>17</v>
      </c>
      <c r="P44" s="171">
        <f t="shared" si="19"/>
        <v>17</v>
      </c>
      <c r="Q44" s="213">
        <f t="shared" si="20"/>
        <v>100</v>
      </c>
      <c r="R44" s="170">
        <v>1</v>
      </c>
      <c r="S44" s="213">
        <f t="shared" si="21"/>
        <v>1600</v>
      </c>
      <c r="T44" s="161">
        <v>16</v>
      </c>
      <c r="U44" s="210">
        <f t="shared" si="22"/>
        <v>8.5</v>
      </c>
      <c r="V44" s="210">
        <f t="shared" si="23"/>
        <v>136</v>
      </c>
      <c r="W44" s="196" t="s">
        <v>2292</v>
      </c>
      <c r="X44" s="196" t="s">
        <v>2293</v>
      </c>
      <c r="Y44" s="196">
        <v>11</v>
      </c>
      <c r="Z44" s="193">
        <f t="shared" si="11"/>
        <v>0.17</v>
      </c>
      <c r="AA44" s="193">
        <f t="shared" si="12"/>
        <v>0</v>
      </c>
      <c r="AB44" s="193" t="str">
        <f t="shared" si="13"/>
        <v>Nu se solicită</v>
      </c>
    </row>
    <row r="45" spans="1:28" s="163" customFormat="1" ht="30" x14ac:dyDescent="0.2">
      <c r="A45" s="143">
        <v>41</v>
      </c>
      <c r="B45" s="168" t="s">
        <v>979</v>
      </c>
      <c r="C45" s="169" t="s">
        <v>2444</v>
      </c>
      <c r="D45" s="169" t="s">
        <v>596</v>
      </c>
      <c r="E45" s="211" t="s">
        <v>2445</v>
      </c>
      <c r="F45" s="169" t="s">
        <v>2446</v>
      </c>
      <c r="G45" s="196">
        <v>100</v>
      </c>
      <c r="H45" s="214">
        <v>10.75</v>
      </c>
      <c r="I45" s="193">
        <f t="shared" si="14"/>
        <v>0.1075</v>
      </c>
      <c r="J45" s="193">
        <f t="shared" si="15"/>
        <v>10.75</v>
      </c>
      <c r="K45" s="197">
        <f t="shared" si="10"/>
        <v>100</v>
      </c>
      <c r="L45" s="197">
        <v>1</v>
      </c>
      <c r="M45" s="197">
        <f t="shared" si="16"/>
        <v>400</v>
      </c>
      <c r="N45" s="170">
        <f t="shared" si="17"/>
        <v>4</v>
      </c>
      <c r="O45" s="171">
        <f t="shared" si="18"/>
        <v>43</v>
      </c>
      <c r="P45" s="171">
        <f t="shared" si="19"/>
        <v>43</v>
      </c>
      <c r="Q45" s="213">
        <f t="shared" si="20"/>
        <v>100</v>
      </c>
      <c r="R45" s="170">
        <v>1</v>
      </c>
      <c r="S45" s="213">
        <f t="shared" si="21"/>
        <v>3200</v>
      </c>
      <c r="T45" s="161">
        <v>32</v>
      </c>
      <c r="U45" s="210">
        <f t="shared" si="22"/>
        <v>10.75</v>
      </c>
      <c r="V45" s="210">
        <f t="shared" si="23"/>
        <v>344</v>
      </c>
      <c r="W45" s="196" t="s">
        <v>2292</v>
      </c>
      <c r="X45" s="196" t="s">
        <v>2293</v>
      </c>
      <c r="Y45" s="196">
        <v>11</v>
      </c>
      <c r="Z45" s="193">
        <f t="shared" si="11"/>
        <v>0.43</v>
      </c>
      <c r="AA45" s="193">
        <f t="shared" si="12"/>
        <v>0</v>
      </c>
      <c r="AB45" s="193" t="str">
        <f t="shared" si="13"/>
        <v>Nu se solicită</v>
      </c>
    </row>
    <row r="46" spans="1:28" s="163" customFormat="1" ht="54.75" customHeight="1" x14ac:dyDescent="0.2">
      <c r="A46" s="143">
        <v>42</v>
      </c>
      <c r="B46" s="168" t="s">
        <v>2447</v>
      </c>
      <c r="C46" s="169" t="s">
        <v>2448</v>
      </c>
      <c r="D46" s="169" t="s">
        <v>2449</v>
      </c>
      <c r="E46" s="211"/>
      <c r="F46" s="169" t="s">
        <v>2450</v>
      </c>
      <c r="G46" s="196">
        <v>2</v>
      </c>
      <c r="H46" s="214">
        <v>57.11</v>
      </c>
      <c r="I46" s="193">
        <f t="shared" si="14"/>
        <v>28.555</v>
      </c>
      <c r="J46" s="193">
        <f t="shared" si="15"/>
        <v>57.11</v>
      </c>
      <c r="K46" s="197">
        <f t="shared" si="10"/>
        <v>2</v>
      </c>
      <c r="L46" s="197">
        <v>1</v>
      </c>
      <c r="M46" s="197">
        <f t="shared" si="16"/>
        <v>500</v>
      </c>
      <c r="N46" s="170">
        <f t="shared" si="17"/>
        <v>250</v>
      </c>
      <c r="O46" s="171">
        <f t="shared" si="18"/>
        <v>14277.5</v>
      </c>
      <c r="P46" s="171">
        <f t="shared" si="19"/>
        <v>14277.5</v>
      </c>
      <c r="Q46" s="213">
        <f t="shared" si="20"/>
        <v>2</v>
      </c>
      <c r="R46" s="170">
        <v>1</v>
      </c>
      <c r="S46" s="213">
        <f t="shared" si="21"/>
        <v>4000</v>
      </c>
      <c r="T46" s="161">
        <v>2000</v>
      </c>
      <c r="U46" s="210">
        <f t="shared" si="22"/>
        <v>57.11</v>
      </c>
      <c r="V46" s="210">
        <f t="shared" si="23"/>
        <v>114220</v>
      </c>
      <c r="W46" s="196" t="s">
        <v>2292</v>
      </c>
      <c r="X46" s="196" t="s">
        <v>2293</v>
      </c>
      <c r="Y46" s="196">
        <v>11</v>
      </c>
      <c r="Z46" s="193">
        <f t="shared" si="11"/>
        <v>142.77500000000001</v>
      </c>
      <c r="AA46" s="193">
        <f t="shared" si="12"/>
        <v>142</v>
      </c>
      <c r="AB46" s="193">
        <f t="shared" si="13"/>
        <v>142</v>
      </c>
    </row>
    <row r="47" spans="1:28" s="163" customFormat="1" ht="30" x14ac:dyDescent="0.2">
      <c r="A47" s="143">
        <v>43</v>
      </c>
      <c r="B47" s="168" t="s">
        <v>2451</v>
      </c>
      <c r="C47" s="169" t="s">
        <v>2456</v>
      </c>
      <c r="D47" s="169" t="s">
        <v>596</v>
      </c>
      <c r="E47" s="211" t="s">
        <v>2308</v>
      </c>
      <c r="F47" s="169" t="s">
        <v>2452</v>
      </c>
      <c r="G47" s="196">
        <v>25</v>
      </c>
      <c r="H47" s="214">
        <v>18.190000000000001</v>
      </c>
      <c r="I47" s="193">
        <f t="shared" si="14"/>
        <v>0.72760000000000002</v>
      </c>
      <c r="J47" s="193">
        <f t="shared" si="15"/>
        <v>18.190000000000001</v>
      </c>
      <c r="K47" s="197">
        <f t="shared" si="10"/>
        <v>25</v>
      </c>
      <c r="L47" s="197">
        <v>1</v>
      </c>
      <c r="M47" s="197">
        <f t="shared" si="16"/>
        <v>50</v>
      </c>
      <c r="N47" s="170">
        <f t="shared" si="17"/>
        <v>2</v>
      </c>
      <c r="O47" s="171">
        <f t="shared" si="18"/>
        <v>36.380000000000003</v>
      </c>
      <c r="P47" s="171">
        <f t="shared" si="19"/>
        <v>36.380000000000003</v>
      </c>
      <c r="Q47" s="213">
        <f t="shared" si="20"/>
        <v>25</v>
      </c>
      <c r="R47" s="170">
        <v>1</v>
      </c>
      <c r="S47" s="213">
        <f t="shared" si="21"/>
        <v>400</v>
      </c>
      <c r="T47" s="161">
        <v>16</v>
      </c>
      <c r="U47" s="210">
        <f t="shared" si="22"/>
        <v>18.190000000000001</v>
      </c>
      <c r="V47" s="210">
        <f t="shared" si="23"/>
        <v>291.04000000000002</v>
      </c>
      <c r="W47" s="196" t="s">
        <v>2292</v>
      </c>
      <c r="X47" s="196" t="s">
        <v>2293</v>
      </c>
      <c r="Y47" s="196">
        <v>11</v>
      </c>
      <c r="Z47" s="193">
        <f t="shared" si="11"/>
        <v>0.36380000000000001</v>
      </c>
      <c r="AA47" s="193">
        <f t="shared" si="12"/>
        <v>0</v>
      </c>
      <c r="AB47" s="193" t="str">
        <f t="shared" si="13"/>
        <v>Nu se solicită</v>
      </c>
    </row>
    <row r="48" spans="1:28" s="163" customFormat="1" ht="31.5" customHeight="1" x14ac:dyDescent="0.2">
      <c r="A48" s="143">
        <v>44</v>
      </c>
      <c r="B48" s="168" t="s">
        <v>880</v>
      </c>
      <c r="C48" s="169" t="s">
        <v>2457</v>
      </c>
      <c r="D48" s="169" t="s">
        <v>2306</v>
      </c>
      <c r="E48" s="211" t="s">
        <v>2453</v>
      </c>
      <c r="F48" s="169" t="s">
        <v>2454</v>
      </c>
      <c r="G48" s="147">
        <v>20</v>
      </c>
      <c r="H48" s="214">
        <v>730.72</v>
      </c>
      <c r="I48" s="193">
        <f t="shared" si="14"/>
        <v>36.536000000000001</v>
      </c>
      <c r="J48" s="193">
        <f t="shared" si="15"/>
        <v>730.72</v>
      </c>
      <c r="K48" s="197">
        <f t="shared" si="10"/>
        <v>20</v>
      </c>
      <c r="L48" s="197">
        <v>1</v>
      </c>
      <c r="M48" s="197">
        <f t="shared" si="16"/>
        <v>600</v>
      </c>
      <c r="N48" s="170">
        <f t="shared" si="17"/>
        <v>30</v>
      </c>
      <c r="O48" s="171">
        <f t="shared" si="18"/>
        <v>21921.600000000002</v>
      </c>
      <c r="P48" s="171">
        <f t="shared" si="19"/>
        <v>21921.600000000002</v>
      </c>
      <c r="Q48" s="213">
        <f t="shared" si="20"/>
        <v>20</v>
      </c>
      <c r="R48" s="170">
        <v>1</v>
      </c>
      <c r="S48" s="213">
        <f t="shared" si="21"/>
        <v>4800</v>
      </c>
      <c r="T48" s="161">
        <v>240</v>
      </c>
      <c r="U48" s="210">
        <f t="shared" si="22"/>
        <v>730.72</v>
      </c>
      <c r="V48" s="210">
        <f t="shared" si="23"/>
        <v>175372.80000000002</v>
      </c>
      <c r="W48" s="196" t="s">
        <v>2292</v>
      </c>
      <c r="X48" s="196" t="s">
        <v>2293</v>
      </c>
      <c r="Y48" s="196">
        <v>11</v>
      </c>
      <c r="Z48" s="193">
        <f t="shared" si="11"/>
        <v>219.21600000000004</v>
      </c>
      <c r="AA48" s="193">
        <f t="shared" si="12"/>
        <v>219</v>
      </c>
      <c r="AB48" s="193">
        <f t="shared" si="13"/>
        <v>219</v>
      </c>
    </row>
    <row r="49" spans="1:28" s="163" customFormat="1" ht="36.75" customHeight="1" x14ac:dyDescent="0.2">
      <c r="A49" s="143">
        <v>45</v>
      </c>
      <c r="B49" s="168" t="s">
        <v>880</v>
      </c>
      <c r="C49" s="169" t="s">
        <v>2457</v>
      </c>
      <c r="D49" s="169" t="s">
        <v>2306</v>
      </c>
      <c r="E49" s="211" t="s">
        <v>2453</v>
      </c>
      <c r="F49" s="169" t="s">
        <v>2455</v>
      </c>
      <c r="G49" s="196">
        <v>10</v>
      </c>
      <c r="H49" s="214">
        <v>772.28</v>
      </c>
      <c r="I49" s="193">
        <f t="shared" si="14"/>
        <v>77.227999999999994</v>
      </c>
      <c r="J49" s="193">
        <f t="shared" si="15"/>
        <v>772.28</v>
      </c>
      <c r="K49" s="197">
        <f t="shared" si="10"/>
        <v>10</v>
      </c>
      <c r="L49" s="197">
        <v>1</v>
      </c>
      <c r="M49" s="197">
        <f t="shared" si="16"/>
        <v>600</v>
      </c>
      <c r="N49" s="170">
        <f t="shared" si="17"/>
        <v>60</v>
      </c>
      <c r="O49" s="171">
        <f t="shared" si="18"/>
        <v>46336.799999999996</v>
      </c>
      <c r="P49" s="171">
        <f t="shared" si="19"/>
        <v>46336.799999999996</v>
      </c>
      <c r="Q49" s="213">
        <f t="shared" si="20"/>
        <v>10</v>
      </c>
      <c r="R49" s="170">
        <v>1</v>
      </c>
      <c r="S49" s="213">
        <f t="shared" si="21"/>
        <v>4800</v>
      </c>
      <c r="T49" s="161">
        <v>480</v>
      </c>
      <c r="U49" s="210">
        <f t="shared" si="22"/>
        <v>772.28</v>
      </c>
      <c r="V49" s="210">
        <f t="shared" si="23"/>
        <v>370694.39999999997</v>
      </c>
      <c r="W49" s="196" t="s">
        <v>2292</v>
      </c>
      <c r="X49" s="196" t="s">
        <v>2293</v>
      </c>
      <c r="Y49" s="196">
        <v>11</v>
      </c>
      <c r="Z49" s="193">
        <f t="shared" si="11"/>
        <v>463.36799999999994</v>
      </c>
      <c r="AA49" s="193">
        <f t="shared" si="12"/>
        <v>463</v>
      </c>
      <c r="AB49" s="193">
        <f t="shared" si="13"/>
        <v>463</v>
      </c>
    </row>
    <row r="50" spans="1:28" s="163" customFormat="1" ht="36" customHeight="1" x14ac:dyDescent="0.2">
      <c r="A50" s="143">
        <v>46</v>
      </c>
      <c r="B50" s="168" t="s">
        <v>880</v>
      </c>
      <c r="C50" s="169" t="s">
        <v>2458</v>
      </c>
      <c r="D50" s="169" t="s">
        <v>626</v>
      </c>
      <c r="E50" s="211" t="s">
        <v>725</v>
      </c>
      <c r="F50" s="169" t="s">
        <v>2459</v>
      </c>
      <c r="G50" s="196">
        <v>1</v>
      </c>
      <c r="H50" s="214">
        <v>6.79</v>
      </c>
      <c r="I50" s="193">
        <f t="shared" si="14"/>
        <v>6.79</v>
      </c>
      <c r="J50" s="193">
        <f t="shared" si="15"/>
        <v>6.79</v>
      </c>
      <c r="K50" s="197">
        <f t="shared" si="10"/>
        <v>1</v>
      </c>
      <c r="L50" s="197">
        <v>1</v>
      </c>
      <c r="M50" s="197">
        <f t="shared" si="16"/>
        <v>100</v>
      </c>
      <c r="N50" s="170">
        <f t="shared" si="17"/>
        <v>100</v>
      </c>
      <c r="O50" s="171">
        <f t="shared" si="18"/>
        <v>679</v>
      </c>
      <c r="P50" s="171">
        <f t="shared" si="19"/>
        <v>679</v>
      </c>
      <c r="Q50" s="213">
        <f t="shared" si="20"/>
        <v>1</v>
      </c>
      <c r="R50" s="170">
        <v>1</v>
      </c>
      <c r="S50" s="213">
        <f t="shared" si="21"/>
        <v>800</v>
      </c>
      <c r="T50" s="161">
        <v>800</v>
      </c>
      <c r="U50" s="210">
        <f t="shared" si="22"/>
        <v>6.79</v>
      </c>
      <c r="V50" s="210">
        <f t="shared" si="23"/>
        <v>5432</v>
      </c>
      <c r="W50" s="196" t="s">
        <v>2292</v>
      </c>
      <c r="X50" s="196" t="s">
        <v>2293</v>
      </c>
      <c r="Y50" s="196">
        <v>11</v>
      </c>
      <c r="Z50" s="193">
        <f t="shared" si="11"/>
        <v>6.79</v>
      </c>
      <c r="AA50" s="193">
        <f t="shared" si="12"/>
        <v>6</v>
      </c>
      <c r="AB50" s="193" t="str">
        <f t="shared" si="13"/>
        <v>Nu se solicită</v>
      </c>
    </row>
    <row r="51" spans="1:28" s="163" customFormat="1" ht="42.75" customHeight="1" x14ac:dyDescent="0.2">
      <c r="A51" s="143">
        <v>47</v>
      </c>
      <c r="B51" s="168" t="s">
        <v>2460</v>
      </c>
      <c r="C51" s="169" t="s">
        <v>2461</v>
      </c>
      <c r="D51" s="169" t="s">
        <v>2462</v>
      </c>
      <c r="E51" s="196"/>
      <c r="F51" s="169" t="s">
        <v>2463</v>
      </c>
      <c r="G51" s="196">
        <v>4</v>
      </c>
      <c r="H51" s="214">
        <v>35.44</v>
      </c>
      <c r="I51" s="193">
        <f t="shared" si="14"/>
        <v>8.86</v>
      </c>
      <c r="J51" s="193">
        <f t="shared" si="15"/>
        <v>35.44</v>
      </c>
      <c r="K51" s="197">
        <f t="shared" si="10"/>
        <v>4</v>
      </c>
      <c r="L51" s="197">
        <v>1</v>
      </c>
      <c r="M51" s="197">
        <f t="shared" si="16"/>
        <v>2000</v>
      </c>
      <c r="N51" s="170">
        <f t="shared" si="17"/>
        <v>500</v>
      </c>
      <c r="O51" s="171">
        <f t="shared" si="18"/>
        <v>17720</v>
      </c>
      <c r="P51" s="171">
        <f t="shared" si="19"/>
        <v>17720</v>
      </c>
      <c r="Q51" s="213">
        <f t="shared" si="20"/>
        <v>4</v>
      </c>
      <c r="R51" s="170">
        <v>1</v>
      </c>
      <c r="S51" s="213">
        <f t="shared" si="21"/>
        <v>16000</v>
      </c>
      <c r="T51" s="161">
        <v>4000</v>
      </c>
      <c r="U51" s="210">
        <f t="shared" si="22"/>
        <v>35.44</v>
      </c>
      <c r="V51" s="210">
        <f t="shared" si="23"/>
        <v>141760</v>
      </c>
      <c r="W51" s="196" t="s">
        <v>2292</v>
      </c>
      <c r="X51" s="196" t="s">
        <v>2293</v>
      </c>
      <c r="Y51" s="196">
        <v>11</v>
      </c>
      <c r="Z51" s="193">
        <f t="shared" si="11"/>
        <v>177.20000000000002</v>
      </c>
      <c r="AA51" s="193">
        <f t="shared" si="12"/>
        <v>177</v>
      </c>
      <c r="AB51" s="193">
        <f t="shared" si="13"/>
        <v>177</v>
      </c>
    </row>
    <row r="52" spans="1:28" s="163" customFormat="1" ht="42" customHeight="1" x14ac:dyDescent="0.2">
      <c r="A52" s="143">
        <v>48</v>
      </c>
      <c r="B52" s="168" t="s">
        <v>2464</v>
      </c>
      <c r="C52" s="169" t="s">
        <v>2465</v>
      </c>
      <c r="D52" s="169" t="s">
        <v>2307</v>
      </c>
      <c r="E52" s="211" t="s">
        <v>2466</v>
      </c>
      <c r="F52" s="169" t="s">
        <v>2467</v>
      </c>
      <c r="G52" s="196">
        <v>10</v>
      </c>
      <c r="H52" s="214">
        <v>41.27</v>
      </c>
      <c r="I52" s="193">
        <f t="shared" si="14"/>
        <v>4.1270000000000007</v>
      </c>
      <c r="J52" s="193">
        <f t="shared" si="15"/>
        <v>41.27000000000001</v>
      </c>
      <c r="K52" s="197">
        <f t="shared" si="10"/>
        <v>10</v>
      </c>
      <c r="L52" s="197">
        <v>1</v>
      </c>
      <c r="M52" s="197">
        <f t="shared" si="16"/>
        <v>500</v>
      </c>
      <c r="N52" s="170">
        <f t="shared" si="17"/>
        <v>50</v>
      </c>
      <c r="O52" s="171">
        <f t="shared" si="18"/>
        <v>2063.5000000000005</v>
      </c>
      <c r="P52" s="171">
        <f t="shared" si="19"/>
        <v>2063.5000000000005</v>
      </c>
      <c r="Q52" s="213">
        <f t="shared" si="20"/>
        <v>10</v>
      </c>
      <c r="R52" s="170">
        <v>1</v>
      </c>
      <c r="S52" s="213">
        <f t="shared" si="21"/>
        <v>4000</v>
      </c>
      <c r="T52" s="161">
        <v>400</v>
      </c>
      <c r="U52" s="210">
        <f t="shared" si="22"/>
        <v>41.27000000000001</v>
      </c>
      <c r="V52" s="210">
        <f t="shared" si="23"/>
        <v>16508.000000000004</v>
      </c>
      <c r="W52" s="196" t="s">
        <v>2292</v>
      </c>
      <c r="X52" s="196" t="s">
        <v>2293</v>
      </c>
      <c r="Y52" s="196">
        <v>11</v>
      </c>
      <c r="Z52" s="193">
        <f t="shared" si="11"/>
        <v>20.635000000000005</v>
      </c>
      <c r="AA52" s="193">
        <f t="shared" si="12"/>
        <v>20</v>
      </c>
      <c r="AB52" s="193" t="str">
        <f t="shared" si="13"/>
        <v>Nu se solicită</v>
      </c>
    </row>
    <row r="53" spans="1:28" s="163" customFormat="1" ht="51.75" customHeight="1" x14ac:dyDescent="0.2">
      <c r="A53" s="143">
        <v>49</v>
      </c>
      <c r="B53" s="168" t="s">
        <v>2468</v>
      </c>
      <c r="C53" s="169" t="s">
        <v>2469</v>
      </c>
      <c r="D53" s="169" t="s">
        <v>506</v>
      </c>
      <c r="E53" s="211" t="s">
        <v>643</v>
      </c>
      <c r="F53" s="169" t="s">
        <v>2470</v>
      </c>
      <c r="G53" s="196">
        <v>90</v>
      </c>
      <c r="H53" s="214">
        <v>465.26</v>
      </c>
      <c r="I53" s="193">
        <f t="shared" si="14"/>
        <v>5.1695555555555552</v>
      </c>
      <c r="J53" s="193">
        <f t="shared" si="15"/>
        <v>465.26</v>
      </c>
      <c r="K53" s="197">
        <f t="shared" si="10"/>
        <v>90</v>
      </c>
      <c r="L53" s="197">
        <v>1</v>
      </c>
      <c r="M53" s="197">
        <f t="shared" si="16"/>
        <v>540</v>
      </c>
      <c r="N53" s="170">
        <f t="shared" si="17"/>
        <v>6</v>
      </c>
      <c r="O53" s="171">
        <f t="shared" si="18"/>
        <v>2791.56</v>
      </c>
      <c r="P53" s="171">
        <f t="shared" si="19"/>
        <v>2791.56</v>
      </c>
      <c r="Q53" s="213">
        <f t="shared" si="20"/>
        <v>90</v>
      </c>
      <c r="R53" s="170">
        <v>1</v>
      </c>
      <c r="S53" s="213">
        <f t="shared" si="21"/>
        <v>4320</v>
      </c>
      <c r="T53" s="161">
        <v>48</v>
      </c>
      <c r="U53" s="210">
        <f t="shared" si="22"/>
        <v>465.26</v>
      </c>
      <c r="V53" s="210">
        <f t="shared" si="23"/>
        <v>22332.48</v>
      </c>
      <c r="W53" s="196" t="s">
        <v>2292</v>
      </c>
      <c r="X53" s="196" t="s">
        <v>2293</v>
      </c>
      <c r="Y53" s="196">
        <v>11</v>
      </c>
      <c r="Z53" s="193">
        <f t="shared" si="11"/>
        <v>27.915600000000001</v>
      </c>
      <c r="AA53" s="193">
        <f t="shared" si="12"/>
        <v>27</v>
      </c>
      <c r="AB53" s="193" t="str">
        <f t="shared" si="13"/>
        <v>Nu se solicită</v>
      </c>
    </row>
    <row r="54" spans="1:28" s="163" customFormat="1" ht="94.5" customHeight="1" x14ac:dyDescent="0.2">
      <c r="A54" s="143">
        <v>50</v>
      </c>
      <c r="B54" s="168" t="s">
        <v>2471</v>
      </c>
      <c r="C54" s="169" t="s">
        <v>2472</v>
      </c>
      <c r="D54" s="169" t="s">
        <v>2473</v>
      </c>
      <c r="E54" s="211" t="s">
        <v>2474</v>
      </c>
      <c r="F54" s="169" t="s">
        <v>2475</v>
      </c>
      <c r="G54" s="196">
        <v>1</v>
      </c>
      <c r="H54" s="214">
        <v>174.85</v>
      </c>
      <c r="I54" s="193">
        <f t="shared" si="14"/>
        <v>174.85</v>
      </c>
      <c r="J54" s="193">
        <f t="shared" si="15"/>
        <v>174.85</v>
      </c>
      <c r="K54" s="197">
        <f t="shared" si="10"/>
        <v>1</v>
      </c>
      <c r="L54" s="197">
        <v>1</v>
      </c>
      <c r="M54" s="197">
        <f t="shared" si="16"/>
        <v>15</v>
      </c>
      <c r="N54" s="170">
        <f t="shared" si="17"/>
        <v>15</v>
      </c>
      <c r="O54" s="171">
        <f t="shared" si="18"/>
        <v>2622.75</v>
      </c>
      <c r="P54" s="171">
        <f t="shared" si="19"/>
        <v>2622.75</v>
      </c>
      <c r="Q54" s="213">
        <f t="shared" si="20"/>
        <v>1</v>
      </c>
      <c r="R54" s="170">
        <v>1</v>
      </c>
      <c r="S54" s="213">
        <f t="shared" si="21"/>
        <v>120</v>
      </c>
      <c r="T54" s="161">
        <v>120</v>
      </c>
      <c r="U54" s="210">
        <f t="shared" si="22"/>
        <v>174.85</v>
      </c>
      <c r="V54" s="210">
        <f t="shared" si="23"/>
        <v>20982</v>
      </c>
      <c r="W54" s="196" t="s">
        <v>2292</v>
      </c>
      <c r="X54" s="196" t="s">
        <v>2293</v>
      </c>
      <c r="Y54" s="196">
        <v>11</v>
      </c>
      <c r="Z54" s="193">
        <f t="shared" si="11"/>
        <v>26.227499999999999</v>
      </c>
      <c r="AA54" s="193">
        <f t="shared" si="12"/>
        <v>26</v>
      </c>
      <c r="AB54" s="193" t="str">
        <f t="shared" si="13"/>
        <v>Nu se solicită</v>
      </c>
    </row>
    <row r="55" spans="1:28" s="163" customFormat="1" ht="49.5" customHeight="1" x14ac:dyDescent="0.2">
      <c r="A55" s="143">
        <v>51</v>
      </c>
      <c r="B55" s="168" t="s">
        <v>1034</v>
      </c>
      <c r="C55" s="169" t="s">
        <v>2476</v>
      </c>
      <c r="D55" s="169" t="s">
        <v>596</v>
      </c>
      <c r="E55" s="211" t="s">
        <v>2477</v>
      </c>
      <c r="F55" s="169" t="s">
        <v>2421</v>
      </c>
      <c r="G55" s="196">
        <v>30</v>
      </c>
      <c r="H55" s="214">
        <v>8.89</v>
      </c>
      <c r="I55" s="193">
        <f t="shared" si="14"/>
        <v>0.29633333333333334</v>
      </c>
      <c r="J55" s="193">
        <f t="shared" si="15"/>
        <v>8.89</v>
      </c>
      <c r="K55" s="197">
        <f t="shared" si="10"/>
        <v>30</v>
      </c>
      <c r="L55" s="197">
        <v>1</v>
      </c>
      <c r="M55" s="197">
        <f t="shared" si="16"/>
        <v>1500</v>
      </c>
      <c r="N55" s="170">
        <f t="shared" si="17"/>
        <v>50</v>
      </c>
      <c r="O55" s="171">
        <f t="shared" si="18"/>
        <v>444.5</v>
      </c>
      <c r="P55" s="171">
        <f t="shared" si="19"/>
        <v>444.5</v>
      </c>
      <c r="Q55" s="213">
        <f t="shared" si="20"/>
        <v>30</v>
      </c>
      <c r="R55" s="170">
        <v>1</v>
      </c>
      <c r="S55" s="213">
        <f t="shared" si="21"/>
        <v>12000</v>
      </c>
      <c r="T55" s="161">
        <v>400</v>
      </c>
      <c r="U55" s="210">
        <f t="shared" si="22"/>
        <v>8.89</v>
      </c>
      <c r="V55" s="210">
        <f t="shared" si="23"/>
        <v>3556</v>
      </c>
      <c r="W55" s="196" t="s">
        <v>2292</v>
      </c>
      <c r="X55" s="196" t="s">
        <v>2293</v>
      </c>
      <c r="Y55" s="196">
        <v>11</v>
      </c>
      <c r="Z55" s="193">
        <f t="shared" si="11"/>
        <v>4.4450000000000003</v>
      </c>
      <c r="AA55" s="193">
        <f t="shared" si="12"/>
        <v>4</v>
      </c>
      <c r="AB55" s="193" t="str">
        <f t="shared" si="13"/>
        <v>Nu se solicită</v>
      </c>
    </row>
    <row r="56" spans="1:28" s="163" customFormat="1" ht="122.25" customHeight="1" x14ac:dyDescent="0.2">
      <c r="A56" s="143">
        <v>52</v>
      </c>
      <c r="B56" s="168" t="s">
        <v>2478</v>
      </c>
      <c r="C56" s="169" t="s">
        <v>2479</v>
      </c>
      <c r="D56" s="169" t="s">
        <v>2304</v>
      </c>
      <c r="E56" s="211" t="s">
        <v>2480</v>
      </c>
      <c r="F56" s="169" t="s">
        <v>2481</v>
      </c>
      <c r="G56" s="196">
        <v>5</v>
      </c>
      <c r="H56" s="214">
        <v>39.159999999999997</v>
      </c>
      <c r="I56" s="193">
        <f t="shared" si="14"/>
        <v>7.831999999999999</v>
      </c>
      <c r="J56" s="193">
        <f t="shared" si="15"/>
        <v>39.159999999999997</v>
      </c>
      <c r="K56" s="197">
        <f t="shared" si="10"/>
        <v>5</v>
      </c>
      <c r="L56" s="197">
        <v>1</v>
      </c>
      <c r="M56" s="197">
        <f t="shared" si="16"/>
        <v>150</v>
      </c>
      <c r="N56" s="170">
        <f t="shared" si="17"/>
        <v>30</v>
      </c>
      <c r="O56" s="171">
        <f t="shared" si="18"/>
        <v>1174.8</v>
      </c>
      <c r="P56" s="171">
        <f t="shared" si="19"/>
        <v>1174.8</v>
      </c>
      <c r="Q56" s="213">
        <f t="shared" si="20"/>
        <v>5</v>
      </c>
      <c r="R56" s="170">
        <v>1</v>
      </c>
      <c r="S56" s="213">
        <f t="shared" si="21"/>
        <v>1200</v>
      </c>
      <c r="T56" s="161">
        <v>240</v>
      </c>
      <c r="U56" s="210">
        <f t="shared" si="22"/>
        <v>39.159999999999997</v>
      </c>
      <c r="V56" s="210">
        <f t="shared" si="23"/>
        <v>9398.4</v>
      </c>
      <c r="W56" s="196" t="s">
        <v>2292</v>
      </c>
      <c r="X56" s="196" t="s">
        <v>2293</v>
      </c>
      <c r="Y56" s="196">
        <v>11</v>
      </c>
      <c r="Z56" s="193">
        <f t="shared" si="11"/>
        <v>11.747999999999999</v>
      </c>
      <c r="AA56" s="193">
        <f t="shared" si="12"/>
        <v>11</v>
      </c>
      <c r="AB56" s="193" t="str">
        <f t="shared" si="13"/>
        <v>Nu se solicită</v>
      </c>
    </row>
    <row r="57" spans="1:28" s="163" customFormat="1" ht="45" customHeight="1" x14ac:dyDescent="0.2">
      <c r="A57" s="143">
        <v>53</v>
      </c>
      <c r="B57" s="168" t="s">
        <v>1052</v>
      </c>
      <c r="C57" s="169" t="s">
        <v>2482</v>
      </c>
      <c r="D57" s="169" t="s">
        <v>2304</v>
      </c>
      <c r="E57" s="211" t="s">
        <v>2483</v>
      </c>
      <c r="F57" s="169" t="s">
        <v>2484</v>
      </c>
      <c r="G57" s="144">
        <v>20</v>
      </c>
      <c r="H57" s="214">
        <v>56.68</v>
      </c>
      <c r="I57" s="193">
        <f t="shared" si="14"/>
        <v>2.8340000000000001</v>
      </c>
      <c r="J57" s="193">
        <f t="shared" si="15"/>
        <v>56.68</v>
      </c>
      <c r="K57" s="197">
        <f t="shared" si="10"/>
        <v>20</v>
      </c>
      <c r="L57" s="197">
        <v>1</v>
      </c>
      <c r="M57" s="197">
        <f t="shared" si="16"/>
        <v>8000</v>
      </c>
      <c r="N57" s="170">
        <f t="shared" si="17"/>
        <v>400</v>
      </c>
      <c r="O57" s="171">
        <f t="shared" si="18"/>
        <v>22672</v>
      </c>
      <c r="P57" s="171">
        <f t="shared" si="19"/>
        <v>22672</v>
      </c>
      <c r="Q57" s="213">
        <f t="shared" si="20"/>
        <v>20</v>
      </c>
      <c r="R57" s="170">
        <v>1</v>
      </c>
      <c r="S57" s="213">
        <f t="shared" si="21"/>
        <v>64000</v>
      </c>
      <c r="T57" s="161">
        <v>3200</v>
      </c>
      <c r="U57" s="210">
        <f t="shared" si="22"/>
        <v>56.68</v>
      </c>
      <c r="V57" s="210">
        <f t="shared" si="23"/>
        <v>181376</v>
      </c>
      <c r="W57" s="196" t="s">
        <v>2292</v>
      </c>
      <c r="X57" s="196" t="s">
        <v>2293</v>
      </c>
      <c r="Y57" s="196">
        <v>11</v>
      </c>
      <c r="Z57" s="193">
        <f t="shared" si="11"/>
        <v>226.72</v>
      </c>
      <c r="AA57" s="193">
        <f t="shared" si="12"/>
        <v>226</v>
      </c>
      <c r="AB57" s="193">
        <f t="shared" si="13"/>
        <v>226</v>
      </c>
    </row>
    <row r="58" spans="1:28" s="163" customFormat="1" ht="30" x14ac:dyDescent="0.2">
      <c r="A58" s="143">
        <v>54</v>
      </c>
      <c r="B58" s="168" t="s">
        <v>2485</v>
      </c>
      <c r="C58" s="169" t="s">
        <v>2486</v>
      </c>
      <c r="D58" s="169" t="s">
        <v>2305</v>
      </c>
      <c r="E58" s="211" t="s">
        <v>2487</v>
      </c>
      <c r="F58" s="169" t="s">
        <v>2488</v>
      </c>
      <c r="G58" s="196">
        <v>20</v>
      </c>
      <c r="H58" s="214">
        <v>164.73</v>
      </c>
      <c r="I58" s="193">
        <f t="shared" si="14"/>
        <v>8.2364999999999995</v>
      </c>
      <c r="J58" s="193">
        <f t="shared" si="15"/>
        <v>164.73</v>
      </c>
      <c r="K58" s="197">
        <f t="shared" si="10"/>
        <v>20</v>
      </c>
      <c r="L58" s="197">
        <v>1</v>
      </c>
      <c r="M58" s="197">
        <f t="shared" si="16"/>
        <v>60</v>
      </c>
      <c r="N58" s="170">
        <f t="shared" si="17"/>
        <v>3</v>
      </c>
      <c r="O58" s="171">
        <f t="shared" si="18"/>
        <v>494.18999999999994</v>
      </c>
      <c r="P58" s="171">
        <f t="shared" si="19"/>
        <v>494.18999999999994</v>
      </c>
      <c r="Q58" s="213">
        <f t="shared" si="20"/>
        <v>20</v>
      </c>
      <c r="R58" s="170">
        <v>1</v>
      </c>
      <c r="S58" s="213">
        <f t="shared" si="21"/>
        <v>480</v>
      </c>
      <c r="T58" s="161">
        <v>24</v>
      </c>
      <c r="U58" s="210">
        <f t="shared" si="22"/>
        <v>164.73</v>
      </c>
      <c r="V58" s="210">
        <f t="shared" si="23"/>
        <v>3953.5199999999995</v>
      </c>
      <c r="W58" s="196" t="s">
        <v>2292</v>
      </c>
      <c r="X58" s="196" t="s">
        <v>2293</v>
      </c>
      <c r="Y58" s="196">
        <v>11</v>
      </c>
      <c r="Z58" s="193">
        <f t="shared" si="11"/>
        <v>4.9418999999999995</v>
      </c>
      <c r="AA58" s="193">
        <f t="shared" si="12"/>
        <v>4</v>
      </c>
      <c r="AB58" s="193" t="str">
        <f t="shared" si="13"/>
        <v>Nu se solicită</v>
      </c>
    </row>
    <row r="59" spans="1:28" s="163" customFormat="1" ht="30" x14ac:dyDescent="0.2">
      <c r="A59" s="143">
        <v>55</v>
      </c>
      <c r="B59" s="168" t="s">
        <v>2489</v>
      </c>
      <c r="C59" s="169" t="s">
        <v>2490</v>
      </c>
      <c r="D59" s="169" t="s">
        <v>506</v>
      </c>
      <c r="E59" s="211" t="s">
        <v>2491</v>
      </c>
      <c r="F59" s="169" t="s">
        <v>2492</v>
      </c>
      <c r="G59" s="196">
        <v>10</v>
      </c>
      <c r="H59" s="214">
        <v>282.13</v>
      </c>
      <c r="I59" s="193">
        <f t="shared" si="14"/>
        <v>28.213000000000001</v>
      </c>
      <c r="J59" s="193">
        <f t="shared" si="15"/>
        <v>282.13</v>
      </c>
      <c r="K59" s="197">
        <f t="shared" si="10"/>
        <v>10</v>
      </c>
      <c r="L59" s="197">
        <v>1</v>
      </c>
      <c r="M59" s="197">
        <f t="shared" si="16"/>
        <v>100</v>
      </c>
      <c r="N59" s="170">
        <f t="shared" si="17"/>
        <v>10</v>
      </c>
      <c r="O59" s="171">
        <f t="shared" si="18"/>
        <v>2821.3</v>
      </c>
      <c r="P59" s="171">
        <f t="shared" si="19"/>
        <v>2821.3</v>
      </c>
      <c r="Q59" s="213">
        <f t="shared" si="20"/>
        <v>10</v>
      </c>
      <c r="R59" s="170">
        <v>1</v>
      </c>
      <c r="S59" s="213">
        <f t="shared" si="21"/>
        <v>800</v>
      </c>
      <c r="T59" s="161">
        <v>80</v>
      </c>
      <c r="U59" s="210">
        <f t="shared" si="22"/>
        <v>282.13</v>
      </c>
      <c r="V59" s="210">
        <f t="shared" si="23"/>
        <v>22570.400000000001</v>
      </c>
      <c r="W59" s="196" t="s">
        <v>2292</v>
      </c>
      <c r="X59" s="196" t="s">
        <v>2293</v>
      </c>
      <c r="Y59" s="196">
        <v>11</v>
      </c>
      <c r="Z59" s="193">
        <f t="shared" si="11"/>
        <v>28.213000000000001</v>
      </c>
      <c r="AA59" s="193">
        <f t="shared" si="12"/>
        <v>28</v>
      </c>
      <c r="AB59" s="193" t="str">
        <f t="shared" si="13"/>
        <v>Nu se solicită</v>
      </c>
    </row>
    <row r="60" spans="1:28" s="163" customFormat="1" ht="30" x14ac:dyDescent="0.2">
      <c r="A60" s="143">
        <v>56</v>
      </c>
      <c r="B60" s="168" t="s">
        <v>2493</v>
      </c>
      <c r="C60" s="169" t="s">
        <v>2494</v>
      </c>
      <c r="D60" s="169" t="s">
        <v>2304</v>
      </c>
      <c r="E60" s="211" t="s">
        <v>2495</v>
      </c>
      <c r="F60" s="169" t="s">
        <v>2496</v>
      </c>
      <c r="G60" s="196">
        <v>5</v>
      </c>
      <c r="H60" s="214">
        <v>11.31</v>
      </c>
      <c r="I60" s="193">
        <f t="shared" si="14"/>
        <v>2.262</v>
      </c>
      <c r="J60" s="193">
        <f t="shared" si="15"/>
        <v>11.31</v>
      </c>
      <c r="K60" s="197">
        <f t="shared" si="10"/>
        <v>5</v>
      </c>
      <c r="L60" s="197">
        <v>1</v>
      </c>
      <c r="M60" s="197">
        <f t="shared" si="16"/>
        <v>150</v>
      </c>
      <c r="N60" s="170">
        <f t="shared" si="17"/>
        <v>30</v>
      </c>
      <c r="O60" s="171">
        <f t="shared" si="18"/>
        <v>339.3</v>
      </c>
      <c r="P60" s="171">
        <f t="shared" si="19"/>
        <v>339.3</v>
      </c>
      <c r="Q60" s="213">
        <f t="shared" si="20"/>
        <v>5</v>
      </c>
      <c r="R60" s="170">
        <v>1</v>
      </c>
      <c r="S60" s="213">
        <f t="shared" si="21"/>
        <v>1200</v>
      </c>
      <c r="T60" s="161">
        <v>240</v>
      </c>
      <c r="U60" s="210">
        <f t="shared" si="22"/>
        <v>11.31</v>
      </c>
      <c r="V60" s="210">
        <f t="shared" si="23"/>
        <v>2714.4</v>
      </c>
      <c r="W60" s="196" t="s">
        <v>2292</v>
      </c>
      <c r="X60" s="196" t="s">
        <v>2293</v>
      </c>
      <c r="Y60" s="196">
        <v>11</v>
      </c>
      <c r="Z60" s="193">
        <f t="shared" si="11"/>
        <v>3.3930000000000002</v>
      </c>
      <c r="AA60" s="193">
        <f t="shared" si="12"/>
        <v>3</v>
      </c>
      <c r="AB60" s="193" t="str">
        <f t="shared" si="13"/>
        <v>Nu se solicită</v>
      </c>
    </row>
    <row r="61" spans="1:28" s="163" customFormat="1" ht="45" x14ac:dyDescent="0.2">
      <c r="A61" s="143">
        <v>57</v>
      </c>
      <c r="B61" s="168" t="s">
        <v>2497</v>
      </c>
      <c r="C61" s="169" t="s">
        <v>2498</v>
      </c>
      <c r="D61" s="169" t="s">
        <v>2499</v>
      </c>
      <c r="E61" s="211" t="s">
        <v>2500</v>
      </c>
      <c r="F61" s="169" t="s">
        <v>2501</v>
      </c>
      <c r="G61" s="196">
        <v>5</v>
      </c>
      <c r="H61" s="214">
        <v>147.13</v>
      </c>
      <c r="I61" s="193">
        <f t="shared" si="14"/>
        <v>29.425999999999998</v>
      </c>
      <c r="J61" s="193">
        <f t="shared" si="15"/>
        <v>147.13</v>
      </c>
      <c r="K61" s="197">
        <f t="shared" si="10"/>
        <v>5</v>
      </c>
      <c r="L61" s="197">
        <v>1</v>
      </c>
      <c r="M61" s="197">
        <f t="shared" si="16"/>
        <v>5</v>
      </c>
      <c r="N61" s="170">
        <f t="shared" si="17"/>
        <v>1</v>
      </c>
      <c r="O61" s="171">
        <f t="shared" si="18"/>
        <v>147.13</v>
      </c>
      <c r="P61" s="171">
        <f t="shared" si="19"/>
        <v>147.13</v>
      </c>
      <c r="Q61" s="213">
        <f t="shared" si="20"/>
        <v>5</v>
      </c>
      <c r="R61" s="170">
        <v>1</v>
      </c>
      <c r="S61" s="213">
        <f t="shared" si="21"/>
        <v>40</v>
      </c>
      <c r="T61" s="161">
        <v>8</v>
      </c>
      <c r="U61" s="210">
        <f t="shared" si="22"/>
        <v>147.13</v>
      </c>
      <c r="V61" s="210">
        <f t="shared" si="23"/>
        <v>1177.04</v>
      </c>
      <c r="W61" s="196" t="s">
        <v>2292</v>
      </c>
      <c r="X61" s="196" t="s">
        <v>2293</v>
      </c>
      <c r="Y61" s="196">
        <v>11</v>
      </c>
      <c r="Z61" s="193">
        <f t="shared" si="11"/>
        <v>1.4713000000000001</v>
      </c>
      <c r="AA61" s="193">
        <f t="shared" si="12"/>
        <v>1</v>
      </c>
      <c r="AB61" s="193" t="str">
        <f t="shared" si="13"/>
        <v>Nu se solicită</v>
      </c>
    </row>
    <row r="62" spans="1:28" s="163" customFormat="1" ht="30" x14ac:dyDescent="0.2">
      <c r="A62" s="143">
        <v>58</v>
      </c>
      <c r="B62" s="168" t="s">
        <v>650</v>
      </c>
      <c r="C62" s="169" t="s">
        <v>2502</v>
      </c>
      <c r="D62" s="169" t="s">
        <v>506</v>
      </c>
      <c r="E62" s="211" t="s">
        <v>885</v>
      </c>
      <c r="F62" s="169" t="s">
        <v>2503</v>
      </c>
      <c r="G62" s="145">
        <v>14</v>
      </c>
      <c r="H62" s="214">
        <v>31.37</v>
      </c>
      <c r="I62" s="193">
        <f t="shared" si="14"/>
        <v>2.2407142857142857</v>
      </c>
      <c r="J62" s="193">
        <f t="shared" si="15"/>
        <v>31.369999999999997</v>
      </c>
      <c r="K62" s="197">
        <f t="shared" si="10"/>
        <v>14</v>
      </c>
      <c r="L62" s="197">
        <v>1</v>
      </c>
      <c r="M62" s="197">
        <f t="shared" si="16"/>
        <v>140</v>
      </c>
      <c r="N62" s="170">
        <f t="shared" si="17"/>
        <v>10</v>
      </c>
      <c r="O62" s="171">
        <f t="shared" si="18"/>
        <v>313.7</v>
      </c>
      <c r="P62" s="171">
        <f t="shared" si="19"/>
        <v>313.7</v>
      </c>
      <c r="Q62" s="213">
        <f t="shared" si="20"/>
        <v>14</v>
      </c>
      <c r="R62" s="170">
        <v>1</v>
      </c>
      <c r="S62" s="213">
        <f t="shared" si="21"/>
        <v>1120</v>
      </c>
      <c r="T62" s="161">
        <v>80</v>
      </c>
      <c r="U62" s="210">
        <f t="shared" si="22"/>
        <v>31.369999999999997</v>
      </c>
      <c r="V62" s="210">
        <f t="shared" si="23"/>
        <v>2509.6</v>
      </c>
      <c r="W62" s="196" t="s">
        <v>2292</v>
      </c>
      <c r="X62" s="196" t="s">
        <v>2293</v>
      </c>
      <c r="Y62" s="196">
        <v>11</v>
      </c>
      <c r="Z62" s="193">
        <f t="shared" si="11"/>
        <v>3.137</v>
      </c>
      <c r="AA62" s="193">
        <f t="shared" si="12"/>
        <v>3</v>
      </c>
      <c r="AB62" s="193" t="str">
        <f t="shared" si="13"/>
        <v>Nu se solicită</v>
      </c>
    </row>
    <row r="63" spans="1:28" s="198" customFormat="1" ht="45" customHeight="1" x14ac:dyDescent="0.2">
      <c r="A63" s="143">
        <v>59</v>
      </c>
      <c r="B63" s="173" t="s">
        <v>758</v>
      </c>
      <c r="C63" s="174" t="s">
        <v>2504</v>
      </c>
      <c r="D63" s="174" t="s">
        <v>2304</v>
      </c>
      <c r="E63" s="216" t="s">
        <v>2505</v>
      </c>
      <c r="F63" s="174" t="s">
        <v>2506</v>
      </c>
      <c r="G63" s="175">
        <v>1</v>
      </c>
      <c r="H63" s="217">
        <v>73.62</v>
      </c>
      <c r="I63" s="193">
        <f t="shared" si="14"/>
        <v>73.62</v>
      </c>
      <c r="J63" s="193">
        <f t="shared" si="15"/>
        <v>73.62</v>
      </c>
      <c r="K63" s="197">
        <f t="shared" si="10"/>
        <v>1</v>
      </c>
      <c r="L63" s="197">
        <v>1</v>
      </c>
      <c r="M63" s="197">
        <f t="shared" si="16"/>
        <v>1500</v>
      </c>
      <c r="N63" s="170">
        <f t="shared" si="17"/>
        <v>1500</v>
      </c>
      <c r="O63" s="171">
        <f t="shared" si="18"/>
        <v>110430</v>
      </c>
      <c r="P63" s="171">
        <f t="shared" si="19"/>
        <v>110430</v>
      </c>
      <c r="Q63" s="213">
        <f t="shared" si="20"/>
        <v>1</v>
      </c>
      <c r="R63" s="170">
        <v>1</v>
      </c>
      <c r="S63" s="213">
        <f t="shared" si="21"/>
        <v>12000</v>
      </c>
      <c r="T63" s="161">
        <v>12000</v>
      </c>
      <c r="U63" s="210">
        <f t="shared" si="22"/>
        <v>73.62</v>
      </c>
      <c r="V63" s="210">
        <f t="shared" si="23"/>
        <v>883440</v>
      </c>
      <c r="W63" s="196" t="s">
        <v>2292</v>
      </c>
      <c r="X63" s="196" t="s">
        <v>2293</v>
      </c>
      <c r="Y63" s="196">
        <v>11</v>
      </c>
      <c r="Z63" s="193">
        <f t="shared" si="11"/>
        <v>1104.3</v>
      </c>
      <c r="AA63" s="193">
        <f t="shared" si="12"/>
        <v>1104</v>
      </c>
      <c r="AB63" s="193">
        <f t="shared" si="13"/>
        <v>1104</v>
      </c>
    </row>
    <row r="64" spans="1:28" s="146" customFormat="1" ht="45" x14ac:dyDescent="0.2">
      <c r="A64" s="143">
        <v>60</v>
      </c>
      <c r="B64" s="173" t="s">
        <v>2507</v>
      </c>
      <c r="C64" s="174" t="s">
        <v>2508</v>
      </c>
      <c r="D64" s="174" t="s">
        <v>596</v>
      </c>
      <c r="E64" s="216" t="s">
        <v>2509</v>
      </c>
      <c r="F64" s="174" t="s">
        <v>2510</v>
      </c>
      <c r="G64" s="218">
        <v>100</v>
      </c>
      <c r="H64" s="217">
        <v>91.43</v>
      </c>
      <c r="I64" s="193">
        <f t="shared" si="14"/>
        <v>0.91430000000000011</v>
      </c>
      <c r="J64" s="193">
        <f t="shared" ref="J64:J111" si="24">I64*G64</f>
        <v>91.43</v>
      </c>
      <c r="K64" s="197">
        <f t="shared" si="10"/>
        <v>100</v>
      </c>
      <c r="L64" s="197">
        <v>1</v>
      </c>
      <c r="M64" s="197">
        <f t="shared" si="16"/>
        <v>300</v>
      </c>
      <c r="N64" s="170">
        <f t="shared" si="17"/>
        <v>3</v>
      </c>
      <c r="O64" s="171">
        <f t="shared" si="18"/>
        <v>274.29000000000002</v>
      </c>
      <c r="P64" s="171">
        <f t="shared" si="19"/>
        <v>274.29000000000002</v>
      </c>
      <c r="Q64" s="213">
        <f t="shared" si="20"/>
        <v>100</v>
      </c>
      <c r="R64" s="170">
        <v>1</v>
      </c>
      <c r="S64" s="213">
        <f t="shared" si="21"/>
        <v>2400</v>
      </c>
      <c r="T64" s="161">
        <v>24</v>
      </c>
      <c r="U64" s="210">
        <f t="shared" si="22"/>
        <v>91.43</v>
      </c>
      <c r="V64" s="210">
        <f t="shared" si="23"/>
        <v>2194.3200000000002</v>
      </c>
      <c r="W64" s="196" t="s">
        <v>2292</v>
      </c>
      <c r="X64" s="196" t="s">
        <v>2293</v>
      </c>
      <c r="Y64" s="196">
        <v>11</v>
      </c>
      <c r="Z64" s="193">
        <f t="shared" si="11"/>
        <v>2.7429000000000001</v>
      </c>
      <c r="AA64" s="193">
        <f t="shared" si="12"/>
        <v>2</v>
      </c>
      <c r="AB64" s="193" t="str">
        <f t="shared" si="13"/>
        <v>Nu se solicită</v>
      </c>
    </row>
    <row r="65" spans="1:28" s="146" customFormat="1" ht="45" x14ac:dyDescent="0.2">
      <c r="A65" s="143">
        <v>61</v>
      </c>
      <c r="B65" s="173" t="s">
        <v>2511</v>
      </c>
      <c r="C65" s="174" t="s">
        <v>2512</v>
      </c>
      <c r="D65" s="174" t="s">
        <v>506</v>
      </c>
      <c r="E65" s="216" t="s">
        <v>643</v>
      </c>
      <c r="F65" s="174" t="s">
        <v>2513</v>
      </c>
      <c r="G65" s="218">
        <v>90</v>
      </c>
      <c r="H65" s="217">
        <v>501.45</v>
      </c>
      <c r="I65" s="193">
        <f t="shared" si="14"/>
        <v>5.5716666666666663</v>
      </c>
      <c r="J65" s="193">
        <f t="shared" si="24"/>
        <v>501.45</v>
      </c>
      <c r="K65" s="197">
        <f t="shared" si="10"/>
        <v>90</v>
      </c>
      <c r="L65" s="197">
        <v>1</v>
      </c>
      <c r="M65" s="197">
        <f t="shared" si="16"/>
        <v>270</v>
      </c>
      <c r="N65" s="170">
        <f t="shared" si="17"/>
        <v>3</v>
      </c>
      <c r="O65" s="171">
        <f t="shared" si="18"/>
        <v>1504.35</v>
      </c>
      <c r="P65" s="171">
        <f t="shared" si="19"/>
        <v>1504.35</v>
      </c>
      <c r="Q65" s="213">
        <f t="shared" si="20"/>
        <v>90</v>
      </c>
      <c r="R65" s="170">
        <v>1</v>
      </c>
      <c r="S65" s="213">
        <f t="shared" si="21"/>
        <v>2160</v>
      </c>
      <c r="T65" s="161">
        <v>24</v>
      </c>
      <c r="U65" s="210">
        <f t="shared" si="22"/>
        <v>501.45</v>
      </c>
      <c r="V65" s="210">
        <f t="shared" si="23"/>
        <v>12034.8</v>
      </c>
      <c r="W65" s="196" t="s">
        <v>2292</v>
      </c>
      <c r="X65" s="196" t="s">
        <v>2293</v>
      </c>
      <c r="Y65" s="196">
        <v>11</v>
      </c>
      <c r="Z65" s="193">
        <f t="shared" si="11"/>
        <v>15.0435</v>
      </c>
      <c r="AA65" s="193">
        <f t="shared" si="12"/>
        <v>15</v>
      </c>
      <c r="AB65" s="193" t="str">
        <f t="shared" si="13"/>
        <v>Nu se solicită</v>
      </c>
    </row>
    <row r="66" spans="1:28" s="198" customFormat="1" ht="45" x14ac:dyDescent="0.2">
      <c r="A66" s="143">
        <v>62</v>
      </c>
      <c r="B66" s="173" t="s">
        <v>809</v>
      </c>
      <c r="C66" s="174" t="s">
        <v>2514</v>
      </c>
      <c r="D66" s="174" t="s">
        <v>1488</v>
      </c>
      <c r="E66" s="216" t="s">
        <v>2354</v>
      </c>
      <c r="F66" s="174" t="s">
        <v>2515</v>
      </c>
      <c r="G66" s="196">
        <v>5</v>
      </c>
      <c r="H66" s="217">
        <v>12.57</v>
      </c>
      <c r="I66" s="193">
        <f t="shared" si="14"/>
        <v>2.5140000000000002</v>
      </c>
      <c r="J66" s="193">
        <f t="shared" si="24"/>
        <v>12.57</v>
      </c>
      <c r="K66" s="197">
        <f t="shared" si="10"/>
        <v>5</v>
      </c>
      <c r="L66" s="197">
        <v>1</v>
      </c>
      <c r="M66" s="197">
        <f t="shared" si="16"/>
        <v>40</v>
      </c>
      <c r="N66" s="170">
        <f t="shared" si="17"/>
        <v>8</v>
      </c>
      <c r="O66" s="171">
        <f t="shared" si="18"/>
        <v>100.56</v>
      </c>
      <c r="P66" s="171">
        <f t="shared" si="19"/>
        <v>100.56</v>
      </c>
      <c r="Q66" s="213">
        <f t="shared" si="20"/>
        <v>5</v>
      </c>
      <c r="R66" s="170">
        <v>1</v>
      </c>
      <c r="S66" s="213">
        <f t="shared" si="21"/>
        <v>320</v>
      </c>
      <c r="T66" s="161">
        <v>64</v>
      </c>
      <c r="U66" s="210">
        <f t="shared" si="22"/>
        <v>12.57</v>
      </c>
      <c r="V66" s="210">
        <f t="shared" si="23"/>
        <v>804.48</v>
      </c>
      <c r="W66" s="196" t="s">
        <v>2292</v>
      </c>
      <c r="X66" s="196" t="s">
        <v>2293</v>
      </c>
      <c r="Y66" s="196">
        <v>11</v>
      </c>
      <c r="Z66" s="193">
        <f t="shared" si="11"/>
        <v>1.0056</v>
      </c>
      <c r="AA66" s="193">
        <f t="shared" si="12"/>
        <v>1</v>
      </c>
      <c r="AB66" s="193" t="str">
        <f t="shared" si="13"/>
        <v>Nu se solicită</v>
      </c>
    </row>
    <row r="67" spans="1:28" s="198" customFormat="1" ht="45" x14ac:dyDescent="0.2">
      <c r="A67" s="143">
        <v>63</v>
      </c>
      <c r="B67" s="173" t="s">
        <v>2516</v>
      </c>
      <c r="C67" s="174" t="s">
        <v>2517</v>
      </c>
      <c r="D67" s="174" t="s">
        <v>2304</v>
      </c>
      <c r="E67" s="216" t="s">
        <v>2518</v>
      </c>
      <c r="F67" s="174" t="s">
        <v>2519</v>
      </c>
      <c r="G67" s="196">
        <v>5</v>
      </c>
      <c r="H67" s="217">
        <v>233.13</v>
      </c>
      <c r="I67" s="193">
        <f t="shared" si="14"/>
        <v>46.625999999999998</v>
      </c>
      <c r="J67" s="193">
        <f t="shared" si="24"/>
        <v>233.13</v>
      </c>
      <c r="K67" s="197">
        <f t="shared" si="10"/>
        <v>5</v>
      </c>
      <c r="L67" s="197">
        <v>1</v>
      </c>
      <c r="M67" s="197">
        <f t="shared" si="16"/>
        <v>5</v>
      </c>
      <c r="N67" s="170">
        <f t="shared" si="17"/>
        <v>1</v>
      </c>
      <c r="O67" s="171">
        <f t="shared" si="18"/>
        <v>233.13</v>
      </c>
      <c r="P67" s="171">
        <f t="shared" si="19"/>
        <v>233.13</v>
      </c>
      <c r="Q67" s="213">
        <f t="shared" si="20"/>
        <v>5</v>
      </c>
      <c r="R67" s="170">
        <v>1</v>
      </c>
      <c r="S67" s="213">
        <f t="shared" si="21"/>
        <v>40</v>
      </c>
      <c r="T67" s="161">
        <v>8</v>
      </c>
      <c r="U67" s="210">
        <f t="shared" si="22"/>
        <v>233.13</v>
      </c>
      <c r="V67" s="210">
        <f t="shared" si="23"/>
        <v>1865.04</v>
      </c>
      <c r="W67" s="196" t="s">
        <v>2292</v>
      </c>
      <c r="X67" s="196" t="s">
        <v>2293</v>
      </c>
      <c r="Y67" s="196">
        <v>11</v>
      </c>
      <c r="Z67" s="193">
        <f t="shared" si="11"/>
        <v>2.3313000000000001</v>
      </c>
      <c r="AA67" s="193">
        <f t="shared" si="12"/>
        <v>2</v>
      </c>
      <c r="AB67" s="193" t="str">
        <f t="shared" si="13"/>
        <v>Nu se solicită</v>
      </c>
    </row>
    <row r="68" spans="1:28" s="198" customFormat="1" ht="30" x14ac:dyDescent="0.2">
      <c r="A68" s="143">
        <v>64</v>
      </c>
      <c r="B68" s="173" t="s">
        <v>2520</v>
      </c>
      <c r="C68" s="174" t="s">
        <v>2521</v>
      </c>
      <c r="D68" s="174" t="s">
        <v>506</v>
      </c>
      <c r="E68" s="216" t="s">
        <v>643</v>
      </c>
      <c r="F68" s="174" t="s">
        <v>2522</v>
      </c>
      <c r="G68" s="147">
        <v>56</v>
      </c>
      <c r="H68" s="217">
        <v>26.44</v>
      </c>
      <c r="I68" s="193">
        <f t="shared" si="14"/>
        <v>0.47214285714285714</v>
      </c>
      <c r="J68" s="193">
        <f t="shared" si="24"/>
        <v>26.44</v>
      </c>
      <c r="K68" s="197">
        <f t="shared" si="10"/>
        <v>56</v>
      </c>
      <c r="L68" s="197">
        <v>1</v>
      </c>
      <c r="M68" s="197">
        <f t="shared" si="16"/>
        <v>1680</v>
      </c>
      <c r="N68" s="170">
        <f t="shared" si="17"/>
        <v>30</v>
      </c>
      <c r="O68" s="171">
        <f t="shared" si="18"/>
        <v>793.2</v>
      </c>
      <c r="P68" s="171">
        <f t="shared" si="19"/>
        <v>793.2</v>
      </c>
      <c r="Q68" s="213">
        <f t="shared" si="20"/>
        <v>56</v>
      </c>
      <c r="R68" s="170">
        <v>1</v>
      </c>
      <c r="S68" s="213">
        <f t="shared" si="21"/>
        <v>13440</v>
      </c>
      <c r="T68" s="161">
        <v>240</v>
      </c>
      <c r="U68" s="210">
        <f t="shared" si="22"/>
        <v>26.44</v>
      </c>
      <c r="V68" s="210">
        <f t="shared" si="23"/>
        <v>6345.6</v>
      </c>
      <c r="W68" s="196" t="s">
        <v>2292</v>
      </c>
      <c r="X68" s="196" t="s">
        <v>2293</v>
      </c>
      <c r="Y68" s="196">
        <v>11</v>
      </c>
      <c r="Z68" s="193">
        <f t="shared" si="11"/>
        <v>7.9320000000000004</v>
      </c>
      <c r="AA68" s="193">
        <f t="shared" si="12"/>
        <v>7</v>
      </c>
      <c r="AB68" s="193" t="str">
        <f t="shared" si="13"/>
        <v>Nu se solicită</v>
      </c>
    </row>
    <row r="69" spans="1:28" s="163" customFormat="1" ht="45" x14ac:dyDescent="0.2">
      <c r="A69" s="143">
        <v>65</v>
      </c>
      <c r="B69" s="173" t="s">
        <v>2523</v>
      </c>
      <c r="C69" s="174" t="s">
        <v>2524</v>
      </c>
      <c r="D69" s="174" t="s">
        <v>2304</v>
      </c>
      <c r="E69" s="216" t="s">
        <v>2312</v>
      </c>
      <c r="F69" s="174" t="s">
        <v>2525</v>
      </c>
      <c r="G69" s="196">
        <v>5</v>
      </c>
      <c r="H69" s="217">
        <v>46.38</v>
      </c>
      <c r="I69" s="193">
        <f t="shared" ref="I69:I100" si="25">H69/G69</f>
        <v>9.2759999999999998</v>
      </c>
      <c r="J69" s="193">
        <f t="shared" si="24"/>
        <v>46.379999999999995</v>
      </c>
      <c r="K69" s="197">
        <f t="shared" si="10"/>
        <v>5</v>
      </c>
      <c r="L69" s="197">
        <v>1</v>
      </c>
      <c r="M69" s="197">
        <f t="shared" ref="M69:M100" si="26">N69*G69</f>
        <v>150</v>
      </c>
      <c r="N69" s="170">
        <f t="shared" ref="N69:N100" si="27">T69/8</f>
        <v>30</v>
      </c>
      <c r="O69" s="171">
        <f t="shared" ref="O69:O100" si="28">M69*I69</f>
        <v>1391.3999999999999</v>
      </c>
      <c r="P69" s="171">
        <f t="shared" ref="P69:P100" si="29">N69*J69</f>
        <v>1391.3999999999999</v>
      </c>
      <c r="Q69" s="213">
        <f t="shared" ref="Q69:Q100" si="30">R69*G69</f>
        <v>5</v>
      </c>
      <c r="R69" s="170">
        <v>1</v>
      </c>
      <c r="S69" s="213">
        <f t="shared" ref="S69:S100" si="31">T69*G69</f>
        <v>1200</v>
      </c>
      <c r="T69" s="161">
        <v>240</v>
      </c>
      <c r="U69" s="210">
        <f t="shared" ref="U69:U100" si="32">Q69*I69</f>
        <v>46.379999999999995</v>
      </c>
      <c r="V69" s="210">
        <f t="shared" ref="V69:V100" si="33">S69*I69</f>
        <v>11131.199999999999</v>
      </c>
      <c r="W69" s="196" t="s">
        <v>2292</v>
      </c>
      <c r="X69" s="196" t="s">
        <v>2293</v>
      </c>
      <c r="Y69" s="196">
        <v>11</v>
      </c>
      <c r="Z69" s="193">
        <f t="shared" si="11"/>
        <v>13.914</v>
      </c>
      <c r="AA69" s="193">
        <f t="shared" si="12"/>
        <v>13</v>
      </c>
      <c r="AB69" s="193" t="str">
        <f t="shared" si="13"/>
        <v>Nu se solicită</v>
      </c>
    </row>
    <row r="70" spans="1:28" s="163" customFormat="1" ht="35.25" customHeight="1" x14ac:dyDescent="0.2">
      <c r="A70" s="143">
        <v>66</v>
      </c>
      <c r="B70" s="173" t="s">
        <v>2526</v>
      </c>
      <c r="C70" s="174" t="s">
        <v>2527</v>
      </c>
      <c r="D70" s="174" t="s">
        <v>2307</v>
      </c>
      <c r="E70" s="216" t="s">
        <v>2495</v>
      </c>
      <c r="F70" s="174" t="s">
        <v>2528</v>
      </c>
      <c r="G70" s="147">
        <v>10</v>
      </c>
      <c r="H70" s="217">
        <v>225.97</v>
      </c>
      <c r="I70" s="193">
        <f t="shared" si="25"/>
        <v>22.597000000000001</v>
      </c>
      <c r="J70" s="193">
        <f t="shared" si="24"/>
        <v>225.97000000000003</v>
      </c>
      <c r="K70" s="197">
        <f t="shared" ref="K70:K133" si="34">G70</f>
        <v>10</v>
      </c>
      <c r="L70" s="197">
        <v>1</v>
      </c>
      <c r="M70" s="197">
        <f t="shared" si="26"/>
        <v>750</v>
      </c>
      <c r="N70" s="170">
        <f t="shared" si="27"/>
        <v>75</v>
      </c>
      <c r="O70" s="171">
        <f t="shared" si="28"/>
        <v>16947.75</v>
      </c>
      <c r="P70" s="171">
        <f t="shared" si="29"/>
        <v>16947.750000000004</v>
      </c>
      <c r="Q70" s="213">
        <f t="shared" si="30"/>
        <v>10</v>
      </c>
      <c r="R70" s="170">
        <v>1</v>
      </c>
      <c r="S70" s="213">
        <f t="shared" si="31"/>
        <v>6000</v>
      </c>
      <c r="T70" s="161">
        <v>600</v>
      </c>
      <c r="U70" s="210">
        <f t="shared" si="32"/>
        <v>225.97000000000003</v>
      </c>
      <c r="V70" s="210">
        <f t="shared" si="33"/>
        <v>135582</v>
      </c>
      <c r="W70" s="196" t="s">
        <v>2292</v>
      </c>
      <c r="X70" s="196" t="s">
        <v>2293</v>
      </c>
      <c r="Y70" s="196">
        <v>11</v>
      </c>
      <c r="Z70" s="193">
        <f t="shared" ref="Z70:Z133" si="35">1%*P70</f>
        <v>169.47750000000005</v>
      </c>
      <c r="AA70" s="193">
        <f t="shared" ref="AA70:AA133" si="36">ROUNDDOWN(Z70,0)</f>
        <v>169</v>
      </c>
      <c r="AB70" s="193">
        <f t="shared" ref="AB70:AB133" si="37">IF(AA70&lt;=50,"Nu se solicită",(AA70))</f>
        <v>169</v>
      </c>
    </row>
    <row r="71" spans="1:28" s="163" customFormat="1" ht="30" x14ac:dyDescent="0.2">
      <c r="A71" s="143">
        <v>67</v>
      </c>
      <c r="B71" s="173" t="s">
        <v>601</v>
      </c>
      <c r="C71" s="174" t="s">
        <v>2529</v>
      </c>
      <c r="D71" s="174" t="s">
        <v>596</v>
      </c>
      <c r="E71" s="216" t="s">
        <v>1088</v>
      </c>
      <c r="F71" s="174" t="s">
        <v>2530</v>
      </c>
      <c r="G71" s="144">
        <v>30</v>
      </c>
      <c r="H71" s="217">
        <v>13.19</v>
      </c>
      <c r="I71" s="193">
        <f t="shared" si="25"/>
        <v>0.43966666666666665</v>
      </c>
      <c r="J71" s="193">
        <f t="shared" si="24"/>
        <v>13.19</v>
      </c>
      <c r="K71" s="197">
        <f t="shared" si="34"/>
        <v>30</v>
      </c>
      <c r="L71" s="197">
        <v>1</v>
      </c>
      <c r="M71" s="197">
        <f t="shared" si="26"/>
        <v>1500</v>
      </c>
      <c r="N71" s="170">
        <f t="shared" si="27"/>
        <v>50</v>
      </c>
      <c r="O71" s="171">
        <f t="shared" si="28"/>
        <v>659.5</v>
      </c>
      <c r="P71" s="171">
        <f t="shared" si="29"/>
        <v>659.5</v>
      </c>
      <c r="Q71" s="213">
        <f t="shared" si="30"/>
        <v>30</v>
      </c>
      <c r="R71" s="170">
        <v>1</v>
      </c>
      <c r="S71" s="213">
        <f t="shared" si="31"/>
        <v>12000</v>
      </c>
      <c r="T71" s="161">
        <v>400</v>
      </c>
      <c r="U71" s="210">
        <f t="shared" si="32"/>
        <v>13.19</v>
      </c>
      <c r="V71" s="210">
        <f t="shared" si="33"/>
        <v>5276</v>
      </c>
      <c r="W71" s="196" t="s">
        <v>2292</v>
      </c>
      <c r="X71" s="196" t="s">
        <v>2293</v>
      </c>
      <c r="Y71" s="196">
        <v>11</v>
      </c>
      <c r="Z71" s="193">
        <f t="shared" si="35"/>
        <v>6.5949999999999998</v>
      </c>
      <c r="AA71" s="193">
        <f t="shared" si="36"/>
        <v>6</v>
      </c>
      <c r="AB71" s="193" t="str">
        <f t="shared" si="37"/>
        <v>Nu se solicită</v>
      </c>
    </row>
    <row r="72" spans="1:28" s="163" customFormat="1" ht="90" x14ac:dyDescent="0.2">
      <c r="A72" s="143">
        <v>68</v>
      </c>
      <c r="B72" s="173" t="s">
        <v>95</v>
      </c>
      <c r="C72" s="174" t="s">
        <v>2531</v>
      </c>
      <c r="D72" s="174" t="s">
        <v>2304</v>
      </c>
      <c r="E72" s="216" t="s">
        <v>2532</v>
      </c>
      <c r="F72" s="174" t="s">
        <v>2533</v>
      </c>
      <c r="G72" s="144">
        <v>5</v>
      </c>
      <c r="H72" s="217">
        <v>76.8</v>
      </c>
      <c r="I72" s="193">
        <f t="shared" si="25"/>
        <v>15.36</v>
      </c>
      <c r="J72" s="193">
        <f t="shared" si="24"/>
        <v>76.8</v>
      </c>
      <c r="K72" s="197">
        <f t="shared" si="34"/>
        <v>5</v>
      </c>
      <c r="L72" s="197">
        <v>1</v>
      </c>
      <c r="M72" s="197">
        <f t="shared" si="26"/>
        <v>300</v>
      </c>
      <c r="N72" s="170">
        <f t="shared" si="27"/>
        <v>60</v>
      </c>
      <c r="O72" s="171">
        <f t="shared" si="28"/>
        <v>4608</v>
      </c>
      <c r="P72" s="171">
        <f t="shared" si="29"/>
        <v>4608</v>
      </c>
      <c r="Q72" s="213">
        <f t="shared" si="30"/>
        <v>5</v>
      </c>
      <c r="R72" s="170">
        <v>1</v>
      </c>
      <c r="S72" s="213">
        <f t="shared" si="31"/>
        <v>2400</v>
      </c>
      <c r="T72" s="161">
        <v>480</v>
      </c>
      <c r="U72" s="210">
        <f t="shared" si="32"/>
        <v>76.8</v>
      </c>
      <c r="V72" s="210">
        <f t="shared" si="33"/>
        <v>36864</v>
      </c>
      <c r="W72" s="196" t="s">
        <v>2292</v>
      </c>
      <c r="X72" s="196" t="s">
        <v>2293</v>
      </c>
      <c r="Y72" s="196">
        <v>11</v>
      </c>
      <c r="Z72" s="193">
        <f t="shared" si="35"/>
        <v>46.08</v>
      </c>
      <c r="AA72" s="193">
        <f t="shared" si="36"/>
        <v>46</v>
      </c>
      <c r="AB72" s="193" t="str">
        <f t="shared" si="37"/>
        <v>Nu se solicită</v>
      </c>
    </row>
    <row r="73" spans="1:28" s="163" customFormat="1" ht="30" x14ac:dyDescent="0.2">
      <c r="A73" s="143">
        <v>69</v>
      </c>
      <c r="B73" s="173" t="s">
        <v>224</v>
      </c>
      <c r="C73" s="174" t="s">
        <v>2534</v>
      </c>
      <c r="D73" s="174" t="s">
        <v>2535</v>
      </c>
      <c r="E73" s="216" t="s">
        <v>559</v>
      </c>
      <c r="F73" s="174" t="s">
        <v>2536</v>
      </c>
      <c r="G73" s="144">
        <v>30</v>
      </c>
      <c r="H73" s="217">
        <v>11.45</v>
      </c>
      <c r="I73" s="193">
        <f t="shared" si="25"/>
        <v>0.38166666666666665</v>
      </c>
      <c r="J73" s="193">
        <f t="shared" si="24"/>
        <v>11.45</v>
      </c>
      <c r="K73" s="197">
        <f t="shared" si="34"/>
        <v>30</v>
      </c>
      <c r="L73" s="197">
        <v>1</v>
      </c>
      <c r="M73" s="197">
        <f t="shared" si="26"/>
        <v>900</v>
      </c>
      <c r="N73" s="170">
        <f t="shared" si="27"/>
        <v>30</v>
      </c>
      <c r="O73" s="171">
        <f t="shared" si="28"/>
        <v>343.5</v>
      </c>
      <c r="P73" s="171">
        <f t="shared" si="29"/>
        <v>343.5</v>
      </c>
      <c r="Q73" s="213">
        <f t="shared" si="30"/>
        <v>30</v>
      </c>
      <c r="R73" s="170">
        <v>1</v>
      </c>
      <c r="S73" s="213">
        <f t="shared" si="31"/>
        <v>7200</v>
      </c>
      <c r="T73" s="161">
        <v>240</v>
      </c>
      <c r="U73" s="210">
        <f t="shared" si="32"/>
        <v>11.45</v>
      </c>
      <c r="V73" s="210">
        <f t="shared" si="33"/>
        <v>2748</v>
      </c>
      <c r="W73" s="196" t="s">
        <v>2292</v>
      </c>
      <c r="X73" s="196" t="s">
        <v>2293</v>
      </c>
      <c r="Y73" s="196">
        <v>11</v>
      </c>
      <c r="Z73" s="193">
        <f t="shared" si="35"/>
        <v>3.4350000000000001</v>
      </c>
      <c r="AA73" s="193">
        <f t="shared" si="36"/>
        <v>3</v>
      </c>
      <c r="AB73" s="193" t="str">
        <f t="shared" si="37"/>
        <v>Nu se solicită</v>
      </c>
    </row>
    <row r="74" spans="1:28" s="163" customFormat="1" ht="33.75" customHeight="1" x14ac:dyDescent="0.2">
      <c r="A74" s="143">
        <v>70</v>
      </c>
      <c r="B74" s="173" t="s">
        <v>2537</v>
      </c>
      <c r="C74" s="174" t="s">
        <v>2538</v>
      </c>
      <c r="D74" s="174" t="s">
        <v>2304</v>
      </c>
      <c r="E74" s="216" t="s">
        <v>2539</v>
      </c>
      <c r="F74" s="174" t="s">
        <v>2540</v>
      </c>
      <c r="G74" s="144">
        <v>1</v>
      </c>
      <c r="H74" s="217">
        <v>275</v>
      </c>
      <c r="I74" s="193">
        <f t="shared" si="25"/>
        <v>275</v>
      </c>
      <c r="J74" s="193">
        <f t="shared" si="24"/>
        <v>275</v>
      </c>
      <c r="K74" s="197">
        <f t="shared" si="34"/>
        <v>1</v>
      </c>
      <c r="L74" s="197">
        <v>1</v>
      </c>
      <c r="M74" s="197">
        <f t="shared" si="26"/>
        <v>75</v>
      </c>
      <c r="N74" s="170">
        <f t="shared" si="27"/>
        <v>75</v>
      </c>
      <c r="O74" s="171">
        <f t="shared" si="28"/>
        <v>20625</v>
      </c>
      <c r="P74" s="171">
        <f t="shared" si="29"/>
        <v>20625</v>
      </c>
      <c r="Q74" s="213">
        <f t="shared" si="30"/>
        <v>1</v>
      </c>
      <c r="R74" s="170">
        <v>1</v>
      </c>
      <c r="S74" s="213">
        <f t="shared" si="31"/>
        <v>600</v>
      </c>
      <c r="T74" s="161">
        <v>600</v>
      </c>
      <c r="U74" s="210">
        <f t="shared" si="32"/>
        <v>275</v>
      </c>
      <c r="V74" s="210">
        <f t="shared" si="33"/>
        <v>165000</v>
      </c>
      <c r="W74" s="196" t="s">
        <v>2292</v>
      </c>
      <c r="X74" s="196" t="s">
        <v>2293</v>
      </c>
      <c r="Y74" s="196">
        <v>11</v>
      </c>
      <c r="Z74" s="193">
        <f t="shared" si="35"/>
        <v>206.25</v>
      </c>
      <c r="AA74" s="193">
        <f t="shared" si="36"/>
        <v>206</v>
      </c>
      <c r="AB74" s="193">
        <f t="shared" si="37"/>
        <v>206</v>
      </c>
    </row>
    <row r="75" spans="1:28" s="163" customFormat="1" ht="43.5" customHeight="1" x14ac:dyDescent="0.2">
      <c r="A75" s="143">
        <v>71</v>
      </c>
      <c r="B75" s="173" t="s">
        <v>2543</v>
      </c>
      <c r="C75" s="174" t="s">
        <v>2541</v>
      </c>
      <c r="D75" s="174" t="s">
        <v>2306</v>
      </c>
      <c r="E75" s="216"/>
      <c r="F75" s="174" t="s">
        <v>2542</v>
      </c>
      <c r="G75" s="196">
        <v>10</v>
      </c>
      <c r="H75" s="217">
        <v>268.16000000000003</v>
      </c>
      <c r="I75" s="193">
        <f t="shared" si="25"/>
        <v>26.816000000000003</v>
      </c>
      <c r="J75" s="193">
        <f t="shared" si="24"/>
        <v>268.16000000000003</v>
      </c>
      <c r="K75" s="197">
        <f t="shared" si="34"/>
        <v>10</v>
      </c>
      <c r="L75" s="197">
        <v>1</v>
      </c>
      <c r="M75" s="197">
        <f t="shared" si="26"/>
        <v>30</v>
      </c>
      <c r="N75" s="170">
        <f t="shared" si="27"/>
        <v>3</v>
      </c>
      <c r="O75" s="171">
        <f t="shared" si="28"/>
        <v>804.48</v>
      </c>
      <c r="P75" s="171">
        <f t="shared" si="29"/>
        <v>804.48</v>
      </c>
      <c r="Q75" s="213">
        <f t="shared" si="30"/>
        <v>10</v>
      </c>
      <c r="R75" s="170">
        <v>1</v>
      </c>
      <c r="S75" s="213">
        <f t="shared" si="31"/>
        <v>240</v>
      </c>
      <c r="T75" s="161">
        <v>24</v>
      </c>
      <c r="U75" s="210">
        <f t="shared" si="32"/>
        <v>268.16000000000003</v>
      </c>
      <c r="V75" s="210">
        <f t="shared" si="33"/>
        <v>6435.84</v>
      </c>
      <c r="W75" s="196" t="s">
        <v>2292</v>
      </c>
      <c r="X75" s="196" t="s">
        <v>2293</v>
      </c>
      <c r="Y75" s="196">
        <v>11</v>
      </c>
      <c r="Z75" s="193">
        <f t="shared" si="35"/>
        <v>8.0448000000000004</v>
      </c>
      <c r="AA75" s="193">
        <f t="shared" si="36"/>
        <v>8</v>
      </c>
      <c r="AB75" s="193" t="str">
        <f t="shared" si="37"/>
        <v>Nu se solicită</v>
      </c>
    </row>
    <row r="76" spans="1:28" s="163" customFormat="1" ht="42" customHeight="1" x14ac:dyDescent="0.2">
      <c r="A76" s="143">
        <v>72</v>
      </c>
      <c r="B76" s="173" t="s">
        <v>125</v>
      </c>
      <c r="C76" s="174" t="s">
        <v>2544</v>
      </c>
      <c r="D76" s="174" t="s">
        <v>2545</v>
      </c>
      <c r="E76" s="216" t="s">
        <v>2546</v>
      </c>
      <c r="F76" s="174" t="s">
        <v>2547</v>
      </c>
      <c r="G76" s="196">
        <v>1</v>
      </c>
      <c r="H76" s="217">
        <v>24.08</v>
      </c>
      <c r="I76" s="193">
        <f t="shared" si="25"/>
        <v>24.08</v>
      </c>
      <c r="J76" s="193">
        <f t="shared" si="24"/>
        <v>24.08</v>
      </c>
      <c r="K76" s="197">
        <f t="shared" si="34"/>
        <v>1</v>
      </c>
      <c r="L76" s="197">
        <v>1</v>
      </c>
      <c r="M76" s="197">
        <f t="shared" si="26"/>
        <v>100</v>
      </c>
      <c r="N76" s="170">
        <f t="shared" si="27"/>
        <v>100</v>
      </c>
      <c r="O76" s="171">
        <f t="shared" si="28"/>
        <v>2408</v>
      </c>
      <c r="P76" s="171">
        <f t="shared" si="29"/>
        <v>2408</v>
      </c>
      <c r="Q76" s="213">
        <f t="shared" si="30"/>
        <v>1</v>
      </c>
      <c r="R76" s="170">
        <v>1</v>
      </c>
      <c r="S76" s="213">
        <f t="shared" si="31"/>
        <v>800</v>
      </c>
      <c r="T76" s="161">
        <v>800</v>
      </c>
      <c r="U76" s="210">
        <f t="shared" si="32"/>
        <v>24.08</v>
      </c>
      <c r="V76" s="210">
        <f t="shared" si="33"/>
        <v>19264</v>
      </c>
      <c r="W76" s="196" t="s">
        <v>2292</v>
      </c>
      <c r="X76" s="196" t="s">
        <v>2293</v>
      </c>
      <c r="Y76" s="196">
        <v>11</v>
      </c>
      <c r="Z76" s="193">
        <f t="shared" si="35"/>
        <v>24.080000000000002</v>
      </c>
      <c r="AA76" s="193">
        <f t="shared" si="36"/>
        <v>24</v>
      </c>
      <c r="AB76" s="193" t="str">
        <f t="shared" si="37"/>
        <v>Nu se solicită</v>
      </c>
    </row>
    <row r="77" spans="1:28" s="163" customFormat="1" ht="60" x14ac:dyDescent="0.2">
      <c r="A77" s="143">
        <v>73</v>
      </c>
      <c r="B77" s="173" t="s">
        <v>2548</v>
      </c>
      <c r="C77" s="174" t="s">
        <v>2549</v>
      </c>
      <c r="D77" s="174" t="s">
        <v>2550</v>
      </c>
      <c r="E77" s="216" t="s">
        <v>2551</v>
      </c>
      <c r="F77" s="174" t="s">
        <v>2552</v>
      </c>
      <c r="G77" s="147">
        <v>1</v>
      </c>
      <c r="H77" s="217">
        <v>4835.4799999999996</v>
      </c>
      <c r="I77" s="193">
        <f t="shared" si="25"/>
        <v>4835.4799999999996</v>
      </c>
      <c r="J77" s="193">
        <f t="shared" si="24"/>
        <v>4835.4799999999996</v>
      </c>
      <c r="K77" s="197">
        <f t="shared" si="34"/>
        <v>1</v>
      </c>
      <c r="L77" s="197">
        <v>1</v>
      </c>
      <c r="M77" s="197">
        <f t="shared" si="26"/>
        <v>3</v>
      </c>
      <c r="N77" s="170">
        <f t="shared" si="27"/>
        <v>3</v>
      </c>
      <c r="O77" s="171">
        <f t="shared" si="28"/>
        <v>14506.439999999999</v>
      </c>
      <c r="P77" s="171">
        <f t="shared" si="29"/>
        <v>14506.439999999999</v>
      </c>
      <c r="Q77" s="213">
        <f t="shared" si="30"/>
        <v>1</v>
      </c>
      <c r="R77" s="170">
        <v>1</v>
      </c>
      <c r="S77" s="213">
        <f t="shared" si="31"/>
        <v>24</v>
      </c>
      <c r="T77" s="161">
        <v>24</v>
      </c>
      <c r="U77" s="210">
        <f t="shared" si="32"/>
        <v>4835.4799999999996</v>
      </c>
      <c r="V77" s="210">
        <f t="shared" si="33"/>
        <v>116051.51999999999</v>
      </c>
      <c r="W77" s="196" t="s">
        <v>2292</v>
      </c>
      <c r="X77" s="196" t="s">
        <v>2293</v>
      </c>
      <c r="Y77" s="196">
        <v>11</v>
      </c>
      <c r="Z77" s="193">
        <f t="shared" si="35"/>
        <v>145.06439999999998</v>
      </c>
      <c r="AA77" s="193">
        <f t="shared" si="36"/>
        <v>145</v>
      </c>
      <c r="AB77" s="193">
        <f t="shared" si="37"/>
        <v>145</v>
      </c>
    </row>
    <row r="78" spans="1:28" s="163" customFormat="1" ht="60" x14ac:dyDescent="0.2">
      <c r="A78" s="143">
        <v>74</v>
      </c>
      <c r="B78" s="173" t="s">
        <v>2553</v>
      </c>
      <c r="C78" s="174" t="s">
        <v>2554</v>
      </c>
      <c r="D78" s="174" t="s">
        <v>2555</v>
      </c>
      <c r="E78" s="216"/>
      <c r="F78" s="174" t="s">
        <v>2556</v>
      </c>
      <c r="G78" s="196">
        <v>1</v>
      </c>
      <c r="H78" s="217">
        <v>183.96</v>
      </c>
      <c r="I78" s="193">
        <f t="shared" si="25"/>
        <v>183.96</v>
      </c>
      <c r="J78" s="193">
        <f t="shared" si="24"/>
        <v>183.96</v>
      </c>
      <c r="K78" s="197">
        <f t="shared" si="34"/>
        <v>1</v>
      </c>
      <c r="L78" s="197">
        <v>1</v>
      </c>
      <c r="M78" s="197">
        <f t="shared" si="26"/>
        <v>10</v>
      </c>
      <c r="N78" s="170">
        <f t="shared" si="27"/>
        <v>10</v>
      </c>
      <c r="O78" s="171">
        <f t="shared" si="28"/>
        <v>1839.6000000000001</v>
      </c>
      <c r="P78" s="171">
        <f t="shared" si="29"/>
        <v>1839.6000000000001</v>
      </c>
      <c r="Q78" s="213">
        <f t="shared" si="30"/>
        <v>1</v>
      </c>
      <c r="R78" s="170">
        <v>1</v>
      </c>
      <c r="S78" s="213">
        <f t="shared" si="31"/>
        <v>80</v>
      </c>
      <c r="T78" s="161">
        <v>80</v>
      </c>
      <c r="U78" s="210">
        <f t="shared" si="32"/>
        <v>183.96</v>
      </c>
      <c r="V78" s="210">
        <f t="shared" si="33"/>
        <v>14716.800000000001</v>
      </c>
      <c r="W78" s="196" t="s">
        <v>2292</v>
      </c>
      <c r="X78" s="196" t="s">
        <v>2293</v>
      </c>
      <c r="Y78" s="196">
        <v>11</v>
      </c>
      <c r="Z78" s="193">
        <f t="shared" si="35"/>
        <v>18.396000000000001</v>
      </c>
      <c r="AA78" s="193">
        <f t="shared" si="36"/>
        <v>18</v>
      </c>
      <c r="AB78" s="193" t="str">
        <f t="shared" si="37"/>
        <v>Nu se solicită</v>
      </c>
    </row>
    <row r="79" spans="1:28" s="163" customFormat="1" ht="30" x14ac:dyDescent="0.2">
      <c r="A79" s="143">
        <v>75</v>
      </c>
      <c r="B79" s="173" t="s">
        <v>755</v>
      </c>
      <c r="C79" s="174" t="s">
        <v>2567</v>
      </c>
      <c r="D79" s="174" t="s">
        <v>596</v>
      </c>
      <c r="E79" s="216" t="s">
        <v>2308</v>
      </c>
      <c r="F79" s="174" t="s">
        <v>2557</v>
      </c>
      <c r="G79" s="147">
        <v>20</v>
      </c>
      <c r="H79" s="217">
        <v>28.13</v>
      </c>
      <c r="I79" s="193">
        <f t="shared" si="25"/>
        <v>1.4064999999999999</v>
      </c>
      <c r="J79" s="193">
        <f t="shared" si="24"/>
        <v>28.129999999999995</v>
      </c>
      <c r="K79" s="197">
        <f t="shared" si="34"/>
        <v>20</v>
      </c>
      <c r="L79" s="197">
        <v>1</v>
      </c>
      <c r="M79" s="197">
        <f t="shared" si="26"/>
        <v>100</v>
      </c>
      <c r="N79" s="170">
        <f t="shared" si="27"/>
        <v>5</v>
      </c>
      <c r="O79" s="171">
        <f t="shared" si="28"/>
        <v>140.64999999999998</v>
      </c>
      <c r="P79" s="171">
        <f t="shared" si="29"/>
        <v>140.64999999999998</v>
      </c>
      <c r="Q79" s="213">
        <f t="shared" si="30"/>
        <v>20</v>
      </c>
      <c r="R79" s="170">
        <v>1</v>
      </c>
      <c r="S79" s="213">
        <f t="shared" si="31"/>
        <v>800</v>
      </c>
      <c r="T79" s="161">
        <v>40</v>
      </c>
      <c r="U79" s="210">
        <f t="shared" si="32"/>
        <v>28.129999999999995</v>
      </c>
      <c r="V79" s="210">
        <f t="shared" si="33"/>
        <v>1125.1999999999998</v>
      </c>
      <c r="W79" s="196" t="s">
        <v>2292</v>
      </c>
      <c r="X79" s="196" t="s">
        <v>2293</v>
      </c>
      <c r="Y79" s="196">
        <v>11</v>
      </c>
      <c r="Z79" s="193">
        <f t="shared" si="35"/>
        <v>1.4064999999999999</v>
      </c>
      <c r="AA79" s="193">
        <f t="shared" si="36"/>
        <v>1</v>
      </c>
      <c r="AB79" s="193" t="str">
        <f t="shared" si="37"/>
        <v>Nu se solicită</v>
      </c>
    </row>
    <row r="80" spans="1:28" s="163" customFormat="1" ht="50.25" customHeight="1" x14ac:dyDescent="0.2">
      <c r="A80" s="143">
        <v>76</v>
      </c>
      <c r="B80" s="173" t="s">
        <v>2558</v>
      </c>
      <c r="C80" s="174" t="s">
        <v>2559</v>
      </c>
      <c r="D80" s="174" t="s">
        <v>596</v>
      </c>
      <c r="E80" s="216" t="s">
        <v>2560</v>
      </c>
      <c r="F80" s="174" t="s">
        <v>2561</v>
      </c>
      <c r="G80" s="196">
        <v>30</v>
      </c>
      <c r="H80" s="217">
        <v>23.45</v>
      </c>
      <c r="I80" s="193">
        <f t="shared" si="25"/>
        <v>0.78166666666666662</v>
      </c>
      <c r="J80" s="193">
        <f t="shared" si="24"/>
        <v>23.45</v>
      </c>
      <c r="K80" s="197">
        <f t="shared" si="34"/>
        <v>30</v>
      </c>
      <c r="L80" s="197">
        <v>1</v>
      </c>
      <c r="M80" s="197">
        <f t="shared" si="26"/>
        <v>1500</v>
      </c>
      <c r="N80" s="170">
        <f t="shared" si="27"/>
        <v>50</v>
      </c>
      <c r="O80" s="171">
        <f t="shared" si="28"/>
        <v>1172.5</v>
      </c>
      <c r="P80" s="171">
        <f t="shared" si="29"/>
        <v>1172.5</v>
      </c>
      <c r="Q80" s="213">
        <f t="shared" si="30"/>
        <v>30</v>
      </c>
      <c r="R80" s="170">
        <v>1</v>
      </c>
      <c r="S80" s="213">
        <f t="shared" si="31"/>
        <v>12000</v>
      </c>
      <c r="T80" s="161">
        <v>400</v>
      </c>
      <c r="U80" s="210">
        <f t="shared" si="32"/>
        <v>23.45</v>
      </c>
      <c r="V80" s="210">
        <f t="shared" si="33"/>
        <v>9380</v>
      </c>
      <c r="W80" s="196" t="s">
        <v>2292</v>
      </c>
      <c r="X80" s="196" t="s">
        <v>2293</v>
      </c>
      <c r="Y80" s="196">
        <v>11</v>
      </c>
      <c r="Z80" s="193">
        <f t="shared" si="35"/>
        <v>11.725</v>
      </c>
      <c r="AA80" s="193">
        <f t="shared" si="36"/>
        <v>11</v>
      </c>
      <c r="AB80" s="193" t="str">
        <f t="shared" si="37"/>
        <v>Nu se solicită</v>
      </c>
    </row>
    <row r="81" spans="1:28" s="163" customFormat="1" ht="36.75" customHeight="1" x14ac:dyDescent="0.2">
      <c r="A81" s="143">
        <v>77</v>
      </c>
      <c r="B81" s="168" t="s">
        <v>2562</v>
      </c>
      <c r="C81" s="169" t="s">
        <v>2568</v>
      </c>
      <c r="D81" s="169" t="s">
        <v>2305</v>
      </c>
      <c r="E81" s="211" t="s">
        <v>2563</v>
      </c>
      <c r="F81" s="169" t="s">
        <v>2565</v>
      </c>
      <c r="G81" s="147">
        <v>10</v>
      </c>
      <c r="H81" s="217">
        <v>101.63</v>
      </c>
      <c r="I81" s="193">
        <f t="shared" si="25"/>
        <v>10.163</v>
      </c>
      <c r="J81" s="193">
        <f t="shared" si="24"/>
        <v>101.63</v>
      </c>
      <c r="K81" s="197">
        <f t="shared" si="34"/>
        <v>10</v>
      </c>
      <c r="L81" s="197">
        <v>1</v>
      </c>
      <c r="M81" s="197">
        <f t="shared" si="26"/>
        <v>2250</v>
      </c>
      <c r="N81" s="170">
        <f t="shared" si="27"/>
        <v>225</v>
      </c>
      <c r="O81" s="171">
        <f t="shared" si="28"/>
        <v>22866.75</v>
      </c>
      <c r="P81" s="171">
        <f t="shared" si="29"/>
        <v>22866.75</v>
      </c>
      <c r="Q81" s="213">
        <f t="shared" si="30"/>
        <v>10</v>
      </c>
      <c r="R81" s="170">
        <v>1</v>
      </c>
      <c r="S81" s="213">
        <f t="shared" si="31"/>
        <v>18000</v>
      </c>
      <c r="T81" s="161">
        <v>1800</v>
      </c>
      <c r="U81" s="210">
        <f t="shared" si="32"/>
        <v>101.63</v>
      </c>
      <c r="V81" s="210">
        <f t="shared" si="33"/>
        <v>182934</v>
      </c>
      <c r="W81" s="196" t="s">
        <v>2292</v>
      </c>
      <c r="X81" s="196" t="s">
        <v>2293</v>
      </c>
      <c r="Y81" s="196">
        <v>11</v>
      </c>
      <c r="Z81" s="193">
        <f t="shared" si="35"/>
        <v>228.66750000000002</v>
      </c>
      <c r="AA81" s="193">
        <f t="shared" si="36"/>
        <v>228</v>
      </c>
      <c r="AB81" s="193">
        <f t="shared" si="37"/>
        <v>228</v>
      </c>
    </row>
    <row r="82" spans="1:28" s="163" customFormat="1" ht="45" x14ac:dyDescent="0.2">
      <c r="A82" s="143">
        <v>78</v>
      </c>
      <c r="B82" s="168" t="s">
        <v>2562</v>
      </c>
      <c r="C82" s="169" t="s">
        <v>2569</v>
      </c>
      <c r="D82" s="169" t="s">
        <v>2305</v>
      </c>
      <c r="E82" s="211" t="s">
        <v>2564</v>
      </c>
      <c r="F82" s="169" t="s">
        <v>2566</v>
      </c>
      <c r="G82" s="196">
        <v>10</v>
      </c>
      <c r="H82" s="217">
        <v>661.83</v>
      </c>
      <c r="I82" s="193">
        <f t="shared" si="25"/>
        <v>66.183000000000007</v>
      </c>
      <c r="J82" s="193">
        <f t="shared" si="24"/>
        <v>661.83</v>
      </c>
      <c r="K82" s="197">
        <f t="shared" si="34"/>
        <v>10</v>
      </c>
      <c r="L82" s="197">
        <v>1</v>
      </c>
      <c r="M82" s="197">
        <f t="shared" si="26"/>
        <v>2250</v>
      </c>
      <c r="N82" s="170">
        <f t="shared" si="27"/>
        <v>225</v>
      </c>
      <c r="O82" s="171">
        <f t="shared" si="28"/>
        <v>148911.75000000003</v>
      </c>
      <c r="P82" s="171">
        <f t="shared" si="29"/>
        <v>148911.75</v>
      </c>
      <c r="Q82" s="213">
        <f t="shared" si="30"/>
        <v>10</v>
      </c>
      <c r="R82" s="170">
        <v>1</v>
      </c>
      <c r="S82" s="213">
        <f t="shared" si="31"/>
        <v>18000</v>
      </c>
      <c r="T82" s="161">
        <v>1800</v>
      </c>
      <c r="U82" s="210">
        <f t="shared" si="32"/>
        <v>661.83</v>
      </c>
      <c r="V82" s="210">
        <f t="shared" si="33"/>
        <v>1191294.0000000002</v>
      </c>
      <c r="W82" s="196" t="s">
        <v>2292</v>
      </c>
      <c r="X82" s="196" t="s">
        <v>2293</v>
      </c>
      <c r="Y82" s="196">
        <v>11</v>
      </c>
      <c r="Z82" s="193">
        <f t="shared" si="35"/>
        <v>1489.1175000000001</v>
      </c>
      <c r="AA82" s="193">
        <f t="shared" si="36"/>
        <v>1489</v>
      </c>
      <c r="AB82" s="193">
        <f t="shared" si="37"/>
        <v>1489</v>
      </c>
    </row>
    <row r="83" spans="1:28" s="163" customFormat="1" ht="45" x14ac:dyDescent="0.2">
      <c r="A83" s="143">
        <v>79</v>
      </c>
      <c r="B83" s="168" t="s">
        <v>2570</v>
      </c>
      <c r="C83" s="169" t="s">
        <v>2571</v>
      </c>
      <c r="D83" s="169" t="s">
        <v>2572</v>
      </c>
      <c r="E83" s="211" t="s">
        <v>2573</v>
      </c>
      <c r="F83" s="169" t="s">
        <v>2574</v>
      </c>
      <c r="G83" s="196">
        <v>1</v>
      </c>
      <c r="H83" s="217">
        <v>2264.91</v>
      </c>
      <c r="I83" s="193">
        <f t="shared" si="25"/>
        <v>2264.91</v>
      </c>
      <c r="J83" s="193">
        <f t="shared" si="24"/>
        <v>2264.91</v>
      </c>
      <c r="K83" s="197">
        <f t="shared" si="34"/>
        <v>1</v>
      </c>
      <c r="L83" s="197">
        <v>1</v>
      </c>
      <c r="M83" s="197">
        <f t="shared" si="26"/>
        <v>2</v>
      </c>
      <c r="N83" s="170">
        <f t="shared" si="27"/>
        <v>2</v>
      </c>
      <c r="O83" s="171">
        <f t="shared" si="28"/>
        <v>4529.82</v>
      </c>
      <c r="P83" s="171">
        <f t="shared" si="29"/>
        <v>4529.82</v>
      </c>
      <c r="Q83" s="213">
        <f t="shared" si="30"/>
        <v>1</v>
      </c>
      <c r="R83" s="170">
        <v>1</v>
      </c>
      <c r="S83" s="213">
        <f t="shared" si="31"/>
        <v>16</v>
      </c>
      <c r="T83" s="161">
        <v>16</v>
      </c>
      <c r="U83" s="210">
        <f t="shared" si="32"/>
        <v>2264.91</v>
      </c>
      <c r="V83" s="210">
        <f t="shared" si="33"/>
        <v>36238.559999999998</v>
      </c>
      <c r="W83" s="196" t="s">
        <v>2292</v>
      </c>
      <c r="X83" s="196" t="s">
        <v>2293</v>
      </c>
      <c r="Y83" s="196">
        <v>11</v>
      </c>
      <c r="Z83" s="193">
        <f t="shared" si="35"/>
        <v>45.298200000000001</v>
      </c>
      <c r="AA83" s="193">
        <f t="shared" si="36"/>
        <v>45</v>
      </c>
      <c r="AB83" s="193" t="str">
        <f t="shared" si="37"/>
        <v>Nu se solicită</v>
      </c>
    </row>
    <row r="84" spans="1:28" s="163" customFormat="1" ht="37.5" customHeight="1" x14ac:dyDescent="0.2">
      <c r="A84" s="143">
        <v>80</v>
      </c>
      <c r="B84" s="168" t="s">
        <v>2575</v>
      </c>
      <c r="C84" s="169" t="s">
        <v>2576</v>
      </c>
      <c r="D84" s="169" t="s">
        <v>2353</v>
      </c>
      <c r="E84" s="211" t="s">
        <v>965</v>
      </c>
      <c r="F84" s="169" t="s">
        <v>2577</v>
      </c>
      <c r="G84" s="145">
        <v>5</v>
      </c>
      <c r="H84" s="217">
        <v>79246.97</v>
      </c>
      <c r="I84" s="193">
        <f t="shared" si="25"/>
        <v>15849.394</v>
      </c>
      <c r="J84" s="193">
        <f t="shared" si="24"/>
        <v>79246.97</v>
      </c>
      <c r="K84" s="197">
        <f t="shared" si="34"/>
        <v>5</v>
      </c>
      <c r="L84" s="197">
        <v>1</v>
      </c>
      <c r="M84" s="197">
        <f t="shared" si="26"/>
        <v>15</v>
      </c>
      <c r="N84" s="170">
        <f t="shared" si="27"/>
        <v>3</v>
      </c>
      <c r="O84" s="171">
        <f t="shared" si="28"/>
        <v>237740.91</v>
      </c>
      <c r="P84" s="171">
        <f t="shared" si="29"/>
        <v>237740.91</v>
      </c>
      <c r="Q84" s="213">
        <f t="shared" si="30"/>
        <v>5</v>
      </c>
      <c r="R84" s="170">
        <v>1</v>
      </c>
      <c r="S84" s="213">
        <f t="shared" si="31"/>
        <v>120</v>
      </c>
      <c r="T84" s="161">
        <v>24</v>
      </c>
      <c r="U84" s="210">
        <f t="shared" si="32"/>
        <v>79246.97</v>
      </c>
      <c r="V84" s="210">
        <f t="shared" si="33"/>
        <v>1901927.28</v>
      </c>
      <c r="W84" s="196" t="s">
        <v>2292</v>
      </c>
      <c r="X84" s="196" t="s">
        <v>2293</v>
      </c>
      <c r="Y84" s="196">
        <v>11</v>
      </c>
      <c r="Z84" s="193">
        <f t="shared" si="35"/>
        <v>2377.4091000000003</v>
      </c>
      <c r="AA84" s="193">
        <f t="shared" si="36"/>
        <v>2377</v>
      </c>
      <c r="AB84" s="193">
        <f t="shared" si="37"/>
        <v>2377</v>
      </c>
    </row>
    <row r="85" spans="1:28" s="163" customFormat="1" ht="35.25" customHeight="1" x14ac:dyDescent="0.2">
      <c r="A85" s="143">
        <v>81</v>
      </c>
      <c r="B85" s="168" t="s">
        <v>2578</v>
      </c>
      <c r="C85" s="169" t="s">
        <v>2777</v>
      </c>
      <c r="D85" s="169" t="s">
        <v>2304</v>
      </c>
      <c r="E85" s="211" t="s">
        <v>2579</v>
      </c>
      <c r="F85" s="169" t="s">
        <v>2580</v>
      </c>
      <c r="G85" s="196">
        <v>1</v>
      </c>
      <c r="H85" s="217">
        <v>129.97</v>
      </c>
      <c r="I85" s="193">
        <f t="shared" si="25"/>
        <v>129.97</v>
      </c>
      <c r="J85" s="193">
        <f t="shared" si="24"/>
        <v>129.97</v>
      </c>
      <c r="K85" s="197">
        <f t="shared" si="34"/>
        <v>1</v>
      </c>
      <c r="L85" s="197">
        <v>1</v>
      </c>
      <c r="M85" s="197">
        <f t="shared" si="26"/>
        <v>300</v>
      </c>
      <c r="N85" s="170">
        <f t="shared" si="27"/>
        <v>300</v>
      </c>
      <c r="O85" s="171">
        <f t="shared" si="28"/>
        <v>38991</v>
      </c>
      <c r="P85" s="171">
        <f t="shared" si="29"/>
        <v>38991</v>
      </c>
      <c r="Q85" s="213">
        <f t="shared" si="30"/>
        <v>1</v>
      </c>
      <c r="R85" s="170">
        <v>1</v>
      </c>
      <c r="S85" s="213">
        <f t="shared" si="31"/>
        <v>2400</v>
      </c>
      <c r="T85" s="161">
        <v>2400</v>
      </c>
      <c r="U85" s="210">
        <f t="shared" si="32"/>
        <v>129.97</v>
      </c>
      <c r="V85" s="210">
        <f t="shared" si="33"/>
        <v>311928</v>
      </c>
      <c r="W85" s="196" t="s">
        <v>2292</v>
      </c>
      <c r="X85" s="196" t="s">
        <v>2293</v>
      </c>
      <c r="Y85" s="196">
        <v>11</v>
      </c>
      <c r="Z85" s="193">
        <f t="shared" si="35"/>
        <v>389.91</v>
      </c>
      <c r="AA85" s="193">
        <f t="shared" si="36"/>
        <v>389</v>
      </c>
      <c r="AB85" s="193">
        <f t="shared" si="37"/>
        <v>389</v>
      </c>
    </row>
    <row r="86" spans="1:28" s="163" customFormat="1" ht="45" x14ac:dyDescent="0.2">
      <c r="A86" s="143">
        <v>82</v>
      </c>
      <c r="B86" s="168" t="s">
        <v>2581</v>
      </c>
      <c r="C86" s="169" t="s">
        <v>2778</v>
      </c>
      <c r="D86" s="169" t="s">
        <v>2310</v>
      </c>
      <c r="E86" s="211" t="s">
        <v>2582</v>
      </c>
      <c r="F86" s="169" t="s">
        <v>2583</v>
      </c>
      <c r="G86" s="196">
        <v>10</v>
      </c>
      <c r="H86" s="217">
        <v>105.92</v>
      </c>
      <c r="I86" s="193">
        <f t="shared" si="25"/>
        <v>10.592000000000001</v>
      </c>
      <c r="J86" s="193">
        <f t="shared" si="24"/>
        <v>105.92</v>
      </c>
      <c r="K86" s="197">
        <f t="shared" si="34"/>
        <v>10</v>
      </c>
      <c r="L86" s="197">
        <v>1</v>
      </c>
      <c r="M86" s="197">
        <f t="shared" si="26"/>
        <v>100</v>
      </c>
      <c r="N86" s="170">
        <f t="shared" si="27"/>
        <v>10</v>
      </c>
      <c r="O86" s="171">
        <f t="shared" si="28"/>
        <v>1059.2</v>
      </c>
      <c r="P86" s="171">
        <f t="shared" si="29"/>
        <v>1059.2</v>
      </c>
      <c r="Q86" s="213">
        <f t="shared" si="30"/>
        <v>10</v>
      </c>
      <c r="R86" s="170">
        <v>1</v>
      </c>
      <c r="S86" s="213">
        <f t="shared" si="31"/>
        <v>800</v>
      </c>
      <c r="T86" s="161">
        <v>80</v>
      </c>
      <c r="U86" s="210">
        <f t="shared" si="32"/>
        <v>105.92</v>
      </c>
      <c r="V86" s="210">
        <f t="shared" si="33"/>
        <v>8473.6</v>
      </c>
      <c r="W86" s="196" t="s">
        <v>2292</v>
      </c>
      <c r="X86" s="196" t="s">
        <v>2293</v>
      </c>
      <c r="Y86" s="196">
        <v>11</v>
      </c>
      <c r="Z86" s="193">
        <f t="shared" si="35"/>
        <v>10.592000000000001</v>
      </c>
      <c r="AA86" s="193">
        <f t="shared" si="36"/>
        <v>10</v>
      </c>
      <c r="AB86" s="193" t="str">
        <f t="shared" si="37"/>
        <v>Nu se solicită</v>
      </c>
    </row>
    <row r="87" spans="1:28" s="163" customFormat="1" ht="35.25" customHeight="1" x14ac:dyDescent="0.2">
      <c r="A87" s="143">
        <v>83</v>
      </c>
      <c r="B87" s="168" t="s">
        <v>2581</v>
      </c>
      <c r="C87" s="169" t="s">
        <v>2779</v>
      </c>
      <c r="D87" s="169" t="s">
        <v>2310</v>
      </c>
      <c r="E87" s="211" t="s">
        <v>2582</v>
      </c>
      <c r="F87" s="169" t="s">
        <v>2583</v>
      </c>
      <c r="G87" s="196">
        <v>10</v>
      </c>
      <c r="H87" s="217">
        <v>105.92</v>
      </c>
      <c r="I87" s="193">
        <f t="shared" si="25"/>
        <v>10.592000000000001</v>
      </c>
      <c r="J87" s="193">
        <f t="shared" si="24"/>
        <v>105.92</v>
      </c>
      <c r="K87" s="197">
        <f t="shared" si="34"/>
        <v>10</v>
      </c>
      <c r="L87" s="197">
        <v>1</v>
      </c>
      <c r="M87" s="197">
        <f t="shared" si="26"/>
        <v>100</v>
      </c>
      <c r="N87" s="170">
        <f t="shared" si="27"/>
        <v>10</v>
      </c>
      <c r="O87" s="171">
        <f t="shared" si="28"/>
        <v>1059.2</v>
      </c>
      <c r="P87" s="171">
        <f t="shared" si="29"/>
        <v>1059.2</v>
      </c>
      <c r="Q87" s="213">
        <f t="shared" si="30"/>
        <v>10</v>
      </c>
      <c r="R87" s="170">
        <v>1</v>
      </c>
      <c r="S87" s="213">
        <f t="shared" si="31"/>
        <v>800</v>
      </c>
      <c r="T87" s="161">
        <v>80</v>
      </c>
      <c r="U87" s="210">
        <f t="shared" si="32"/>
        <v>105.92</v>
      </c>
      <c r="V87" s="210">
        <f t="shared" si="33"/>
        <v>8473.6</v>
      </c>
      <c r="W87" s="196" t="s">
        <v>2292</v>
      </c>
      <c r="X87" s="196" t="s">
        <v>2293</v>
      </c>
      <c r="Y87" s="196">
        <v>11</v>
      </c>
      <c r="Z87" s="193">
        <f t="shared" si="35"/>
        <v>10.592000000000001</v>
      </c>
      <c r="AA87" s="193">
        <f t="shared" si="36"/>
        <v>10</v>
      </c>
      <c r="AB87" s="193" t="str">
        <f t="shared" si="37"/>
        <v>Nu se solicită</v>
      </c>
    </row>
    <row r="88" spans="1:28" s="163" customFormat="1" ht="31.5" customHeight="1" x14ac:dyDescent="0.2">
      <c r="A88" s="143">
        <v>84</v>
      </c>
      <c r="B88" s="168" t="s">
        <v>108</v>
      </c>
      <c r="C88" s="169" t="s">
        <v>2584</v>
      </c>
      <c r="D88" s="169" t="s">
        <v>506</v>
      </c>
      <c r="E88" s="211" t="s">
        <v>2268</v>
      </c>
      <c r="F88" s="169" t="s">
        <v>2585</v>
      </c>
      <c r="G88" s="196">
        <v>28</v>
      </c>
      <c r="H88" s="214">
        <v>31.04</v>
      </c>
      <c r="I88" s="193">
        <f t="shared" si="25"/>
        <v>1.1085714285714285</v>
      </c>
      <c r="J88" s="193">
        <f t="shared" si="24"/>
        <v>31.04</v>
      </c>
      <c r="K88" s="197">
        <f t="shared" si="34"/>
        <v>28</v>
      </c>
      <c r="L88" s="197">
        <v>1</v>
      </c>
      <c r="M88" s="197">
        <f t="shared" si="26"/>
        <v>56</v>
      </c>
      <c r="N88" s="170">
        <f t="shared" si="27"/>
        <v>2</v>
      </c>
      <c r="O88" s="171">
        <f t="shared" si="28"/>
        <v>62.08</v>
      </c>
      <c r="P88" s="171">
        <f t="shared" si="29"/>
        <v>62.08</v>
      </c>
      <c r="Q88" s="213">
        <f t="shared" si="30"/>
        <v>28</v>
      </c>
      <c r="R88" s="170">
        <v>1</v>
      </c>
      <c r="S88" s="213">
        <f t="shared" si="31"/>
        <v>448</v>
      </c>
      <c r="T88" s="161">
        <v>16</v>
      </c>
      <c r="U88" s="210">
        <f t="shared" si="32"/>
        <v>31.04</v>
      </c>
      <c r="V88" s="210">
        <f t="shared" si="33"/>
        <v>496.64</v>
      </c>
      <c r="W88" s="196" t="s">
        <v>2292</v>
      </c>
      <c r="X88" s="196" t="s">
        <v>2293</v>
      </c>
      <c r="Y88" s="196">
        <v>11</v>
      </c>
      <c r="Z88" s="193">
        <f t="shared" si="35"/>
        <v>0.62080000000000002</v>
      </c>
      <c r="AA88" s="193">
        <f t="shared" si="36"/>
        <v>0</v>
      </c>
      <c r="AB88" s="193" t="str">
        <f t="shared" si="37"/>
        <v>Nu se solicită</v>
      </c>
    </row>
    <row r="89" spans="1:28" s="163" customFormat="1" ht="27" customHeight="1" x14ac:dyDescent="0.2">
      <c r="A89" s="143">
        <v>85</v>
      </c>
      <c r="B89" s="168" t="s">
        <v>2586</v>
      </c>
      <c r="C89" s="169" t="s">
        <v>2589</v>
      </c>
      <c r="D89" s="169" t="s">
        <v>596</v>
      </c>
      <c r="E89" s="211" t="s">
        <v>2354</v>
      </c>
      <c r="F89" s="169" t="s">
        <v>2587</v>
      </c>
      <c r="G89" s="196">
        <v>1500</v>
      </c>
      <c r="H89" s="214">
        <v>899.28</v>
      </c>
      <c r="I89" s="193">
        <f t="shared" si="25"/>
        <v>0.59951999999999994</v>
      </c>
      <c r="J89" s="193">
        <f t="shared" si="24"/>
        <v>899.27999999999986</v>
      </c>
      <c r="K89" s="197">
        <f t="shared" si="34"/>
        <v>1500</v>
      </c>
      <c r="L89" s="197">
        <v>1</v>
      </c>
      <c r="M89" s="197">
        <f t="shared" si="26"/>
        <v>1500</v>
      </c>
      <c r="N89" s="170">
        <f t="shared" si="27"/>
        <v>1</v>
      </c>
      <c r="O89" s="171">
        <f t="shared" si="28"/>
        <v>899.27999999999986</v>
      </c>
      <c r="P89" s="171">
        <f t="shared" si="29"/>
        <v>899.27999999999986</v>
      </c>
      <c r="Q89" s="213">
        <f t="shared" si="30"/>
        <v>1500</v>
      </c>
      <c r="R89" s="170">
        <v>1</v>
      </c>
      <c r="S89" s="213">
        <f t="shared" si="31"/>
        <v>12000</v>
      </c>
      <c r="T89" s="161">
        <v>8</v>
      </c>
      <c r="U89" s="210">
        <f t="shared" si="32"/>
        <v>899.27999999999986</v>
      </c>
      <c r="V89" s="210">
        <f t="shared" si="33"/>
        <v>7194.2399999999989</v>
      </c>
      <c r="W89" s="196" t="s">
        <v>2292</v>
      </c>
      <c r="X89" s="196" t="s">
        <v>2293</v>
      </c>
      <c r="Y89" s="196">
        <v>11</v>
      </c>
      <c r="Z89" s="193">
        <f t="shared" si="35"/>
        <v>8.992799999999999</v>
      </c>
      <c r="AA89" s="193">
        <f t="shared" si="36"/>
        <v>8</v>
      </c>
      <c r="AB89" s="193" t="str">
        <f t="shared" si="37"/>
        <v>Nu se solicită</v>
      </c>
    </row>
    <row r="90" spans="1:28" s="163" customFormat="1" ht="35.25" customHeight="1" x14ac:dyDescent="0.2">
      <c r="A90" s="143">
        <v>86</v>
      </c>
      <c r="B90" s="168" t="s">
        <v>2588</v>
      </c>
      <c r="C90" s="169" t="s">
        <v>2590</v>
      </c>
      <c r="D90" s="169" t="s">
        <v>1163</v>
      </c>
      <c r="E90" s="211" t="s">
        <v>2308</v>
      </c>
      <c r="F90" s="169" t="s">
        <v>2591</v>
      </c>
      <c r="G90" s="147">
        <v>24</v>
      </c>
      <c r="H90" s="214">
        <v>862.07</v>
      </c>
      <c r="I90" s="193">
        <f t="shared" si="25"/>
        <v>35.919583333333335</v>
      </c>
      <c r="J90" s="193">
        <f t="shared" si="24"/>
        <v>862.07</v>
      </c>
      <c r="K90" s="197">
        <f t="shared" si="34"/>
        <v>24</v>
      </c>
      <c r="L90" s="197">
        <v>1</v>
      </c>
      <c r="M90" s="197">
        <f t="shared" si="26"/>
        <v>72</v>
      </c>
      <c r="N90" s="170">
        <f t="shared" si="27"/>
        <v>3</v>
      </c>
      <c r="O90" s="171">
        <f t="shared" si="28"/>
        <v>2586.21</v>
      </c>
      <c r="P90" s="171">
        <f t="shared" si="29"/>
        <v>2586.21</v>
      </c>
      <c r="Q90" s="213">
        <f t="shared" si="30"/>
        <v>24</v>
      </c>
      <c r="R90" s="170">
        <v>1</v>
      </c>
      <c r="S90" s="213">
        <f t="shared" si="31"/>
        <v>576</v>
      </c>
      <c r="T90" s="161">
        <v>24</v>
      </c>
      <c r="U90" s="210">
        <f t="shared" si="32"/>
        <v>862.07</v>
      </c>
      <c r="V90" s="210">
        <f t="shared" si="33"/>
        <v>20689.68</v>
      </c>
      <c r="W90" s="196" t="s">
        <v>2292</v>
      </c>
      <c r="X90" s="196" t="s">
        <v>2293</v>
      </c>
      <c r="Y90" s="196">
        <v>11</v>
      </c>
      <c r="Z90" s="193">
        <f t="shared" si="35"/>
        <v>25.862100000000002</v>
      </c>
      <c r="AA90" s="193">
        <f t="shared" si="36"/>
        <v>25</v>
      </c>
      <c r="AB90" s="193" t="str">
        <f t="shared" si="37"/>
        <v>Nu se solicită</v>
      </c>
    </row>
    <row r="91" spans="1:28" s="163" customFormat="1" ht="28.5" customHeight="1" x14ac:dyDescent="0.2">
      <c r="A91" s="143">
        <v>87</v>
      </c>
      <c r="B91" s="168" t="s">
        <v>222</v>
      </c>
      <c r="C91" s="169" t="s">
        <v>2780</v>
      </c>
      <c r="D91" s="169" t="s">
        <v>596</v>
      </c>
      <c r="E91" s="211" t="s">
        <v>2315</v>
      </c>
      <c r="F91" s="169" t="s">
        <v>2557</v>
      </c>
      <c r="G91" s="196">
        <v>20</v>
      </c>
      <c r="H91" s="214">
        <v>2.6</v>
      </c>
      <c r="I91" s="193">
        <f t="shared" si="25"/>
        <v>0.13</v>
      </c>
      <c r="J91" s="193">
        <f t="shared" si="24"/>
        <v>2.6</v>
      </c>
      <c r="K91" s="197">
        <f t="shared" si="34"/>
        <v>20</v>
      </c>
      <c r="L91" s="197">
        <v>1</v>
      </c>
      <c r="M91" s="197">
        <f t="shared" si="26"/>
        <v>300</v>
      </c>
      <c r="N91" s="170">
        <f t="shared" si="27"/>
        <v>15</v>
      </c>
      <c r="O91" s="171">
        <f t="shared" si="28"/>
        <v>39</v>
      </c>
      <c r="P91" s="171">
        <f t="shared" si="29"/>
        <v>39</v>
      </c>
      <c r="Q91" s="213">
        <f t="shared" si="30"/>
        <v>20</v>
      </c>
      <c r="R91" s="170">
        <v>1</v>
      </c>
      <c r="S91" s="213">
        <f t="shared" si="31"/>
        <v>2400</v>
      </c>
      <c r="T91" s="161">
        <v>120</v>
      </c>
      <c r="U91" s="210">
        <f t="shared" si="32"/>
        <v>2.6</v>
      </c>
      <c r="V91" s="210">
        <f t="shared" si="33"/>
        <v>312</v>
      </c>
      <c r="W91" s="196" t="s">
        <v>2292</v>
      </c>
      <c r="X91" s="196" t="s">
        <v>2293</v>
      </c>
      <c r="Y91" s="196">
        <v>11</v>
      </c>
      <c r="Z91" s="193">
        <f t="shared" si="35"/>
        <v>0.39</v>
      </c>
      <c r="AA91" s="193">
        <f t="shared" si="36"/>
        <v>0</v>
      </c>
      <c r="AB91" s="193" t="str">
        <f t="shared" si="37"/>
        <v>Nu se solicită</v>
      </c>
    </row>
    <row r="92" spans="1:28" s="163" customFormat="1" ht="30.75" customHeight="1" x14ac:dyDescent="0.2">
      <c r="A92" s="143">
        <v>88</v>
      </c>
      <c r="B92" s="168" t="s">
        <v>2592</v>
      </c>
      <c r="C92" s="169" t="s">
        <v>2781</v>
      </c>
      <c r="D92" s="169" t="s">
        <v>596</v>
      </c>
      <c r="E92" s="211" t="s">
        <v>643</v>
      </c>
      <c r="F92" s="169" t="s">
        <v>2373</v>
      </c>
      <c r="G92" s="145">
        <v>50</v>
      </c>
      <c r="H92" s="214">
        <v>3.89</v>
      </c>
      <c r="I92" s="193">
        <f t="shared" si="25"/>
        <v>7.7800000000000008E-2</v>
      </c>
      <c r="J92" s="193">
        <f t="shared" si="24"/>
        <v>3.8900000000000006</v>
      </c>
      <c r="K92" s="197">
        <f t="shared" si="34"/>
        <v>50</v>
      </c>
      <c r="L92" s="197">
        <v>1</v>
      </c>
      <c r="M92" s="197">
        <f t="shared" si="26"/>
        <v>150</v>
      </c>
      <c r="N92" s="170">
        <f t="shared" si="27"/>
        <v>3</v>
      </c>
      <c r="O92" s="171">
        <f t="shared" si="28"/>
        <v>11.670000000000002</v>
      </c>
      <c r="P92" s="171">
        <f t="shared" si="29"/>
        <v>11.670000000000002</v>
      </c>
      <c r="Q92" s="213">
        <f t="shared" si="30"/>
        <v>50</v>
      </c>
      <c r="R92" s="170">
        <v>1</v>
      </c>
      <c r="S92" s="213">
        <f t="shared" si="31"/>
        <v>1200</v>
      </c>
      <c r="T92" s="161">
        <v>24</v>
      </c>
      <c r="U92" s="210">
        <f t="shared" si="32"/>
        <v>3.8900000000000006</v>
      </c>
      <c r="V92" s="210">
        <f t="shared" si="33"/>
        <v>93.360000000000014</v>
      </c>
      <c r="W92" s="196" t="s">
        <v>2292</v>
      </c>
      <c r="X92" s="196" t="s">
        <v>2293</v>
      </c>
      <c r="Y92" s="196">
        <v>11</v>
      </c>
      <c r="Z92" s="193">
        <f t="shared" si="35"/>
        <v>0.11670000000000003</v>
      </c>
      <c r="AA92" s="193">
        <f t="shared" si="36"/>
        <v>0</v>
      </c>
      <c r="AB92" s="193" t="str">
        <f t="shared" si="37"/>
        <v>Nu se solicită</v>
      </c>
    </row>
    <row r="93" spans="1:28" s="163" customFormat="1" ht="30" customHeight="1" x14ac:dyDescent="0.2">
      <c r="A93" s="143">
        <v>89</v>
      </c>
      <c r="B93" s="168" t="s">
        <v>2592</v>
      </c>
      <c r="C93" s="169" t="s">
        <v>2782</v>
      </c>
      <c r="D93" s="169" t="s">
        <v>596</v>
      </c>
      <c r="E93" s="211" t="s">
        <v>2477</v>
      </c>
      <c r="F93" s="169" t="s">
        <v>2373</v>
      </c>
      <c r="G93" s="196">
        <v>50</v>
      </c>
      <c r="H93" s="214">
        <v>4.88</v>
      </c>
      <c r="I93" s="193">
        <f t="shared" si="25"/>
        <v>9.7599999999999992E-2</v>
      </c>
      <c r="J93" s="193">
        <f t="shared" si="24"/>
        <v>4.88</v>
      </c>
      <c r="K93" s="197">
        <f t="shared" si="34"/>
        <v>50</v>
      </c>
      <c r="L93" s="197">
        <v>1</v>
      </c>
      <c r="M93" s="197">
        <f t="shared" si="26"/>
        <v>150</v>
      </c>
      <c r="N93" s="170">
        <f t="shared" si="27"/>
        <v>3</v>
      </c>
      <c r="O93" s="171">
        <f t="shared" si="28"/>
        <v>14.639999999999999</v>
      </c>
      <c r="P93" s="171">
        <f t="shared" si="29"/>
        <v>14.64</v>
      </c>
      <c r="Q93" s="213">
        <f t="shared" si="30"/>
        <v>50</v>
      </c>
      <c r="R93" s="170">
        <v>1</v>
      </c>
      <c r="S93" s="213">
        <f t="shared" si="31"/>
        <v>1200</v>
      </c>
      <c r="T93" s="161">
        <v>24</v>
      </c>
      <c r="U93" s="210">
        <f t="shared" si="32"/>
        <v>4.88</v>
      </c>
      <c r="V93" s="210">
        <f t="shared" si="33"/>
        <v>117.11999999999999</v>
      </c>
      <c r="W93" s="196" t="s">
        <v>2292</v>
      </c>
      <c r="X93" s="196" t="s">
        <v>2293</v>
      </c>
      <c r="Y93" s="196">
        <v>11</v>
      </c>
      <c r="Z93" s="193">
        <f t="shared" si="35"/>
        <v>0.1464</v>
      </c>
      <c r="AA93" s="193">
        <f t="shared" si="36"/>
        <v>0</v>
      </c>
      <c r="AB93" s="193" t="str">
        <f t="shared" si="37"/>
        <v>Nu se solicită</v>
      </c>
    </row>
    <row r="94" spans="1:28" s="163" customFormat="1" ht="30" x14ac:dyDescent="0.2">
      <c r="A94" s="143">
        <v>90</v>
      </c>
      <c r="B94" s="168" t="s">
        <v>240</v>
      </c>
      <c r="C94" s="169" t="s">
        <v>2593</v>
      </c>
      <c r="D94" s="169" t="s">
        <v>506</v>
      </c>
      <c r="E94" s="211" t="s">
        <v>2315</v>
      </c>
      <c r="F94" s="169" t="s">
        <v>2594</v>
      </c>
      <c r="G94" s="147">
        <v>30</v>
      </c>
      <c r="H94" s="214">
        <v>30.52</v>
      </c>
      <c r="I94" s="193">
        <f t="shared" si="25"/>
        <v>1.0173333333333334</v>
      </c>
      <c r="J94" s="193">
        <f t="shared" si="24"/>
        <v>30.520000000000003</v>
      </c>
      <c r="K94" s="197">
        <f t="shared" si="34"/>
        <v>30</v>
      </c>
      <c r="L94" s="197">
        <v>1</v>
      </c>
      <c r="M94" s="197">
        <f t="shared" si="26"/>
        <v>150</v>
      </c>
      <c r="N94" s="170">
        <f t="shared" si="27"/>
        <v>5</v>
      </c>
      <c r="O94" s="171">
        <f t="shared" si="28"/>
        <v>152.60000000000002</v>
      </c>
      <c r="P94" s="171">
        <f t="shared" si="29"/>
        <v>152.60000000000002</v>
      </c>
      <c r="Q94" s="213">
        <f t="shared" si="30"/>
        <v>30</v>
      </c>
      <c r="R94" s="170">
        <v>1</v>
      </c>
      <c r="S94" s="213">
        <f t="shared" si="31"/>
        <v>1200</v>
      </c>
      <c r="T94" s="161">
        <v>40</v>
      </c>
      <c r="U94" s="210">
        <f t="shared" si="32"/>
        <v>30.520000000000003</v>
      </c>
      <c r="V94" s="210">
        <f t="shared" si="33"/>
        <v>1220.8000000000002</v>
      </c>
      <c r="W94" s="196" t="s">
        <v>2292</v>
      </c>
      <c r="X94" s="196" t="s">
        <v>2293</v>
      </c>
      <c r="Y94" s="196">
        <v>11</v>
      </c>
      <c r="Z94" s="193">
        <f t="shared" si="35"/>
        <v>1.5260000000000002</v>
      </c>
      <c r="AA94" s="193">
        <f t="shared" si="36"/>
        <v>1</v>
      </c>
      <c r="AB94" s="193" t="str">
        <f t="shared" si="37"/>
        <v>Nu se solicită</v>
      </c>
    </row>
    <row r="95" spans="1:28" s="163" customFormat="1" ht="60" x14ac:dyDescent="0.2">
      <c r="A95" s="143">
        <v>91</v>
      </c>
      <c r="B95" s="168" t="s">
        <v>2595</v>
      </c>
      <c r="C95" s="169" t="s">
        <v>2596</v>
      </c>
      <c r="D95" s="169" t="s">
        <v>2307</v>
      </c>
      <c r="E95" s="211" t="s">
        <v>2438</v>
      </c>
      <c r="F95" s="169" t="s">
        <v>2597</v>
      </c>
      <c r="G95" s="196">
        <v>5</v>
      </c>
      <c r="H95" s="214">
        <v>180.32</v>
      </c>
      <c r="I95" s="193">
        <f t="shared" si="25"/>
        <v>36.064</v>
      </c>
      <c r="J95" s="193">
        <f t="shared" si="24"/>
        <v>180.32</v>
      </c>
      <c r="K95" s="197">
        <f t="shared" si="34"/>
        <v>5</v>
      </c>
      <c r="L95" s="197">
        <v>1</v>
      </c>
      <c r="M95" s="197">
        <f t="shared" si="26"/>
        <v>750</v>
      </c>
      <c r="N95" s="170">
        <f t="shared" si="27"/>
        <v>150</v>
      </c>
      <c r="O95" s="171">
        <f t="shared" si="28"/>
        <v>27048</v>
      </c>
      <c r="P95" s="171">
        <f t="shared" si="29"/>
        <v>27048</v>
      </c>
      <c r="Q95" s="213">
        <f t="shared" si="30"/>
        <v>5</v>
      </c>
      <c r="R95" s="170">
        <v>1</v>
      </c>
      <c r="S95" s="213">
        <f t="shared" si="31"/>
        <v>6000</v>
      </c>
      <c r="T95" s="161">
        <v>1200</v>
      </c>
      <c r="U95" s="210">
        <f t="shared" si="32"/>
        <v>180.32</v>
      </c>
      <c r="V95" s="210">
        <f t="shared" si="33"/>
        <v>216384</v>
      </c>
      <c r="W95" s="196" t="s">
        <v>2292</v>
      </c>
      <c r="X95" s="196" t="s">
        <v>2293</v>
      </c>
      <c r="Y95" s="196">
        <v>11</v>
      </c>
      <c r="Z95" s="193">
        <f t="shared" si="35"/>
        <v>270.48</v>
      </c>
      <c r="AA95" s="193">
        <f t="shared" si="36"/>
        <v>270</v>
      </c>
      <c r="AB95" s="193">
        <f t="shared" si="37"/>
        <v>270</v>
      </c>
    </row>
    <row r="96" spans="1:28" s="163" customFormat="1" ht="53.25" customHeight="1" x14ac:dyDescent="0.2">
      <c r="A96" s="143">
        <v>92</v>
      </c>
      <c r="B96" s="168" t="s">
        <v>2598</v>
      </c>
      <c r="C96" s="169" t="s">
        <v>2599</v>
      </c>
      <c r="D96" s="169" t="s">
        <v>2600</v>
      </c>
      <c r="E96" s="211" t="s">
        <v>2601</v>
      </c>
      <c r="F96" s="169" t="s">
        <v>2604</v>
      </c>
      <c r="G96" s="196">
        <v>5</v>
      </c>
      <c r="H96" s="214">
        <v>870.39</v>
      </c>
      <c r="I96" s="193">
        <f t="shared" si="25"/>
        <v>174.078</v>
      </c>
      <c r="J96" s="193">
        <f t="shared" si="24"/>
        <v>870.39</v>
      </c>
      <c r="K96" s="197">
        <f t="shared" si="34"/>
        <v>5</v>
      </c>
      <c r="L96" s="197">
        <v>1</v>
      </c>
      <c r="M96" s="197">
        <f t="shared" si="26"/>
        <v>50</v>
      </c>
      <c r="N96" s="170">
        <f t="shared" si="27"/>
        <v>10</v>
      </c>
      <c r="O96" s="171">
        <f t="shared" si="28"/>
        <v>8703.9</v>
      </c>
      <c r="P96" s="171">
        <f t="shared" si="29"/>
        <v>8703.9</v>
      </c>
      <c r="Q96" s="213">
        <f t="shared" si="30"/>
        <v>5</v>
      </c>
      <c r="R96" s="170">
        <v>1</v>
      </c>
      <c r="S96" s="213">
        <f t="shared" si="31"/>
        <v>400</v>
      </c>
      <c r="T96" s="161">
        <v>80</v>
      </c>
      <c r="U96" s="210">
        <f t="shared" si="32"/>
        <v>870.39</v>
      </c>
      <c r="V96" s="210">
        <f t="shared" si="33"/>
        <v>69631.199999999997</v>
      </c>
      <c r="W96" s="196" t="s">
        <v>2292</v>
      </c>
      <c r="X96" s="196" t="s">
        <v>2293</v>
      </c>
      <c r="Y96" s="196">
        <v>11</v>
      </c>
      <c r="Z96" s="193">
        <f t="shared" si="35"/>
        <v>87.039000000000001</v>
      </c>
      <c r="AA96" s="193">
        <f t="shared" si="36"/>
        <v>87</v>
      </c>
      <c r="AB96" s="193">
        <f t="shared" si="37"/>
        <v>87</v>
      </c>
    </row>
    <row r="97" spans="1:28" s="163" customFormat="1" ht="46.5" customHeight="1" x14ac:dyDescent="0.2">
      <c r="A97" s="143">
        <v>93</v>
      </c>
      <c r="B97" s="168" t="s">
        <v>2598</v>
      </c>
      <c r="C97" s="169" t="s">
        <v>2602</v>
      </c>
      <c r="D97" s="169" t="s">
        <v>2353</v>
      </c>
      <c r="E97" s="211" t="s">
        <v>1088</v>
      </c>
      <c r="F97" s="169" t="s">
        <v>2603</v>
      </c>
      <c r="G97" s="196">
        <v>1</v>
      </c>
      <c r="H97" s="214">
        <v>1418.63</v>
      </c>
      <c r="I97" s="193">
        <f t="shared" si="25"/>
        <v>1418.63</v>
      </c>
      <c r="J97" s="193">
        <f t="shared" si="24"/>
        <v>1418.63</v>
      </c>
      <c r="K97" s="197">
        <f t="shared" si="34"/>
        <v>1</v>
      </c>
      <c r="L97" s="197">
        <v>1</v>
      </c>
      <c r="M97" s="197">
        <f t="shared" si="26"/>
        <v>10</v>
      </c>
      <c r="N97" s="170">
        <f t="shared" si="27"/>
        <v>10</v>
      </c>
      <c r="O97" s="171">
        <f t="shared" si="28"/>
        <v>14186.300000000001</v>
      </c>
      <c r="P97" s="171">
        <f t="shared" si="29"/>
        <v>14186.300000000001</v>
      </c>
      <c r="Q97" s="213">
        <f t="shared" si="30"/>
        <v>1</v>
      </c>
      <c r="R97" s="170">
        <v>1</v>
      </c>
      <c r="S97" s="213">
        <f t="shared" si="31"/>
        <v>80</v>
      </c>
      <c r="T97" s="161">
        <v>80</v>
      </c>
      <c r="U97" s="210">
        <f t="shared" si="32"/>
        <v>1418.63</v>
      </c>
      <c r="V97" s="210">
        <f t="shared" si="33"/>
        <v>113490.40000000001</v>
      </c>
      <c r="W97" s="196" t="s">
        <v>2292</v>
      </c>
      <c r="X97" s="196" t="s">
        <v>2293</v>
      </c>
      <c r="Y97" s="196">
        <v>11</v>
      </c>
      <c r="Z97" s="193">
        <f t="shared" si="35"/>
        <v>141.86300000000003</v>
      </c>
      <c r="AA97" s="193">
        <f t="shared" si="36"/>
        <v>141</v>
      </c>
      <c r="AB97" s="193">
        <f t="shared" si="37"/>
        <v>141</v>
      </c>
    </row>
    <row r="98" spans="1:28" s="163" customFormat="1" ht="30" x14ac:dyDescent="0.2">
      <c r="A98" s="143">
        <v>94</v>
      </c>
      <c r="B98" s="168" t="s">
        <v>2605</v>
      </c>
      <c r="C98" s="169" t="s">
        <v>2606</v>
      </c>
      <c r="D98" s="169" t="s">
        <v>2306</v>
      </c>
      <c r="E98" s="211" t="s">
        <v>2607</v>
      </c>
      <c r="F98" s="169" t="s">
        <v>2610</v>
      </c>
      <c r="G98" s="196">
        <v>1</v>
      </c>
      <c r="H98" s="214">
        <v>614.19000000000005</v>
      </c>
      <c r="I98" s="193">
        <f t="shared" si="25"/>
        <v>614.19000000000005</v>
      </c>
      <c r="J98" s="193">
        <f t="shared" si="24"/>
        <v>614.19000000000005</v>
      </c>
      <c r="K98" s="197">
        <f t="shared" si="34"/>
        <v>1</v>
      </c>
      <c r="L98" s="197">
        <v>1</v>
      </c>
      <c r="M98" s="197">
        <f t="shared" si="26"/>
        <v>10</v>
      </c>
      <c r="N98" s="170">
        <f t="shared" si="27"/>
        <v>10</v>
      </c>
      <c r="O98" s="171">
        <f t="shared" si="28"/>
        <v>6141.9000000000005</v>
      </c>
      <c r="P98" s="171">
        <f t="shared" si="29"/>
        <v>6141.9000000000005</v>
      </c>
      <c r="Q98" s="213">
        <f t="shared" si="30"/>
        <v>1</v>
      </c>
      <c r="R98" s="170">
        <v>1</v>
      </c>
      <c r="S98" s="213">
        <f t="shared" si="31"/>
        <v>80</v>
      </c>
      <c r="T98" s="161">
        <v>80</v>
      </c>
      <c r="U98" s="210">
        <f t="shared" si="32"/>
        <v>614.19000000000005</v>
      </c>
      <c r="V98" s="210">
        <f t="shared" si="33"/>
        <v>49135.200000000004</v>
      </c>
      <c r="W98" s="196" t="s">
        <v>2292</v>
      </c>
      <c r="X98" s="196" t="s">
        <v>2293</v>
      </c>
      <c r="Y98" s="196">
        <v>11</v>
      </c>
      <c r="Z98" s="193">
        <f t="shared" si="35"/>
        <v>61.419000000000004</v>
      </c>
      <c r="AA98" s="193">
        <f t="shared" si="36"/>
        <v>61</v>
      </c>
      <c r="AB98" s="193">
        <f t="shared" si="37"/>
        <v>61</v>
      </c>
    </row>
    <row r="99" spans="1:28" s="163" customFormat="1" ht="48.75" customHeight="1" x14ac:dyDescent="0.2">
      <c r="A99" s="143">
        <v>95</v>
      </c>
      <c r="B99" s="168" t="s">
        <v>2605</v>
      </c>
      <c r="C99" s="169" t="s">
        <v>2608</v>
      </c>
      <c r="D99" s="169" t="s">
        <v>2306</v>
      </c>
      <c r="E99" s="211" t="s">
        <v>2609</v>
      </c>
      <c r="F99" s="169" t="s">
        <v>2611</v>
      </c>
      <c r="G99" s="196">
        <v>5</v>
      </c>
      <c r="H99" s="214">
        <v>160.72999999999999</v>
      </c>
      <c r="I99" s="193">
        <f t="shared" si="25"/>
        <v>32.146000000000001</v>
      </c>
      <c r="J99" s="193">
        <f t="shared" si="24"/>
        <v>160.73000000000002</v>
      </c>
      <c r="K99" s="197">
        <f t="shared" si="34"/>
        <v>5</v>
      </c>
      <c r="L99" s="197">
        <v>1</v>
      </c>
      <c r="M99" s="197">
        <f t="shared" si="26"/>
        <v>50</v>
      </c>
      <c r="N99" s="170">
        <f t="shared" si="27"/>
        <v>10</v>
      </c>
      <c r="O99" s="171">
        <f t="shared" si="28"/>
        <v>1607.3</v>
      </c>
      <c r="P99" s="171">
        <f t="shared" si="29"/>
        <v>1607.3000000000002</v>
      </c>
      <c r="Q99" s="213">
        <f t="shared" si="30"/>
        <v>5</v>
      </c>
      <c r="R99" s="170">
        <v>1</v>
      </c>
      <c r="S99" s="213">
        <f t="shared" si="31"/>
        <v>400</v>
      </c>
      <c r="T99" s="161">
        <v>80</v>
      </c>
      <c r="U99" s="210">
        <f t="shared" si="32"/>
        <v>160.73000000000002</v>
      </c>
      <c r="V99" s="210">
        <f t="shared" si="33"/>
        <v>12858.4</v>
      </c>
      <c r="W99" s="196" t="s">
        <v>2292</v>
      </c>
      <c r="X99" s="196" t="s">
        <v>2293</v>
      </c>
      <c r="Y99" s="196">
        <v>11</v>
      </c>
      <c r="Z99" s="193">
        <f t="shared" si="35"/>
        <v>16.073</v>
      </c>
      <c r="AA99" s="193">
        <f t="shared" si="36"/>
        <v>16</v>
      </c>
      <c r="AB99" s="193" t="str">
        <f t="shared" si="37"/>
        <v>Nu se solicită</v>
      </c>
    </row>
    <row r="100" spans="1:28" s="163" customFormat="1" ht="46.5" customHeight="1" x14ac:dyDescent="0.2">
      <c r="A100" s="143">
        <v>96</v>
      </c>
      <c r="B100" s="168" t="s">
        <v>603</v>
      </c>
      <c r="C100" s="169" t="s">
        <v>2612</v>
      </c>
      <c r="D100" s="169" t="s">
        <v>2307</v>
      </c>
      <c r="E100" s="211" t="s">
        <v>2613</v>
      </c>
      <c r="F100" s="169" t="s">
        <v>2614</v>
      </c>
      <c r="G100" s="196">
        <v>5</v>
      </c>
      <c r="H100" s="214">
        <v>15.43</v>
      </c>
      <c r="I100" s="193">
        <f t="shared" si="25"/>
        <v>3.0859999999999999</v>
      </c>
      <c r="J100" s="193">
        <f t="shared" si="24"/>
        <v>15.43</v>
      </c>
      <c r="K100" s="197">
        <f t="shared" si="34"/>
        <v>5</v>
      </c>
      <c r="L100" s="197">
        <v>1</v>
      </c>
      <c r="M100" s="197">
        <f t="shared" si="26"/>
        <v>150</v>
      </c>
      <c r="N100" s="170">
        <f t="shared" si="27"/>
        <v>30</v>
      </c>
      <c r="O100" s="171">
        <f t="shared" si="28"/>
        <v>462.9</v>
      </c>
      <c r="P100" s="171">
        <f t="shared" si="29"/>
        <v>462.9</v>
      </c>
      <c r="Q100" s="213">
        <f t="shared" si="30"/>
        <v>5</v>
      </c>
      <c r="R100" s="170">
        <v>1</v>
      </c>
      <c r="S100" s="213">
        <f t="shared" si="31"/>
        <v>1200</v>
      </c>
      <c r="T100" s="161">
        <v>240</v>
      </c>
      <c r="U100" s="210">
        <f t="shared" si="32"/>
        <v>15.43</v>
      </c>
      <c r="V100" s="210">
        <f t="shared" si="33"/>
        <v>3703.2</v>
      </c>
      <c r="W100" s="196" t="s">
        <v>2292</v>
      </c>
      <c r="X100" s="196" t="s">
        <v>2293</v>
      </c>
      <c r="Y100" s="196">
        <v>11</v>
      </c>
      <c r="Z100" s="193">
        <f t="shared" si="35"/>
        <v>4.6289999999999996</v>
      </c>
      <c r="AA100" s="193">
        <f t="shared" si="36"/>
        <v>4</v>
      </c>
      <c r="AB100" s="193" t="str">
        <f t="shared" si="37"/>
        <v>Nu se solicită</v>
      </c>
    </row>
    <row r="101" spans="1:28" s="163" customFormat="1" ht="49.5" customHeight="1" x14ac:dyDescent="0.2">
      <c r="A101" s="143">
        <v>97</v>
      </c>
      <c r="B101" s="168" t="s">
        <v>2615</v>
      </c>
      <c r="C101" s="169" t="s">
        <v>2616</v>
      </c>
      <c r="D101" s="169" t="s">
        <v>626</v>
      </c>
      <c r="E101" s="211" t="s">
        <v>2308</v>
      </c>
      <c r="F101" s="169" t="s">
        <v>2618</v>
      </c>
      <c r="G101" s="196">
        <v>14</v>
      </c>
      <c r="H101" s="214">
        <v>2327.2199999999998</v>
      </c>
      <c r="I101" s="193">
        <f t="shared" ref="I101:I111" si="38">H101/G101</f>
        <v>166.23</v>
      </c>
      <c r="J101" s="193">
        <f t="shared" si="24"/>
        <v>2327.2199999999998</v>
      </c>
      <c r="K101" s="197">
        <f t="shared" si="34"/>
        <v>14</v>
      </c>
      <c r="L101" s="197">
        <v>1</v>
      </c>
      <c r="M101" s="197">
        <f t="shared" ref="M101:M132" si="39">N101*G101</f>
        <v>42</v>
      </c>
      <c r="N101" s="170">
        <f t="shared" ref="N101:N132" si="40">T101/8</f>
        <v>3</v>
      </c>
      <c r="O101" s="171">
        <f t="shared" ref="O101:O132" si="41">M101*I101</f>
        <v>6981.66</v>
      </c>
      <c r="P101" s="171">
        <f t="shared" ref="P101:P132" si="42">N101*J101</f>
        <v>6981.66</v>
      </c>
      <c r="Q101" s="213">
        <f t="shared" ref="Q101:Q132" si="43">R101*G101</f>
        <v>14</v>
      </c>
      <c r="R101" s="170">
        <v>1</v>
      </c>
      <c r="S101" s="213">
        <f t="shared" ref="S101:S132" si="44">T101*G101</f>
        <v>336</v>
      </c>
      <c r="T101" s="161">
        <v>24</v>
      </c>
      <c r="U101" s="210">
        <f t="shared" ref="U101:U132" si="45">Q101*I101</f>
        <v>2327.2199999999998</v>
      </c>
      <c r="V101" s="210">
        <f t="shared" ref="V101:V132" si="46">S101*I101</f>
        <v>55853.279999999999</v>
      </c>
      <c r="W101" s="196" t="s">
        <v>2292</v>
      </c>
      <c r="X101" s="196" t="s">
        <v>2293</v>
      </c>
      <c r="Y101" s="196">
        <v>11</v>
      </c>
      <c r="Z101" s="193">
        <f t="shared" si="35"/>
        <v>69.816599999999994</v>
      </c>
      <c r="AA101" s="193">
        <f t="shared" si="36"/>
        <v>69</v>
      </c>
      <c r="AB101" s="193">
        <f t="shared" si="37"/>
        <v>69</v>
      </c>
    </row>
    <row r="102" spans="1:28" s="163" customFormat="1" ht="45" x14ac:dyDescent="0.2">
      <c r="A102" s="143">
        <v>98</v>
      </c>
      <c r="B102" s="168" t="s">
        <v>2615</v>
      </c>
      <c r="C102" s="169" t="s">
        <v>2617</v>
      </c>
      <c r="D102" s="169" t="s">
        <v>2340</v>
      </c>
      <c r="E102" s="211" t="s">
        <v>965</v>
      </c>
      <c r="F102" s="169" t="s">
        <v>2619</v>
      </c>
      <c r="G102" s="196">
        <v>1</v>
      </c>
      <c r="H102" s="214">
        <v>1397.7</v>
      </c>
      <c r="I102" s="193">
        <f t="shared" si="38"/>
        <v>1397.7</v>
      </c>
      <c r="J102" s="193">
        <f t="shared" si="24"/>
        <v>1397.7</v>
      </c>
      <c r="K102" s="197">
        <f t="shared" si="34"/>
        <v>1</v>
      </c>
      <c r="L102" s="197">
        <v>1</v>
      </c>
      <c r="M102" s="197">
        <f t="shared" si="39"/>
        <v>30</v>
      </c>
      <c r="N102" s="170">
        <f t="shared" si="40"/>
        <v>30</v>
      </c>
      <c r="O102" s="171">
        <f t="shared" si="41"/>
        <v>41931</v>
      </c>
      <c r="P102" s="171">
        <f t="shared" si="42"/>
        <v>41931</v>
      </c>
      <c r="Q102" s="213">
        <f t="shared" si="43"/>
        <v>1</v>
      </c>
      <c r="R102" s="170">
        <v>1</v>
      </c>
      <c r="S102" s="213">
        <f t="shared" si="44"/>
        <v>240</v>
      </c>
      <c r="T102" s="161">
        <v>240</v>
      </c>
      <c r="U102" s="210">
        <f t="shared" si="45"/>
        <v>1397.7</v>
      </c>
      <c r="V102" s="210">
        <f t="shared" si="46"/>
        <v>335448</v>
      </c>
      <c r="W102" s="196" t="s">
        <v>2292</v>
      </c>
      <c r="X102" s="196" t="s">
        <v>2293</v>
      </c>
      <c r="Y102" s="196">
        <v>11</v>
      </c>
      <c r="Z102" s="193">
        <f t="shared" si="35"/>
        <v>419.31</v>
      </c>
      <c r="AA102" s="193">
        <f t="shared" si="36"/>
        <v>419</v>
      </c>
      <c r="AB102" s="193">
        <f t="shared" si="37"/>
        <v>419</v>
      </c>
    </row>
    <row r="103" spans="1:28" s="163" customFormat="1" ht="45" x14ac:dyDescent="0.2">
      <c r="A103" s="143">
        <v>99</v>
      </c>
      <c r="B103" s="168" t="s">
        <v>2620</v>
      </c>
      <c r="C103" s="169" t="s">
        <v>2621</v>
      </c>
      <c r="D103" s="169" t="s">
        <v>2305</v>
      </c>
      <c r="E103" s="211" t="s">
        <v>2622</v>
      </c>
      <c r="F103" s="169" t="s">
        <v>2623</v>
      </c>
      <c r="G103" s="147">
        <v>10</v>
      </c>
      <c r="H103" s="214">
        <v>4285.1099999999997</v>
      </c>
      <c r="I103" s="193">
        <f t="shared" si="38"/>
        <v>428.51099999999997</v>
      </c>
      <c r="J103" s="193">
        <f t="shared" si="24"/>
        <v>4285.1099999999997</v>
      </c>
      <c r="K103" s="197">
        <f t="shared" si="34"/>
        <v>10</v>
      </c>
      <c r="L103" s="197">
        <v>1</v>
      </c>
      <c r="M103" s="197">
        <f t="shared" si="39"/>
        <v>150</v>
      </c>
      <c r="N103" s="170">
        <f t="shared" si="40"/>
        <v>15</v>
      </c>
      <c r="O103" s="171">
        <f t="shared" si="41"/>
        <v>64276.649999999994</v>
      </c>
      <c r="P103" s="171">
        <f t="shared" si="42"/>
        <v>64276.649999999994</v>
      </c>
      <c r="Q103" s="213">
        <f t="shared" si="43"/>
        <v>10</v>
      </c>
      <c r="R103" s="170">
        <v>1</v>
      </c>
      <c r="S103" s="213">
        <f t="shared" si="44"/>
        <v>1200</v>
      </c>
      <c r="T103" s="161">
        <v>120</v>
      </c>
      <c r="U103" s="210">
        <f t="shared" si="45"/>
        <v>4285.1099999999997</v>
      </c>
      <c r="V103" s="210">
        <f t="shared" si="46"/>
        <v>514213.19999999995</v>
      </c>
      <c r="W103" s="196" t="s">
        <v>2292</v>
      </c>
      <c r="X103" s="196" t="s">
        <v>2293</v>
      </c>
      <c r="Y103" s="196">
        <v>11</v>
      </c>
      <c r="Z103" s="193">
        <f t="shared" si="35"/>
        <v>642.76649999999995</v>
      </c>
      <c r="AA103" s="193">
        <f t="shared" si="36"/>
        <v>642</v>
      </c>
      <c r="AB103" s="193">
        <f t="shared" si="37"/>
        <v>642</v>
      </c>
    </row>
    <row r="104" spans="1:28" s="163" customFormat="1" ht="42" customHeight="1" x14ac:dyDescent="0.2">
      <c r="A104" s="143">
        <v>100</v>
      </c>
      <c r="B104" s="168" t="s">
        <v>2624</v>
      </c>
      <c r="C104" s="169" t="s">
        <v>2625</v>
      </c>
      <c r="D104" s="169" t="s">
        <v>2626</v>
      </c>
      <c r="E104" s="211" t="s">
        <v>2627</v>
      </c>
      <c r="F104" s="169" t="s">
        <v>2628</v>
      </c>
      <c r="G104" s="147">
        <v>10</v>
      </c>
      <c r="H104" s="214">
        <v>348.9</v>
      </c>
      <c r="I104" s="193">
        <f t="shared" si="38"/>
        <v>34.89</v>
      </c>
      <c r="J104" s="193">
        <f t="shared" si="24"/>
        <v>348.9</v>
      </c>
      <c r="K104" s="197">
        <f t="shared" si="34"/>
        <v>10</v>
      </c>
      <c r="L104" s="197">
        <v>1</v>
      </c>
      <c r="M104" s="197">
        <f t="shared" si="39"/>
        <v>30</v>
      </c>
      <c r="N104" s="170">
        <f t="shared" si="40"/>
        <v>3</v>
      </c>
      <c r="O104" s="171">
        <f t="shared" si="41"/>
        <v>1046.7</v>
      </c>
      <c r="P104" s="171">
        <f t="shared" si="42"/>
        <v>1046.6999999999998</v>
      </c>
      <c r="Q104" s="213">
        <f t="shared" si="43"/>
        <v>10</v>
      </c>
      <c r="R104" s="170">
        <v>1</v>
      </c>
      <c r="S104" s="213">
        <f t="shared" si="44"/>
        <v>240</v>
      </c>
      <c r="T104" s="161">
        <v>24</v>
      </c>
      <c r="U104" s="210">
        <f t="shared" si="45"/>
        <v>348.9</v>
      </c>
      <c r="V104" s="210">
        <f t="shared" si="46"/>
        <v>8373.6</v>
      </c>
      <c r="W104" s="196" t="s">
        <v>2292</v>
      </c>
      <c r="X104" s="196" t="s">
        <v>2293</v>
      </c>
      <c r="Y104" s="196">
        <v>11</v>
      </c>
      <c r="Z104" s="193">
        <f t="shared" si="35"/>
        <v>10.466999999999999</v>
      </c>
      <c r="AA104" s="193">
        <f t="shared" si="36"/>
        <v>10</v>
      </c>
      <c r="AB104" s="193" t="str">
        <f t="shared" si="37"/>
        <v>Nu se solicită</v>
      </c>
    </row>
    <row r="105" spans="1:28" s="163" customFormat="1" ht="39.75" customHeight="1" x14ac:dyDescent="0.2">
      <c r="A105" s="143">
        <v>101</v>
      </c>
      <c r="B105" s="168" t="s">
        <v>2629</v>
      </c>
      <c r="C105" s="169" t="s">
        <v>2630</v>
      </c>
      <c r="D105" s="169" t="s">
        <v>2306</v>
      </c>
      <c r="E105" s="196"/>
      <c r="F105" s="169" t="s">
        <v>2631</v>
      </c>
      <c r="G105" s="196">
        <v>10</v>
      </c>
      <c r="H105" s="214">
        <v>45.15</v>
      </c>
      <c r="I105" s="193">
        <f t="shared" si="38"/>
        <v>4.5149999999999997</v>
      </c>
      <c r="J105" s="193">
        <f t="shared" si="24"/>
        <v>45.15</v>
      </c>
      <c r="K105" s="197">
        <f t="shared" si="34"/>
        <v>10</v>
      </c>
      <c r="L105" s="197">
        <v>1</v>
      </c>
      <c r="M105" s="197">
        <f t="shared" si="39"/>
        <v>2500</v>
      </c>
      <c r="N105" s="170">
        <f t="shared" si="40"/>
        <v>250</v>
      </c>
      <c r="O105" s="171">
        <f t="shared" si="41"/>
        <v>11287.5</v>
      </c>
      <c r="P105" s="171">
        <f t="shared" si="42"/>
        <v>11287.5</v>
      </c>
      <c r="Q105" s="213">
        <f t="shared" si="43"/>
        <v>10</v>
      </c>
      <c r="R105" s="170">
        <v>1</v>
      </c>
      <c r="S105" s="213">
        <f t="shared" si="44"/>
        <v>20000</v>
      </c>
      <c r="T105" s="161">
        <v>2000</v>
      </c>
      <c r="U105" s="210">
        <f t="shared" si="45"/>
        <v>45.15</v>
      </c>
      <c r="V105" s="210">
        <f t="shared" si="46"/>
        <v>90300</v>
      </c>
      <c r="W105" s="196" t="s">
        <v>2292</v>
      </c>
      <c r="X105" s="196" t="s">
        <v>2293</v>
      </c>
      <c r="Y105" s="196">
        <v>11</v>
      </c>
      <c r="Z105" s="193">
        <f t="shared" si="35"/>
        <v>112.875</v>
      </c>
      <c r="AA105" s="193">
        <f t="shared" si="36"/>
        <v>112</v>
      </c>
      <c r="AB105" s="193">
        <f t="shared" si="37"/>
        <v>112</v>
      </c>
    </row>
    <row r="106" spans="1:28" s="163" customFormat="1" ht="34.5" customHeight="1" x14ac:dyDescent="0.2">
      <c r="A106" s="143">
        <v>102</v>
      </c>
      <c r="B106" s="168" t="s">
        <v>369</v>
      </c>
      <c r="C106" s="169" t="s">
        <v>2632</v>
      </c>
      <c r="D106" s="169" t="s">
        <v>596</v>
      </c>
      <c r="E106" s="211" t="s">
        <v>2633</v>
      </c>
      <c r="F106" s="169" t="s">
        <v>2557</v>
      </c>
      <c r="G106" s="196">
        <v>20</v>
      </c>
      <c r="H106" s="214">
        <v>7.59</v>
      </c>
      <c r="I106" s="193">
        <f t="shared" si="38"/>
        <v>0.3795</v>
      </c>
      <c r="J106" s="193">
        <f t="shared" si="24"/>
        <v>7.59</v>
      </c>
      <c r="K106" s="197">
        <f t="shared" si="34"/>
        <v>20</v>
      </c>
      <c r="L106" s="197">
        <v>1</v>
      </c>
      <c r="M106" s="197">
        <f t="shared" si="39"/>
        <v>2000</v>
      </c>
      <c r="N106" s="170">
        <f t="shared" si="40"/>
        <v>100</v>
      </c>
      <c r="O106" s="171">
        <f t="shared" si="41"/>
        <v>759</v>
      </c>
      <c r="P106" s="171">
        <f t="shared" si="42"/>
        <v>759</v>
      </c>
      <c r="Q106" s="213">
        <f t="shared" si="43"/>
        <v>20</v>
      </c>
      <c r="R106" s="170">
        <v>1</v>
      </c>
      <c r="S106" s="213">
        <f t="shared" si="44"/>
        <v>16000</v>
      </c>
      <c r="T106" s="161">
        <v>800</v>
      </c>
      <c r="U106" s="210">
        <f t="shared" si="45"/>
        <v>7.59</v>
      </c>
      <c r="V106" s="210">
        <f t="shared" si="46"/>
        <v>6072</v>
      </c>
      <c r="W106" s="196" t="s">
        <v>2292</v>
      </c>
      <c r="X106" s="196" t="s">
        <v>2293</v>
      </c>
      <c r="Y106" s="196">
        <v>11</v>
      </c>
      <c r="Z106" s="193">
        <f t="shared" si="35"/>
        <v>7.59</v>
      </c>
      <c r="AA106" s="193">
        <f t="shared" si="36"/>
        <v>7</v>
      </c>
      <c r="AB106" s="193" t="str">
        <f t="shared" si="37"/>
        <v>Nu se solicită</v>
      </c>
    </row>
    <row r="107" spans="1:28" s="163" customFormat="1" ht="73.5" customHeight="1" x14ac:dyDescent="0.2">
      <c r="A107" s="143">
        <v>103</v>
      </c>
      <c r="B107" s="168" t="s">
        <v>2634</v>
      </c>
      <c r="C107" s="169" t="s">
        <v>2635</v>
      </c>
      <c r="D107" s="169" t="s">
        <v>2636</v>
      </c>
      <c r="E107" s="211" t="s">
        <v>2637</v>
      </c>
      <c r="F107" s="169" t="s">
        <v>2638</v>
      </c>
      <c r="G107" s="196">
        <v>1</v>
      </c>
      <c r="H107" s="214">
        <v>121.81</v>
      </c>
      <c r="I107" s="193">
        <f t="shared" si="38"/>
        <v>121.81</v>
      </c>
      <c r="J107" s="193">
        <f t="shared" si="24"/>
        <v>121.81</v>
      </c>
      <c r="K107" s="197">
        <f t="shared" si="34"/>
        <v>1</v>
      </c>
      <c r="L107" s="197">
        <v>1</v>
      </c>
      <c r="M107" s="197">
        <f t="shared" si="39"/>
        <v>100</v>
      </c>
      <c r="N107" s="170">
        <f t="shared" si="40"/>
        <v>100</v>
      </c>
      <c r="O107" s="171">
        <f t="shared" si="41"/>
        <v>12181</v>
      </c>
      <c r="P107" s="171">
        <f t="shared" si="42"/>
        <v>12181</v>
      </c>
      <c r="Q107" s="213">
        <f t="shared" si="43"/>
        <v>1</v>
      </c>
      <c r="R107" s="170">
        <v>1</v>
      </c>
      <c r="S107" s="213">
        <f t="shared" si="44"/>
        <v>800</v>
      </c>
      <c r="T107" s="161">
        <v>800</v>
      </c>
      <c r="U107" s="210">
        <f t="shared" si="45"/>
        <v>121.81</v>
      </c>
      <c r="V107" s="210">
        <f t="shared" si="46"/>
        <v>97448</v>
      </c>
      <c r="W107" s="196" t="s">
        <v>2292</v>
      </c>
      <c r="X107" s="196" t="s">
        <v>2293</v>
      </c>
      <c r="Y107" s="196">
        <v>11</v>
      </c>
      <c r="Z107" s="193">
        <f t="shared" si="35"/>
        <v>121.81</v>
      </c>
      <c r="AA107" s="193">
        <f t="shared" si="36"/>
        <v>121</v>
      </c>
      <c r="AB107" s="193">
        <f t="shared" si="37"/>
        <v>121</v>
      </c>
    </row>
    <row r="108" spans="1:28" s="163" customFormat="1" ht="30" x14ac:dyDescent="0.2">
      <c r="A108" s="143">
        <v>104</v>
      </c>
      <c r="B108" s="168" t="s">
        <v>2639</v>
      </c>
      <c r="C108" s="169" t="s">
        <v>2640</v>
      </c>
      <c r="D108" s="169" t="s">
        <v>506</v>
      </c>
      <c r="E108" s="211" t="s">
        <v>2315</v>
      </c>
      <c r="F108" s="169" t="s">
        <v>2641</v>
      </c>
      <c r="G108" s="196">
        <v>100</v>
      </c>
      <c r="H108" s="214">
        <v>30.91</v>
      </c>
      <c r="I108" s="193">
        <f t="shared" si="38"/>
        <v>0.30909999999999999</v>
      </c>
      <c r="J108" s="193">
        <f t="shared" si="24"/>
        <v>30.91</v>
      </c>
      <c r="K108" s="197">
        <f t="shared" si="34"/>
        <v>100</v>
      </c>
      <c r="L108" s="197">
        <v>1</v>
      </c>
      <c r="M108" s="197">
        <f t="shared" si="39"/>
        <v>100</v>
      </c>
      <c r="N108" s="170">
        <f t="shared" si="40"/>
        <v>1</v>
      </c>
      <c r="O108" s="171">
        <f t="shared" si="41"/>
        <v>30.91</v>
      </c>
      <c r="P108" s="171">
        <f t="shared" si="42"/>
        <v>30.91</v>
      </c>
      <c r="Q108" s="213">
        <f t="shared" si="43"/>
        <v>100</v>
      </c>
      <c r="R108" s="170">
        <v>1</v>
      </c>
      <c r="S108" s="213">
        <f t="shared" si="44"/>
        <v>800</v>
      </c>
      <c r="T108" s="161">
        <v>8</v>
      </c>
      <c r="U108" s="210">
        <f t="shared" si="45"/>
        <v>30.91</v>
      </c>
      <c r="V108" s="210">
        <f t="shared" si="46"/>
        <v>247.28</v>
      </c>
      <c r="W108" s="196" t="s">
        <v>2292</v>
      </c>
      <c r="X108" s="196" t="s">
        <v>2293</v>
      </c>
      <c r="Y108" s="196">
        <v>11</v>
      </c>
      <c r="Z108" s="193">
        <f t="shared" si="35"/>
        <v>0.30909999999999999</v>
      </c>
      <c r="AA108" s="193">
        <f t="shared" si="36"/>
        <v>0</v>
      </c>
      <c r="AB108" s="193" t="str">
        <f t="shared" si="37"/>
        <v>Nu se solicită</v>
      </c>
    </row>
    <row r="109" spans="1:28" s="163" customFormat="1" ht="30" x14ac:dyDescent="0.2">
      <c r="A109" s="143">
        <v>105</v>
      </c>
      <c r="B109" s="168" t="s">
        <v>2639</v>
      </c>
      <c r="C109" s="169" t="s">
        <v>2642</v>
      </c>
      <c r="D109" s="169" t="s">
        <v>506</v>
      </c>
      <c r="E109" s="211" t="s">
        <v>643</v>
      </c>
      <c r="F109" s="169" t="s">
        <v>2643</v>
      </c>
      <c r="G109" s="196">
        <v>50</v>
      </c>
      <c r="H109" s="214">
        <v>18.72</v>
      </c>
      <c r="I109" s="193">
        <f t="shared" si="38"/>
        <v>0.37439999999999996</v>
      </c>
      <c r="J109" s="193">
        <f t="shared" si="24"/>
        <v>18.72</v>
      </c>
      <c r="K109" s="197">
        <f t="shared" si="34"/>
        <v>50</v>
      </c>
      <c r="L109" s="197">
        <v>1</v>
      </c>
      <c r="M109" s="197">
        <f t="shared" si="39"/>
        <v>50</v>
      </c>
      <c r="N109" s="170">
        <f t="shared" si="40"/>
        <v>1</v>
      </c>
      <c r="O109" s="171">
        <f t="shared" si="41"/>
        <v>18.72</v>
      </c>
      <c r="P109" s="171">
        <f t="shared" si="42"/>
        <v>18.72</v>
      </c>
      <c r="Q109" s="213">
        <f t="shared" si="43"/>
        <v>50</v>
      </c>
      <c r="R109" s="170">
        <v>1</v>
      </c>
      <c r="S109" s="213">
        <f t="shared" si="44"/>
        <v>400</v>
      </c>
      <c r="T109" s="161">
        <v>8</v>
      </c>
      <c r="U109" s="210">
        <f t="shared" si="45"/>
        <v>18.72</v>
      </c>
      <c r="V109" s="210">
        <f t="shared" si="46"/>
        <v>149.76</v>
      </c>
      <c r="W109" s="196" t="s">
        <v>2292</v>
      </c>
      <c r="X109" s="196" t="s">
        <v>2293</v>
      </c>
      <c r="Y109" s="196">
        <v>11</v>
      </c>
      <c r="Z109" s="193">
        <f t="shared" si="35"/>
        <v>0.18720000000000001</v>
      </c>
      <c r="AA109" s="193">
        <f t="shared" si="36"/>
        <v>0</v>
      </c>
      <c r="AB109" s="193" t="str">
        <f t="shared" si="37"/>
        <v>Nu se solicită</v>
      </c>
    </row>
    <row r="110" spans="1:28" s="163" customFormat="1" ht="82.5" customHeight="1" x14ac:dyDescent="0.2">
      <c r="A110" s="143">
        <v>106</v>
      </c>
      <c r="B110" s="168" t="s">
        <v>2644</v>
      </c>
      <c r="C110" s="169" t="s">
        <v>2645</v>
      </c>
      <c r="D110" s="169" t="s">
        <v>2353</v>
      </c>
      <c r="E110" s="211" t="s">
        <v>2347</v>
      </c>
      <c r="F110" s="169" t="s">
        <v>2646</v>
      </c>
      <c r="G110" s="196">
        <v>10</v>
      </c>
      <c r="H110" s="214">
        <v>1303.17</v>
      </c>
      <c r="I110" s="193">
        <f t="shared" si="38"/>
        <v>130.31700000000001</v>
      </c>
      <c r="J110" s="193">
        <f t="shared" si="24"/>
        <v>1303.17</v>
      </c>
      <c r="K110" s="197">
        <f t="shared" si="34"/>
        <v>10</v>
      </c>
      <c r="L110" s="197">
        <v>1</v>
      </c>
      <c r="M110" s="197">
        <f t="shared" si="39"/>
        <v>1500</v>
      </c>
      <c r="N110" s="170">
        <f t="shared" si="40"/>
        <v>150</v>
      </c>
      <c r="O110" s="171">
        <f t="shared" si="41"/>
        <v>195475.5</v>
      </c>
      <c r="P110" s="171">
        <f t="shared" si="42"/>
        <v>195475.5</v>
      </c>
      <c r="Q110" s="213">
        <f t="shared" si="43"/>
        <v>10</v>
      </c>
      <c r="R110" s="170">
        <v>1</v>
      </c>
      <c r="S110" s="213">
        <f t="shared" si="44"/>
        <v>12000</v>
      </c>
      <c r="T110" s="161">
        <v>1200</v>
      </c>
      <c r="U110" s="210">
        <f t="shared" si="45"/>
        <v>1303.17</v>
      </c>
      <c r="V110" s="210">
        <f t="shared" si="46"/>
        <v>1563804</v>
      </c>
      <c r="W110" s="196" t="s">
        <v>2292</v>
      </c>
      <c r="X110" s="196" t="s">
        <v>2293</v>
      </c>
      <c r="Y110" s="196">
        <v>11</v>
      </c>
      <c r="Z110" s="193">
        <f t="shared" si="35"/>
        <v>1954.7550000000001</v>
      </c>
      <c r="AA110" s="193">
        <f t="shared" si="36"/>
        <v>1954</v>
      </c>
      <c r="AB110" s="193">
        <f t="shared" si="37"/>
        <v>1954</v>
      </c>
    </row>
    <row r="111" spans="1:28" s="163" customFormat="1" ht="66" customHeight="1" x14ac:dyDescent="0.2">
      <c r="A111" s="143">
        <v>107</v>
      </c>
      <c r="B111" s="168" t="s">
        <v>2647</v>
      </c>
      <c r="C111" s="169" t="s">
        <v>2648</v>
      </c>
      <c r="D111" s="169" t="s">
        <v>2309</v>
      </c>
      <c r="E111" s="211" t="s">
        <v>2649</v>
      </c>
      <c r="F111" s="169" t="s">
        <v>2650</v>
      </c>
      <c r="G111" s="196">
        <v>1</v>
      </c>
      <c r="H111" s="214">
        <v>8.52</v>
      </c>
      <c r="I111" s="193">
        <f t="shared" si="38"/>
        <v>8.52</v>
      </c>
      <c r="J111" s="193">
        <f t="shared" si="24"/>
        <v>8.52</v>
      </c>
      <c r="K111" s="197">
        <f t="shared" si="34"/>
        <v>1</v>
      </c>
      <c r="L111" s="197">
        <v>1</v>
      </c>
      <c r="M111" s="197">
        <f t="shared" si="39"/>
        <v>100</v>
      </c>
      <c r="N111" s="170">
        <f t="shared" si="40"/>
        <v>100</v>
      </c>
      <c r="O111" s="171">
        <f t="shared" si="41"/>
        <v>852</v>
      </c>
      <c r="P111" s="171">
        <f t="shared" si="42"/>
        <v>852</v>
      </c>
      <c r="Q111" s="213">
        <f t="shared" si="43"/>
        <v>1</v>
      </c>
      <c r="R111" s="170">
        <v>1</v>
      </c>
      <c r="S111" s="213">
        <f t="shared" si="44"/>
        <v>800</v>
      </c>
      <c r="T111" s="161">
        <v>800</v>
      </c>
      <c r="U111" s="210">
        <f t="shared" si="45"/>
        <v>8.52</v>
      </c>
      <c r="V111" s="210">
        <f t="shared" si="46"/>
        <v>6816</v>
      </c>
      <c r="W111" s="196" t="s">
        <v>2292</v>
      </c>
      <c r="X111" s="196" t="s">
        <v>2293</v>
      </c>
      <c r="Y111" s="196">
        <v>11</v>
      </c>
      <c r="Z111" s="193">
        <f t="shared" si="35"/>
        <v>8.52</v>
      </c>
      <c r="AA111" s="193">
        <f t="shared" si="36"/>
        <v>8</v>
      </c>
      <c r="AB111" s="193" t="str">
        <f t="shared" si="37"/>
        <v>Nu se solicită</v>
      </c>
    </row>
    <row r="112" spans="1:28" s="163" customFormat="1" ht="30" x14ac:dyDescent="0.2">
      <c r="A112" s="143">
        <v>108</v>
      </c>
      <c r="B112" s="168" t="s">
        <v>2651</v>
      </c>
      <c r="C112" s="169" t="s">
        <v>2652</v>
      </c>
      <c r="D112" s="169" t="s">
        <v>2653</v>
      </c>
      <c r="E112" s="211" t="s">
        <v>2654</v>
      </c>
      <c r="F112" s="169" t="s">
        <v>2655</v>
      </c>
      <c r="G112" s="196">
        <v>5</v>
      </c>
      <c r="H112" s="214">
        <v>242.54</v>
      </c>
      <c r="I112" s="193">
        <f>H112/G136</f>
        <v>242.54</v>
      </c>
      <c r="J112" s="193">
        <f>I112*G136</f>
        <v>242.54</v>
      </c>
      <c r="K112" s="197">
        <f t="shared" si="34"/>
        <v>5</v>
      </c>
      <c r="L112" s="197">
        <v>1</v>
      </c>
      <c r="M112" s="197">
        <f t="shared" si="39"/>
        <v>5</v>
      </c>
      <c r="N112" s="170">
        <f t="shared" si="40"/>
        <v>1</v>
      </c>
      <c r="O112" s="171">
        <f t="shared" si="41"/>
        <v>1212.7</v>
      </c>
      <c r="P112" s="171">
        <f t="shared" si="42"/>
        <v>242.54</v>
      </c>
      <c r="Q112" s="213">
        <f t="shared" si="43"/>
        <v>5</v>
      </c>
      <c r="R112" s="170">
        <v>1</v>
      </c>
      <c r="S112" s="213">
        <f t="shared" si="44"/>
        <v>40</v>
      </c>
      <c r="T112" s="161">
        <v>8</v>
      </c>
      <c r="U112" s="210">
        <f t="shared" si="45"/>
        <v>1212.7</v>
      </c>
      <c r="V112" s="210">
        <f t="shared" si="46"/>
        <v>9701.6</v>
      </c>
      <c r="W112" s="196" t="s">
        <v>2292</v>
      </c>
      <c r="X112" s="196" t="s">
        <v>2293</v>
      </c>
      <c r="Y112" s="196">
        <v>11</v>
      </c>
      <c r="Z112" s="193">
        <f t="shared" si="35"/>
        <v>2.4253999999999998</v>
      </c>
      <c r="AA112" s="193">
        <f t="shared" si="36"/>
        <v>2</v>
      </c>
      <c r="AB112" s="193" t="str">
        <f t="shared" si="37"/>
        <v>Nu se solicită</v>
      </c>
    </row>
    <row r="113" spans="1:28" s="163" customFormat="1" ht="45" x14ac:dyDescent="0.2">
      <c r="A113" s="143">
        <v>109</v>
      </c>
      <c r="B113" s="168" t="s">
        <v>2656</v>
      </c>
      <c r="C113" s="169" t="s">
        <v>2657</v>
      </c>
      <c r="D113" s="169" t="s">
        <v>2658</v>
      </c>
      <c r="E113" s="211" t="s">
        <v>2659</v>
      </c>
      <c r="F113" s="169" t="s">
        <v>2660</v>
      </c>
      <c r="G113" s="147">
        <v>5</v>
      </c>
      <c r="H113" s="214">
        <v>279.89999999999998</v>
      </c>
      <c r="I113" s="193">
        <f t="shared" ref="I113:I169" si="47">H113/G113</f>
        <v>55.98</v>
      </c>
      <c r="J113" s="193">
        <f t="shared" ref="J113:J169" si="48">I113*G113</f>
        <v>279.89999999999998</v>
      </c>
      <c r="K113" s="197">
        <f t="shared" si="34"/>
        <v>5</v>
      </c>
      <c r="L113" s="197">
        <v>1</v>
      </c>
      <c r="M113" s="197">
        <f t="shared" si="39"/>
        <v>5</v>
      </c>
      <c r="N113" s="170">
        <f t="shared" si="40"/>
        <v>1</v>
      </c>
      <c r="O113" s="171">
        <f t="shared" si="41"/>
        <v>279.89999999999998</v>
      </c>
      <c r="P113" s="171">
        <f t="shared" si="42"/>
        <v>279.89999999999998</v>
      </c>
      <c r="Q113" s="213">
        <f t="shared" si="43"/>
        <v>5</v>
      </c>
      <c r="R113" s="170">
        <v>1</v>
      </c>
      <c r="S113" s="213">
        <f t="shared" si="44"/>
        <v>40</v>
      </c>
      <c r="T113" s="161">
        <v>8</v>
      </c>
      <c r="U113" s="210">
        <f t="shared" si="45"/>
        <v>279.89999999999998</v>
      </c>
      <c r="V113" s="210">
        <f t="shared" si="46"/>
        <v>2239.1999999999998</v>
      </c>
      <c r="W113" s="196" t="s">
        <v>2292</v>
      </c>
      <c r="X113" s="196" t="s">
        <v>2293</v>
      </c>
      <c r="Y113" s="196">
        <v>11</v>
      </c>
      <c r="Z113" s="193">
        <f t="shared" si="35"/>
        <v>2.7989999999999999</v>
      </c>
      <c r="AA113" s="193">
        <f t="shared" si="36"/>
        <v>2</v>
      </c>
      <c r="AB113" s="193" t="str">
        <f t="shared" si="37"/>
        <v>Nu se solicită</v>
      </c>
    </row>
    <row r="114" spans="1:28" s="163" customFormat="1" ht="60" x14ac:dyDescent="0.2">
      <c r="A114" s="143">
        <v>110</v>
      </c>
      <c r="B114" s="172" t="s">
        <v>2661</v>
      </c>
      <c r="C114" s="172" t="s">
        <v>2662</v>
      </c>
      <c r="D114" s="172" t="s">
        <v>2663</v>
      </c>
      <c r="E114" s="188" t="s">
        <v>2664</v>
      </c>
      <c r="F114" s="172" t="s">
        <v>2665</v>
      </c>
      <c r="G114" s="147">
        <v>1</v>
      </c>
      <c r="H114" s="215">
        <v>264</v>
      </c>
      <c r="I114" s="193">
        <f t="shared" si="47"/>
        <v>264</v>
      </c>
      <c r="J114" s="193">
        <f t="shared" si="48"/>
        <v>264</v>
      </c>
      <c r="K114" s="197">
        <f t="shared" si="34"/>
        <v>1</v>
      </c>
      <c r="L114" s="197">
        <v>1</v>
      </c>
      <c r="M114" s="197">
        <f t="shared" si="39"/>
        <v>10</v>
      </c>
      <c r="N114" s="170">
        <f t="shared" si="40"/>
        <v>10</v>
      </c>
      <c r="O114" s="171">
        <f t="shared" si="41"/>
        <v>2640</v>
      </c>
      <c r="P114" s="171">
        <f t="shared" si="42"/>
        <v>2640</v>
      </c>
      <c r="Q114" s="213">
        <f t="shared" si="43"/>
        <v>1</v>
      </c>
      <c r="R114" s="170">
        <v>1</v>
      </c>
      <c r="S114" s="213">
        <f t="shared" si="44"/>
        <v>80</v>
      </c>
      <c r="T114" s="161">
        <v>80</v>
      </c>
      <c r="U114" s="210">
        <f t="shared" si="45"/>
        <v>264</v>
      </c>
      <c r="V114" s="210">
        <f t="shared" si="46"/>
        <v>21120</v>
      </c>
      <c r="W114" s="196" t="s">
        <v>2292</v>
      </c>
      <c r="X114" s="196" t="s">
        <v>2293</v>
      </c>
      <c r="Y114" s="196">
        <v>11</v>
      </c>
      <c r="Z114" s="193">
        <f t="shared" si="35"/>
        <v>26.400000000000002</v>
      </c>
      <c r="AA114" s="193">
        <f t="shared" si="36"/>
        <v>26</v>
      </c>
      <c r="AB114" s="193" t="str">
        <f t="shared" si="37"/>
        <v>Nu se solicită</v>
      </c>
    </row>
    <row r="115" spans="1:28" s="163" customFormat="1" ht="22.5" customHeight="1" x14ac:dyDescent="0.2">
      <c r="A115" s="143">
        <v>111</v>
      </c>
      <c r="B115" s="168" t="s">
        <v>2666</v>
      </c>
      <c r="C115" s="169" t="s">
        <v>2667</v>
      </c>
      <c r="D115" s="169" t="s">
        <v>596</v>
      </c>
      <c r="E115" s="211" t="s">
        <v>2491</v>
      </c>
      <c r="F115" s="169" t="s">
        <v>2561</v>
      </c>
      <c r="G115" s="196">
        <v>30</v>
      </c>
      <c r="H115" s="214">
        <v>18.489999999999998</v>
      </c>
      <c r="I115" s="193">
        <f t="shared" si="47"/>
        <v>0.61633333333333329</v>
      </c>
      <c r="J115" s="193">
        <f t="shared" si="48"/>
        <v>18.489999999999998</v>
      </c>
      <c r="K115" s="197">
        <f t="shared" si="34"/>
        <v>30</v>
      </c>
      <c r="L115" s="197">
        <v>1</v>
      </c>
      <c r="M115" s="197">
        <f t="shared" si="39"/>
        <v>90</v>
      </c>
      <c r="N115" s="170">
        <f t="shared" si="40"/>
        <v>3</v>
      </c>
      <c r="O115" s="171">
        <f t="shared" si="41"/>
        <v>55.47</v>
      </c>
      <c r="P115" s="171">
        <f t="shared" si="42"/>
        <v>55.47</v>
      </c>
      <c r="Q115" s="213">
        <f t="shared" si="43"/>
        <v>30</v>
      </c>
      <c r="R115" s="170">
        <v>1</v>
      </c>
      <c r="S115" s="213">
        <f t="shared" si="44"/>
        <v>720</v>
      </c>
      <c r="T115" s="161">
        <v>24</v>
      </c>
      <c r="U115" s="210">
        <f t="shared" si="45"/>
        <v>18.489999999999998</v>
      </c>
      <c r="V115" s="210">
        <f t="shared" si="46"/>
        <v>443.76</v>
      </c>
      <c r="W115" s="196" t="s">
        <v>2292</v>
      </c>
      <c r="X115" s="196" t="s">
        <v>2293</v>
      </c>
      <c r="Y115" s="196">
        <v>11</v>
      </c>
      <c r="Z115" s="193">
        <f t="shared" si="35"/>
        <v>0.55469999999999997</v>
      </c>
      <c r="AA115" s="193">
        <f t="shared" si="36"/>
        <v>0</v>
      </c>
      <c r="AB115" s="193" t="str">
        <f t="shared" si="37"/>
        <v>Nu se solicită</v>
      </c>
    </row>
    <row r="116" spans="1:28" s="163" customFormat="1" ht="30" x14ac:dyDescent="0.2">
      <c r="A116" s="143">
        <v>112</v>
      </c>
      <c r="B116" s="168" t="s">
        <v>2173</v>
      </c>
      <c r="C116" s="169" t="s">
        <v>2668</v>
      </c>
      <c r="D116" s="169" t="s">
        <v>626</v>
      </c>
      <c r="E116" s="211" t="s">
        <v>2669</v>
      </c>
      <c r="F116" s="169" t="s">
        <v>2672</v>
      </c>
      <c r="G116" s="196">
        <v>30</v>
      </c>
      <c r="H116" s="214">
        <v>24.11</v>
      </c>
      <c r="I116" s="193">
        <f t="shared" si="47"/>
        <v>0.80366666666666664</v>
      </c>
      <c r="J116" s="193">
        <f t="shared" si="48"/>
        <v>24.11</v>
      </c>
      <c r="K116" s="197">
        <f t="shared" si="34"/>
        <v>30</v>
      </c>
      <c r="L116" s="197">
        <v>1</v>
      </c>
      <c r="M116" s="197">
        <f t="shared" si="39"/>
        <v>300</v>
      </c>
      <c r="N116" s="170">
        <f t="shared" si="40"/>
        <v>10</v>
      </c>
      <c r="O116" s="171">
        <f t="shared" si="41"/>
        <v>241.1</v>
      </c>
      <c r="P116" s="171">
        <f t="shared" si="42"/>
        <v>241.1</v>
      </c>
      <c r="Q116" s="213">
        <f t="shared" si="43"/>
        <v>30</v>
      </c>
      <c r="R116" s="170">
        <v>1</v>
      </c>
      <c r="S116" s="213">
        <f t="shared" si="44"/>
        <v>2400</v>
      </c>
      <c r="T116" s="161">
        <v>80</v>
      </c>
      <c r="U116" s="210">
        <f t="shared" si="45"/>
        <v>24.11</v>
      </c>
      <c r="V116" s="210">
        <f t="shared" si="46"/>
        <v>1928.8</v>
      </c>
      <c r="W116" s="196" t="s">
        <v>2292</v>
      </c>
      <c r="X116" s="196" t="s">
        <v>2293</v>
      </c>
      <c r="Y116" s="196">
        <v>11</v>
      </c>
      <c r="Z116" s="193">
        <f t="shared" si="35"/>
        <v>2.411</v>
      </c>
      <c r="AA116" s="193">
        <f t="shared" si="36"/>
        <v>2</v>
      </c>
      <c r="AB116" s="193" t="str">
        <f t="shared" si="37"/>
        <v>Nu se solicită</v>
      </c>
    </row>
    <row r="117" spans="1:28" s="163" customFormat="1" ht="30" x14ac:dyDescent="0.2">
      <c r="A117" s="143">
        <v>113</v>
      </c>
      <c r="B117" s="168" t="s">
        <v>2173</v>
      </c>
      <c r="C117" s="169" t="s">
        <v>2670</v>
      </c>
      <c r="D117" s="169" t="s">
        <v>626</v>
      </c>
      <c r="E117" s="211" t="s">
        <v>2671</v>
      </c>
      <c r="F117" s="169" t="s">
        <v>2672</v>
      </c>
      <c r="G117" s="176">
        <v>30</v>
      </c>
      <c r="H117" s="214">
        <v>36.11</v>
      </c>
      <c r="I117" s="193">
        <f t="shared" si="47"/>
        <v>1.2036666666666667</v>
      </c>
      <c r="J117" s="193">
        <f t="shared" si="48"/>
        <v>36.11</v>
      </c>
      <c r="K117" s="197">
        <f t="shared" si="34"/>
        <v>30</v>
      </c>
      <c r="L117" s="197">
        <v>1</v>
      </c>
      <c r="M117" s="197">
        <f t="shared" si="39"/>
        <v>300</v>
      </c>
      <c r="N117" s="170">
        <f t="shared" si="40"/>
        <v>10</v>
      </c>
      <c r="O117" s="171">
        <f t="shared" si="41"/>
        <v>361.1</v>
      </c>
      <c r="P117" s="171">
        <f t="shared" si="42"/>
        <v>361.1</v>
      </c>
      <c r="Q117" s="213">
        <f t="shared" si="43"/>
        <v>30</v>
      </c>
      <c r="R117" s="170">
        <v>1</v>
      </c>
      <c r="S117" s="213">
        <f t="shared" si="44"/>
        <v>2400</v>
      </c>
      <c r="T117" s="161">
        <v>80</v>
      </c>
      <c r="U117" s="210">
        <f t="shared" si="45"/>
        <v>36.11</v>
      </c>
      <c r="V117" s="210">
        <f t="shared" si="46"/>
        <v>2888.8</v>
      </c>
      <c r="W117" s="196" t="s">
        <v>2292</v>
      </c>
      <c r="X117" s="196" t="s">
        <v>2293</v>
      </c>
      <c r="Y117" s="196">
        <v>11</v>
      </c>
      <c r="Z117" s="193">
        <f t="shared" si="35"/>
        <v>3.6110000000000002</v>
      </c>
      <c r="AA117" s="193">
        <f t="shared" si="36"/>
        <v>3</v>
      </c>
      <c r="AB117" s="193" t="str">
        <f t="shared" si="37"/>
        <v>Nu se solicită</v>
      </c>
    </row>
    <row r="118" spans="1:28" s="163" customFormat="1" ht="30" x14ac:dyDescent="0.2">
      <c r="A118" s="143">
        <v>114</v>
      </c>
      <c r="B118" s="168" t="s">
        <v>2673</v>
      </c>
      <c r="C118" s="169" t="s">
        <v>2674</v>
      </c>
      <c r="D118" s="169" t="s">
        <v>2340</v>
      </c>
      <c r="E118" s="211" t="s">
        <v>2336</v>
      </c>
      <c r="F118" s="169" t="s">
        <v>2676</v>
      </c>
      <c r="G118" s="196">
        <v>10</v>
      </c>
      <c r="H118" s="214">
        <v>692.71</v>
      </c>
      <c r="I118" s="193">
        <f t="shared" si="47"/>
        <v>69.271000000000001</v>
      </c>
      <c r="J118" s="193">
        <f t="shared" si="48"/>
        <v>692.71</v>
      </c>
      <c r="K118" s="197">
        <f t="shared" si="34"/>
        <v>10</v>
      </c>
      <c r="L118" s="197">
        <v>1</v>
      </c>
      <c r="M118" s="197">
        <f t="shared" si="39"/>
        <v>4000</v>
      </c>
      <c r="N118" s="170">
        <f t="shared" si="40"/>
        <v>400</v>
      </c>
      <c r="O118" s="171">
        <f t="shared" si="41"/>
        <v>277084</v>
      </c>
      <c r="P118" s="171">
        <f t="shared" si="42"/>
        <v>277084</v>
      </c>
      <c r="Q118" s="213">
        <f t="shared" si="43"/>
        <v>10</v>
      </c>
      <c r="R118" s="170">
        <v>1</v>
      </c>
      <c r="S118" s="213">
        <f t="shared" si="44"/>
        <v>32000</v>
      </c>
      <c r="T118" s="161">
        <v>3200</v>
      </c>
      <c r="U118" s="210">
        <f t="shared" si="45"/>
        <v>692.71</v>
      </c>
      <c r="V118" s="210">
        <f t="shared" si="46"/>
        <v>2216672</v>
      </c>
      <c r="W118" s="196" t="s">
        <v>2292</v>
      </c>
      <c r="X118" s="196" t="s">
        <v>2293</v>
      </c>
      <c r="Y118" s="196">
        <v>11</v>
      </c>
      <c r="Z118" s="193">
        <f t="shared" si="35"/>
        <v>2770.84</v>
      </c>
      <c r="AA118" s="193">
        <f t="shared" si="36"/>
        <v>2770</v>
      </c>
      <c r="AB118" s="193">
        <f t="shared" si="37"/>
        <v>2770</v>
      </c>
    </row>
    <row r="119" spans="1:28" s="163" customFormat="1" ht="30" x14ac:dyDescent="0.2">
      <c r="A119" s="143">
        <v>115</v>
      </c>
      <c r="B119" s="168" t="s">
        <v>2673</v>
      </c>
      <c r="C119" s="169" t="s">
        <v>2675</v>
      </c>
      <c r="D119" s="169" t="s">
        <v>2340</v>
      </c>
      <c r="E119" s="211" t="s">
        <v>2354</v>
      </c>
      <c r="F119" s="169" t="s">
        <v>2676</v>
      </c>
      <c r="G119" s="196">
        <v>10</v>
      </c>
      <c r="H119" s="214">
        <v>385.46</v>
      </c>
      <c r="I119" s="193">
        <f t="shared" si="47"/>
        <v>38.545999999999999</v>
      </c>
      <c r="J119" s="193">
        <f t="shared" si="48"/>
        <v>385.46</v>
      </c>
      <c r="K119" s="197">
        <f t="shared" si="34"/>
        <v>10</v>
      </c>
      <c r="L119" s="197">
        <v>1</v>
      </c>
      <c r="M119" s="197">
        <f t="shared" si="39"/>
        <v>4000</v>
      </c>
      <c r="N119" s="170">
        <f t="shared" si="40"/>
        <v>400</v>
      </c>
      <c r="O119" s="171">
        <f t="shared" si="41"/>
        <v>154184</v>
      </c>
      <c r="P119" s="171">
        <f t="shared" si="42"/>
        <v>154184</v>
      </c>
      <c r="Q119" s="213">
        <f t="shared" si="43"/>
        <v>10</v>
      </c>
      <c r="R119" s="170">
        <v>1</v>
      </c>
      <c r="S119" s="213">
        <f t="shared" si="44"/>
        <v>32000</v>
      </c>
      <c r="T119" s="161">
        <v>3200</v>
      </c>
      <c r="U119" s="210">
        <f t="shared" si="45"/>
        <v>385.46</v>
      </c>
      <c r="V119" s="210">
        <f t="shared" si="46"/>
        <v>1233472</v>
      </c>
      <c r="W119" s="196" t="s">
        <v>2292</v>
      </c>
      <c r="X119" s="196" t="s">
        <v>2293</v>
      </c>
      <c r="Y119" s="196">
        <v>11</v>
      </c>
      <c r="Z119" s="193">
        <f t="shared" si="35"/>
        <v>1541.8400000000001</v>
      </c>
      <c r="AA119" s="193">
        <f t="shared" si="36"/>
        <v>1541</v>
      </c>
      <c r="AB119" s="193">
        <f t="shared" si="37"/>
        <v>1541</v>
      </c>
    </row>
    <row r="120" spans="1:28" s="163" customFormat="1" ht="30" x14ac:dyDescent="0.2">
      <c r="A120" s="143">
        <v>116</v>
      </c>
      <c r="B120" s="168" t="s">
        <v>451</v>
      </c>
      <c r="C120" s="169" t="s">
        <v>2677</v>
      </c>
      <c r="D120" s="169" t="s">
        <v>2120</v>
      </c>
      <c r="E120" s="211" t="s">
        <v>452</v>
      </c>
      <c r="F120" s="169" t="s">
        <v>2678</v>
      </c>
      <c r="G120" s="196">
        <v>60</v>
      </c>
      <c r="H120" s="214">
        <v>110.21</v>
      </c>
      <c r="I120" s="193">
        <f t="shared" si="47"/>
        <v>1.8368333333333333</v>
      </c>
      <c r="J120" s="193">
        <f t="shared" si="48"/>
        <v>110.21</v>
      </c>
      <c r="K120" s="197">
        <f t="shared" si="34"/>
        <v>60</v>
      </c>
      <c r="L120" s="197">
        <v>1</v>
      </c>
      <c r="M120" s="197">
        <f t="shared" si="39"/>
        <v>180</v>
      </c>
      <c r="N120" s="170">
        <f t="shared" si="40"/>
        <v>3</v>
      </c>
      <c r="O120" s="171">
        <f t="shared" si="41"/>
        <v>330.63</v>
      </c>
      <c r="P120" s="171">
        <f t="shared" si="42"/>
        <v>330.63</v>
      </c>
      <c r="Q120" s="213">
        <f t="shared" si="43"/>
        <v>60</v>
      </c>
      <c r="R120" s="170">
        <v>1</v>
      </c>
      <c r="S120" s="213">
        <f t="shared" si="44"/>
        <v>1440</v>
      </c>
      <c r="T120" s="161">
        <v>24</v>
      </c>
      <c r="U120" s="210">
        <f t="shared" si="45"/>
        <v>110.21</v>
      </c>
      <c r="V120" s="210">
        <f t="shared" si="46"/>
        <v>2645.04</v>
      </c>
      <c r="W120" s="196" t="s">
        <v>2292</v>
      </c>
      <c r="X120" s="196" t="s">
        <v>2293</v>
      </c>
      <c r="Y120" s="196">
        <v>11</v>
      </c>
      <c r="Z120" s="193">
        <f t="shared" si="35"/>
        <v>3.3063000000000002</v>
      </c>
      <c r="AA120" s="193">
        <f t="shared" si="36"/>
        <v>3</v>
      </c>
      <c r="AB120" s="193" t="str">
        <f t="shared" si="37"/>
        <v>Nu se solicită</v>
      </c>
    </row>
    <row r="121" spans="1:28" s="163" customFormat="1" ht="60" x14ac:dyDescent="0.2">
      <c r="A121" s="143">
        <v>117</v>
      </c>
      <c r="B121" s="168" t="s">
        <v>2679</v>
      </c>
      <c r="C121" s="169" t="s">
        <v>2680</v>
      </c>
      <c r="D121" s="169" t="s">
        <v>2681</v>
      </c>
      <c r="E121" s="211" t="s">
        <v>2682</v>
      </c>
      <c r="F121" s="169" t="s">
        <v>2683</v>
      </c>
      <c r="G121" s="196">
        <v>60</v>
      </c>
      <c r="H121" s="217">
        <v>88.33</v>
      </c>
      <c r="I121" s="193">
        <f t="shared" si="47"/>
        <v>1.4721666666666666</v>
      </c>
      <c r="J121" s="193">
        <f t="shared" si="48"/>
        <v>88.33</v>
      </c>
      <c r="K121" s="197">
        <f t="shared" si="34"/>
        <v>60</v>
      </c>
      <c r="L121" s="197">
        <v>1</v>
      </c>
      <c r="M121" s="197">
        <f t="shared" si="39"/>
        <v>600</v>
      </c>
      <c r="N121" s="170">
        <f t="shared" si="40"/>
        <v>10</v>
      </c>
      <c r="O121" s="171">
        <f t="shared" si="41"/>
        <v>883.3</v>
      </c>
      <c r="P121" s="171">
        <f t="shared" si="42"/>
        <v>883.3</v>
      </c>
      <c r="Q121" s="213">
        <f t="shared" si="43"/>
        <v>60</v>
      </c>
      <c r="R121" s="170">
        <v>1</v>
      </c>
      <c r="S121" s="213">
        <f t="shared" si="44"/>
        <v>4800</v>
      </c>
      <c r="T121" s="161">
        <v>80</v>
      </c>
      <c r="U121" s="210">
        <f t="shared" si="45"/>
        <v>88.33</v>
      </c>
      <c r="V121" s="210">
        <f t="shared" si="46"/>
        <v>7066.4</v>
      </c>
      <c r="W121" s="196" t="s">
        <v>2292</v>
      </c>
      <c r="X121" s="196" t="s">
        <v>2293</v>
      </c>
      <c r="Y121" s="196">
        <v>11</v>
      </c>
      <c r="Z121" s="193">
        <f t="shared" si="35"/>
        <v>8.8330000000000002</v>
      </c>
      <c r="AA121" s="193">
        <f t="shared" si="36"/>
        <v>8</v>
      </c>
      <c r="AB121" s="193" t="str">
        <f t="shared" si="37"/>
        <v>Nu se solicită</v>
      </c>
    </row>
    <row r="122" spans="1:28" s="163" customFormat="1" ht="45" x14ac:dyDescent="0.2">
      <c r="A122" s="143">
        <v>118</v>
      </c>
      <c r="B122" s="168" t="s">
        <v>763</v>
      </c>
      <c r="C122" s="169" t="s">
        <v>2684</v>
      </c>
      <c r="D122" s="169" t="s">
        <v>2304</v>
      </c>
      <c r="E122" s="211" t="s">
        <v>2685</v>
      </c>
      <c r="F122" s="169" t="s">
        <v>2686</v>
      </c>
      <c r="G122" s="196">
        <v>10</v>
      </c>
      <c r="H122" s="217">
        <v>1031.07</v>
      </c>
      <c r="I122" s="193">
        <f t="shared" si="47"/>
        <v>103.107</v>
      </c>
      <c r="J122" s="193">
        <f t="shared" si="48"/>
        <v>1031.07</v>
      </c>
      <c r="K122" s="197">
        <f t="shared" si="34"/>
        <v>10</v>
      </c>
      <c r="L122" s="197">
        <v>1</v>
      </c>
      <c r="M122" s="197">
        <f t="shared" si="39"/>
        <v>150</v>
      </c>
      <c r="N122" s="170">
        <f t="shared" si="40"/>
        <v>15</v>
      </c>
      <c r="O122" s="171">
        <f t="shared" si="41"/>
        <v>15466.05</v>
      </c>
      <c r="P122" s="171">
        <f t="shared" si="42"/>
        <v>15466.05</v>
      </c>
      <c r="Q122" s="213">
        <f t="shared" si="43"/>
        <v>10</v>
      </c>
      <c r="R122" s="170">
        <v>1</v>
      </c>
      <c r="S122" s="213">
        <f t="shared" si="44"/>
        <v>1200</v>
      </c>
      <c r="T122" s="161">
        <v>120</v>
      </c>
      <c r="U122" s="210">
        <f t="shared" si="45"/>
        <v>1031.07</v>
      </c>
      <c r="V122" s="210">
        <f t="shared" si="46"/>
        <v>123728.4</v>
      </c>
      <c r="W122" s="196" t="s">
        <v>2292</v>
      </c>
      <c r="X122" s="196" t="s">
        <v>2293</v>
      </c>
      <c r="Y122" s="196">
        <v>11</v>
      </c>
      <c r="Z122" s="193">
        <f t="shared" si="35"/>
        <v>154.66049999999998</v>
      </c>
      <c r="AA122" s="193">
        <f t="shared" si="36"/>
        <v>154</v>
      </c>
      <c r="AB122" s="193">
        <f t="shared" si="37"/>
        <v>154</v>
      </c>
    </row>
    <row r="123" spans="1:28" s="163" customFormat="1" ht="30" x14ac:dyDescent="0.2">
      <c r="A123" s="143">
        <v>119</v>
      </c>
      <c r="B123" s="168" t="s">
        <v>2687</v>
      </c>
      <c r="C123" s="169" t="s">
        <v>2688</v>
      </c>
      <c r="D123" s="169" t="s">
        <v>2310</v>
      </c>
      <c r="E123" s="211" t="s">
        <v>2689</v>
      </c>
      <c r="F123" s="169" t="s">
        <v>2352</v>
      </c>
      <c r="G123" s="176">
        <v>1</v>
      </c>
      <c r="H123" s="217">
        <v>650.08000000000004</v>
      </c>
      <c r="I123" s="193">
        <f t="shared" si="47"/>
        <v>650.08000000000004</v>
      </c>
      <c r="J123" s="193">
        <f t="shared" si="48"/>
        <v>650.08000000000004</v>
      </c>
      <c r="K123" s="197">
        <f t="shared" si="34"/>
        <v>1</v>
      </c>
      <c r="L123" s="197">
        <v>1</v>
      </c>
      <c r="M123" s="197">
        <f t="shared" si="39"/>
        <v>75</v>
      </c>
      <c r="N123" s="170">
        <f t="shared" si="40"/>
        <v>75</v>
      </c>
      <c r="O123" s="171">
        <f t="shared" si="41"/>
        <v>48756</v>
      </c>
      <c r="P123" s="171">
        <f t="shared" si="42"/>
        <v>48756</v>
      </c>
      <c r="Q123" s="213">
        <f t="shared" si="43"/>
        <v>1</v>
      </c>
      <c r="R123" s="170">
        <v>1</v>
      </c>
      <c r="S123" s="213">
        <f t="shared" si="44"/>
        <v>600</v>
      </c>
      <c r="T123" s="161">
        <v>600</v>
      </c>
      <c r="U123" s="210">
        <f t="shared" si="45"/>
        <v>650.08000000000004</v>
      </c>
      <c r="V123" s="210">
        <f t="shared" si="46"/>
        <v>390048</v>
      </c>
      <c r="W123" s="196" t="s">
        <v>2292</v>
      </c>
      <c r="X123" s="196" t="s">
        <v>2293</v>
      </c>
      <c r="Y123" s="196">
        <v>11</v>
      </c>
      <c r="Z123" s="193">
        <f t="shared" si="35"/>
        <v>487.56</v>
      </c>
      <c r="AA123" s="193">
        <f t="shared" si="36"/>
        <v>487</v>
      </c>
      <c r="AB123" s="193">
        <f t="shared" si="37"/>
        <v>487</v>
      </c>
    </row>
    <row r="124" spans="1:28" s="163" customFormat="1" ht="90" x14ac:dyDescent="0.2">
      <c r="A124" s="143">
        <v>120</v>
      </c>
      <c r="B124" s="168" t="s">
        <v>1960</v>
      </c>
      <c r="C124" s="169" t="s">
        <v>2690</v>
      </c>
      <c r="D124" s="169" t="s">
        <v>2304</v>
      </c>
      <c r="E124" s="211" t="s">
        <v>2691</v>
      </c>
      <c r="F124" s="169" t="s">
        <v>2692</v>
      </c>
      <c r="G124" s="196">
        <v>5</v>
      </c>
      <c r="H124" s="217">
        <v>34.869999999999997</v>
      </c>
      <c r="I124" s="193">
        <f t="shared" si="47"/>
        <v>6.9739999999999993</v>
      </c>
      <c r="J124" s="193">
        <f t="shared" si="48"/>
        <v>34.869999999999997</v>
      </c>
      <c r="K124" s="197">
        <f t="shared" si="34"/>
        <v>5</v>
      </c>
      <c r="L124" s="197">
        <v>1</v>
      </c>
      <c r="M124" s="197">
        <f t="shared" si="39"/>
        <v>750</v>
      </c>
      <c r="N124" s="170">
        <f t="shared" si="40"/>
        <v>150</v>
      </c>
      <c r="O124" s="171">
        <f t="shared" si="41"/>
        <v>5230.4999999999991</v>
      </c>
      <c r="P124" s="171">
        <f t="shared" si="42"/>
        <v>5230.5</v>
      </c>
      <c r="Q124" s="213">
        <f t="shared" si="43"/>
        <v>5</v>
      </c>
      <c r="R124" s="170">
        <v>1</v>
      </c>
      <c r="S124" s="213">
        <f t="shared" si="44"/>
        <v>6000</v>
      </c>
      <c r="T124" s="161">
        <v>1200</v>
      </c>
      <c r="U124" s="210">
        <f t="shared" si="45"/>
        <v>34.869999999999997</v>
      </c>
      <c r="V124" s="210">
        <f t="shared" si="46"/>
        <v>41843.999999999993</v>
      </c>
      <c r="W124" s="196" t="s">
        <v>2292</v>
      </c>
      <c r="X124" s="196" t="s">
        <v>2293</v>
      </c>
      <c r="Y124" s="196">
        <v>11</v>
      </c>
      <c r="Z124" s="193">
        <f t="shared" si="35"/>
        <v>52.305</v>
      </c>
      <c r="AA124" s="193">
        <f t="shared" si="36"/>
        <v>52</v>
      </c>
      <c r="AB124" s="193">
        <f t="shared" si="37"/>
        <v>52</v>
      </c>
    </row>
    <row r="125" spans="1:28" s="163" customFormat="1" ht="60" x14ac:dyDescent="0.2">
      <c r="A125" s="143">
        <v>121</v>
      </c>
      <c r="B125" s="168" t="s">
        <v>2693</v>
      </c>
      <c r="C125" s="169" t="s">
        <v>2694</v>
      </c>
      <c r="D125" s="169" t="s">
        <v>2658</v>
      </c>
      <c r="E125" s="211" t="s">
        <v>2695</v>
      </c>
      <c r="F125" s="169" t="s">
        <v>2696</v>
      </c>
      <c r="G125" s="196">
        <v>5</v>
      </c>
      <c r="H125" s="217">
        <v>754.87</v>
      </c>
      <c r="I125" s="193">
        <f t="shared" si="47"/>
        <v>150.97399999999999</v>
      </c>
      <c r="J125" s="193">
        <f t="shared" si="48"/>
        <v>754.86999999999989</v>
      </c>
      <c r="K125" s="197">
        <f t="shared" si="34"/>
        <v>5</v>
      </c>
      <c r="L125" s="197">
        <v>1</v>
      </c>
      <c r="M125" s="197">
        <f t="shared" si="39"/>
        <v>5</v>
      </c>
      <c r="N125" s="170">
        <f t="shared" si="40"/>
        <v>1</v>
      </c>
      <c r="O125" s="171">
        <f t="shared" si="41"/>
        <v>754.86999999999989</v>
      </c>
      <c r="P125" s="171">
        <f t="shared" si="42"/>
        <v>754.86999999999989</v>
      </c>
      <c r="Q125" s="213">
        <f t="shared" si="43"/>
        <v>5</v>
      </c>
      <c r="R125" s="170">
        <v>1</v>
      </c>
      <c r="S125" s="213">
        <f t="shared" si="44"/>
        <v>40</v>
      </c>
      <c r="T125" s="161">
        <v>8</v>
      </c>
      <c r="U125" s="210">
        <f t="shared" si="45"/>
        <v>754.86999999999989</v>
      </c>
      <c r="V125" s="210">
        <f t="shared" si="46"/>
        <v>6038.9599999999991</v>
      </c>
      <c r="W125" s="196" t="s">
        <v>2292</v>
      </c>
      <c r="X125" s="196" t="s">
        <v>2293</v>
      </c>
      <c r="Y125" s="196">
        <v>11</v>
      </c>
      <c r="Z125" s="193">
        <f t="shared" si="35"/>
        <v>7.5486999999999993</v>
      </c>
      <c r="AA125" s="193">
        <f t="shared" si="36"/>
        <v>7</v>
      </c>
      <c r="AB125" s="193" t="str">
        <f t="shared" si="37"/>
        <v>Nu se solicită</v>
      </c>
    </row>
    <row r="126" spans="1:28" s="163" customFormat="1" ht="45" x14ac:dyDescent="0.2">
      <c r="A126" s="143">
        <v>122</v>
      </c>
      <c r="B126" s="168" t="s">
        <v>2697</v>
      </c>
      <c r="C126" s="169" t="s">
        <v>2698</v>
      </c>
      <c r="D126" s="169" t="s">
        <v>2340</v>
      </c>
      <c r="E126" s="211" t="s">
        <v>2699</v>
      </c>
      <c r="F126" s="169" t="s">
        <v>2700</v>
      </c>
      <c r="G126" s="196">
        <v>10</v>
      </c>
      <c r="H126" s="217">
        <v>5020.78</v>
      </c>
      <c r="I126" s="193">
        <f t="shared" si="47"/>
        <v>502.07799999999997</v>
      </c>
      <c r="J126" s="193">
        <f t="shared" si="48"/>
        <v>5020.78</v>
      </c>
      <c r="K126" s="197">
        <f t="shared" si="34"/>
        <v>10</v>
      </c>
      <c r="L126" s="197">
        <v>1</v>
      </c>
      <c r="M126" s="197">
        <f t="shared" si="39"/>
        <v>1000</v>
      </c>
      <c r="N126" s="170">
        <f t="shared" si="40"/>
        <v>100</v>
      </c>
      <c r="O126" s="171">
        <f t="shared" si="41"/>
        <v>502078</v>
      </c>
      <c r="P126" s="171">
        <f t="shared" si="42"/>
        <v>502078</v>
      </c>
      <c r="Q126" s="213">
        <f t="shared" si="43"/>
        <v>10</v>
      </c>
      <c r="R126" s="170">
        <v>1</v>
      </c>
      <c r="S126" s="213">
        <f t="shared" si="44"/>
        <v>8000</v>
      </c>
      <c r="T126" s="161">
        <v>800</v>
      </c>
      <c r="U126" s="210">
        <f t="shared" si="45"/>
        <v>5020.78</v>
      </c>
      <c r="V126" s="210">
        <f t="shared" si="46"/>
        <v>4016624</v>
      </c>
      <c r="W126" s="196" t="s">
        <v>2292</v>
      </c>
      <c r="X126" s="196" t="s">
        <v>2293</v>
      </c>
      <c r="Y126" s="196">
        <v>11</v>
      </c>
      <c r="Z126" s="193">
        <f t="shared" si="35"/>
        <v>5020.78</v>
      </c>
      <c r="AA126" s="193">
        <f t="shared" si="36"/>
        <v>5020</v>
      </c>
      <c r="AB126" s="193">
        <f t="shared" si="37"/>
        <v>5020</v>
      </c>
    </row>
    <row r="127" spans="1:28" s="163" customFormat="1" ht="75" x14ac:dyDescent="0.2">
      <c r="A127" s="143">
        <v>123</v>
      </c>
      <c r="B127" s="148" t="s">
        <v>2701</v>
      </c>
      <c r="C127" s="196" t="s">
        <v>2702</v>
      </c>
      <c r="D127" s="177" t="s">
        <v>2704</v>
      </c>
      <c r="E127" s="196" t="s">
        <v>2703</v>
      </c>
      <c r="F127" s="177" t="s">
        <v>2705</v>
      </c>
      <c r="G127" s="176">
        <v>1</v>
      </c>
      <c r="H127" s="217">
        <v>6.88</v>
      </c>
      <c r="I127" s="193">
        <f t="shared" si="47"/>
        <v>6.88</v>
      </c>
      <c r="J127" s="193">
        <f t="shared" si="48"/>
        <v>6.88</v>
      </c>
      <c r="K127" s="197">
        <f t="shared" si="34"/>
        <v>1</v>
      </c>
      <c r="L127" s="197">
        <v>1</v>
      </c>
      <c r="M127" s="197">
        <f t="shared" si="39"/>
        <v>5</v>
      </c>
      <c r="N127" s="170">
        <f t="shared" si="40"/>
        <v>5</v>
      </c>
      <c r="O127" s="171">
        <f t="shared" si="41"/>
        <v>34.4</v>
      </c>
      <c r="P127" s="171">
        <f t="shared" si="42"/>
        <v>34.4</v>
      </c>
      <c r="Q127" s="213">
        <f t="shared" si="43"/>
        <v>1</v>
      </c>
      <c r="R127" s="170">
        <v>1</v>
      </c>
      <c r="S127" s="213">
        <f t="shared" si="44"/>
        <v>40</v>
      </c>
      <c r="T127" s="161">
        <v>40</v>
      </c>
      <c r="U127" s="210">
        <f t="shared" si="45"/>
        <v>6.88</v>
      </c>
      <c r="V127" s="210">
        <f t="shared" si="46"/>
        <v>275.2</v>
      </c>
      <c r="W127" s="196" t="s">
        <v>2292</v>
      </c>
      <c r="X127" s="196" t="s">
        <v>2293</v>
      </c>
      <c r="Y127" s="196">
        <v>11</v>
      </c>
      <c r="Z127" s="193">
        <f t="shared" si="35"/>
        <v>0.34399999999999997</v>
      </c>
      <c r="AA127" s="193">
        <f t="shared" si="36"/>
        <v>0</v>
      </c>
      <c r="AB127" s="193" t="str">
        <f t="shared" si="37"/>
        <v>Nu se solicită</v>
      </c>
    </row>
    <row r="128" spans="1:28" s="163" customFormat="1" ht="45" x14ac:dyDescent="0.2">
      <c r="A128" s="143">
        <v>124</v>
      </c>
      <c r="B128" s="178" t="s">
        <v>2706</v>
      </c>
      <c r="C128" s="177" t="s">
        <v>2707</v>
      </c>
      <c r="D128" s="179" t="s">
        <v>2708</v>
      </c>
      <c r="E128" s="219" t="s">
        <v>2709</v>
      </c>
      <c r="F128" s="196" t="s">
        <v>2710</v>
      </c>
      <c r="G128" s="176">
        <v>30</v>
      </c>
      <c r="H128" s="149">
        <v>28</v>
      </c>
      <c r="I128" s="193">
        <f t="shared" si="47"/>
        <v>0.93333333333333335</v>
      </c>
      <c r="J128" s="193">
        <f t="shared" si="48"/>
        <v>28</v>
      </c>
      <c r="K128" s="197">
        <f t="shared" si="34"/>
        <v>30</v>
      </c>
      <c r="L128" s="197">
        <v>1</v>
      </c>
      <c r="M128" s="197">
        <f t="shared" si="39"/>
        <v>9000</v>
      </c>
      <c r="N128" s="170">
        <f t="shared" si="40"/>
        <v>300</v>
      </c>
      <c r="O128" s="171">
        <f t="shared" si="41"/>
        <v>8400</v>
      </c>
      <c r="P128" s="171">
        <f t="shared" si="42"/>
        <v>8400</v>
      </c>
      <c r="Q128" s="213">
        <f t="shared" si="43"/>
        <v>30</v>
      </c>
      <c r="R128" s="170">
        <v>1</v>
      </c>
      <c r="S128" s="213">
        <f t="shared" si="44"/>
        <v>72000</v>
      </c>
      <c r="T128" s="161">
        <v>2400</v>
      </c>
      <c r="U128" s="210">
        <f t="shared" si="45"/>
        <v>28</v>
      </c>
      <c r="V128" s="210">
        <f t="shared" si="46"/>
        <v>67200</v>
      </c>
      <c r="W128" s="196" t="s">
        <v>2756</v>
      </c>
      <c r="X128" s="196" t="s">
        <v>2293</v>
      </c>
      <c r="Y128" s="196">
        <v>11</v>
      </c>
      <c r="Z128" s="193">
        <f t="shared" si="35"/>
        <v>84</v>
      </c>
      <c r="AA128" s="193">
        <f t="shared" si="36"/>
        <v>84</v>
      </c>
      <c r="AB128" s="193">
        <f t="shared" si="37"/>
        <v>84</v>
      </c>
    </row>
    <row r="129" spans="1:28" s="163" customFormat="1" ht="30" x14ac:dyDescent="0.2">
      <c r="A129" s="143">
        <v>125</v>
      </c>
      <c r="B129" s="148" t="s">
        <v>2711</v>
      </c>
      <c r="C129" s="196" t="s">
        <v>2715</v>
      </c>
      <c r="D129" s="179" t="s">
        <v>2713</v>
      </c>
      <c r="E129" s="196" t="s">
        <v>2712</v>
      </c>
      <c r="F129" s="177" t="s">
        <v>2714</v>
      </c>
      <c r="G129" s="196">
        <v>10</v>
      </c>
      <c r="H129" s="149">
        <v>4.5</v>
      </c>
      <c r="I129" s="193">
        <f t="shared" si="47"/>
        <v>0.45</v>
      </c>
      <c r="J129" s="193">
        <f t="shared" si="48"/>
        <v>4.5</v>
      </c>
      <c r="K129" s="197">
        <f t="shared" si="34"/>
        <v>10</v>
      </c>
      <c r="L129" s="197">
        <v>1</v>
      </c>
      <c r="M129" s="197">
        <f t="shared" si="39"/>
        <v>300</v>
      </c>
      <c r="N129" s="170">
        <f t="shared" si="40"/>
        <v>30</v>
      </c>
      <c r="O129" s="171">
        <f t="shared" si="41"/>
        <v>135</v>
      </c>
      <c r="P129" s="171">
        <f t="shared" si="42"/>
        <v>135</v>
      </c>
      <c r="Q129" s="213">
        <f t="shared" si="43"/>
        <v>10</v>
      </c>
      <c r="R129" s="170">
        <v>1</v>
      </c>
      <c r="S129" s="213">
        <f t="shared" si="44"/>
        <v>2400</v>
      </c>
      <c r="T129" s="161">
        <v>240</v>
      </c>
      <c r="U129" s="210">
        <f t="shared" si="45"/>
        <v>4.5</v>
      </c>
      <c r="V129" s="210">
        <f t="shared" si="46"/>
        <v>1080</v>
      </c>
      <c r="W129" s="196" t="s">
        <v>2756</v>
      </c>
      <c r="X129" s="196" t="s">
        <v>2293</v>
      </c>
      <c r="Y129" s="196">
        <v>11</v>
      </c>
      <c r="Z129" s="193">
        <f t="shared" si="35"/>
        <v>1.35</v>
      </c>
      <c r="AA129" s="193">
        <f t="shared" si="36"/>
        <v>1</v>
      </c>
      <c r="AB129" s="193" t="str">
        <f t="shared" si="37"/>
        <v>Nu se solicită</v>
      </c>
    </row>
    <row r="130" spans="1:28" s="163" customFormat="1" ht="60" x14ac:dyDescent="0.2">
      <c r="A130" s="143">
        <v>126</v>
      </c>
      <c r="B130" s="148" t="s">
        <v>2716</v>
      </c>
      <c r="C130" s="196" t="s">
        <v>2717</v>
      </c>
      <c r="D130" s="179" t="s">
        <v>2718</v>
      </c>
      <c r="E130" s="196" t="s">
        <v>2719</v>
      </c>
      <c r="F130" s="177" t="s">
        <v>2804</v>
      </c>
      <c r="G130" s="196">
        <v>1</v>
      </c>
      <c r="H130" s="193">
        <v>30</v>
      </c>
      <c r="I130" s="193">
        <f t="shared" si="47"/>
        <v>30</v>
      </c>
      <c r="J130" s="193">
        <f t="shared" si="48"/>
        <v>30</v>
      </c>
      <c r="K130" s="197">
        <f t="shared" si="34"/>
        <v>1</v>
      </c>
      <c r="L130" s="197">
        <v>1</v>
      </c>
      <c r="M130" s="197">
        <f t="shared" si="39"/>
        <v>100</v>
      </c>
      <c r="N130" s="170">
        <f t="shared" si="40"/>
        <v>100</v>
      </c>
      <c r="O130" s="171">
        <f t="shared" si="41"/>
        <v>3000</v>
      </c>
      <c r="P130" s="171">
        <f t="shared" si="42"/>
        <v>3000</v>
      </c>
      <c r="Q130" s="213">
        <f t="shared" si="43"/>
        <v>1</v>
      </c>
      <c r="R130" s="170">
        <v>1</v>
      </c>
      <c r="S130" s="213">
        <f t="shared" si="44"/>
        <v>800</v>
      </c>
      <c r="T130" s="161">
        <v>800</v>
      </c>
      <c r="U130" s="210">
        <f t="shared" si="45"/>
        <v>30</v>
      </c>
      <c r="V130" s="210">
        <f t="shared" si="46"/>
        <v>24000</v>
      </c>
      <c r="W130" s="196" t="s">
        <v>2756</v>
      </c>
      <c r="X130" s="196" t="s">
        <v>2293</v>
      </c>
      <c r="Y130" s="196">
        <v>11</v>
      </c>
      <c r="Z130" s="193">
        <f t="shared" si="35"/>
        <v>30</v>
      </c>
      <c r="AA130" s="193">
        <f t="shared" si="36"/>
        <v>30</v>
      </c>
      <c r="AB130" s="193" t="str">
        <f t="shared" si="37"/>
        <v>Nu se solicită</v>
      </c>
    </row>
    <row r="131" spans="1:28" s="163" customFormat="1" ht="30" x14ac:dyDescent="0.2">
      <c r="A131" s="143">
        <v>127</v>
      </c>
      <c r="B131" s="148" t="s">
        <v>2720</v>
      </c>
      <c r="C131" s="196" t="s">
        <v>2721</v>
      </c>
      <c r="D131" s="179" t="s">
        <v>876</v>
      </c>
      <c r="E131" s="196" t="s">
        <v>2722</v>
      </c>
      <c r="F131" s="196" t="s">
        <v>2723</v>
      </c>
      <c r="G131" s="196">
        <v>1</v>
      </c>
      <c r="H131" s="196">
        <v>23</v>
      </c>
      <c r="I131" s="193">
        <f t="shared" si="47"/>
        <v>23</v>
      </c>
      <c r="J131" s="193">
        <f t="shared" si="48"/>
        <v>23</v>
      </c>
      <c r="K131" s="197">
        <f t="shared" si="34"/>
        <v>1</v>
      </c>
      <c r="L131" s="197">
        <v>1</v>
      </c>
      <c r="M131" s="197">
        <f t="shared" si="39"/>
        <v>15</v>
      </c>
      <c r="N131" s="170">
        <f t="shared" si="40"/>
        <v>15</v>
      </c>
      <c r="O131" s="171">
        <f t="shared" si="41"/>
        <v>345</v>
      </c>
      <c r="P131" s="171">
        <f t="shared" si="42"/>
        <v>345</v>
      </c>
      <c r="Q131" s="213">
        <f t="shared" si="43"/>
        <v>1</v>
      </c>
      <c r="R131" s="170">
        <v>1</v>
      </c>
      <c r="S131" s="213">
        <f t="shared" si="44"/>
        <v>120</v>
      </c>
      <c r="T131" s="161">
        <v>120</v>
      </c>
      <c r="U131" s="210">
        <f t="shared" si="45"/>
        <v>23</v>
      </c>
      <c r="V131" s="210">
        <f t="shared" si="46"/>
        <v>2760</v>
      </c>
      <c r="W131" s="196" t="s">
        <v>2756</v>
      </c>
      <c r="X131" s="196" t="s">
        <v>2293</v>
      </c>
      <c r="Y131" s="196">
        <v>11</v>
      </c>
      <c r="Z131" s="193">
        <f t="shared" si="35"/>
        <v>3.45</v>
      </c>
      <c r="AA131" s="193">
        <f t="shared" si="36"/>
        <v>3</v>
      </c>
      <c r="AB131" s="193" t="str">
        <f t="shared" si="37"/>
        <v>Nu se solicită</v>
      </c>
    </row>
    <row r="132" spans="1:28" s="163" customFormat="1" ht="60" x14ac:dyDescent="0.2">
      <c r="A132" s="143">
        <v>128</v>
      </c>
      <c r="B132" s="148" t="s">
        <v>2724</v>
      </c>
      <c r="C132" s="176" t="s">
        <v>2725</v>
      </c>
      <c r="D132" s="179" t="s">
        <v>876</v>
      </c>
      <c r="E132" s="180" t="s">
        <v>2726</v>
      </c>
      <c r="F132" s="180" t="s">
        <v>2727</v>
      </c>
      <c r="G132" s="181">
        <v>1</v>
      </c>
      <c r="H132" s="149">
        <v>22</v>
      </c>
      <c r="I132" s="193">
        <f t="shared" si="47"/>
        <v>22</v>
      </c>
      <c r="J132" s="193">
        <f t="shared" si="48"/>
        <v>22</v>
      </c>
      <c r="K132" s="197">
        <f t="shared" si="34"/>
        <v>1</v>
      </c>
      <c r="L132" s="197">
        <v>1</v>
      </c>
      <c r="M132" s="197">
        <f t="shared" si="39"/>
        <v>100</v>
      </c>
      <c r="N132" s="170">
        <f t="shared" si="40"/>
        <v>100</v>
      </c>
      <c r="O132" s="171">
        <f t="shared" si="41"/>
        <v>2200</v>
      </c>
      <c r="P132" s="171">
        <f t="shared" si="42"/>
        <v>2200</v>
      </c>
      <c r="Q132" s="213">
        <f t="shared" si="43"/>
        <v>1</v>
      </c>
      <c r="R132" s="170">
        <v>1</v>
      </c>
      <c r="S132" s="213">
        <f t="shared" si="44"/>
        <v>800</v>
      </c>
      <c r="T132" s="161">
        <v>800</v>
      </c>
      <c r="U132" s="210">
        <f t="shared" si="45"/>
        <v>22</v>
      </c>
      <c r="V132" s="210">
        <f t="shared" si="46"/>
        <v>17600</v>
      </c>
      <c r="W132" s="196" t="s">
        <v>2756</v>
      </c>
      <c r="X132" s="196" t="s">
        <v>2293</v>
      </c>
      <c r="Y132" s="196">
        <v>11</v>
      </c>
      <c r="Z132" s="193">
        <f t="shared" si="35"/>
        <v>22</v>
      </c>
      <c r="AA132" s="193">
        <f t="shared" si="36"/>
        <v>22</v>
      </c>
      <c r="AB132" s="193" t="str">
        <f t="shared" si="37"/>
        <v>Nu se solicită</v>
      </c>
    </row>
    <row r="133" spans="1:28" s="163" customFormat="1" ht="30" x14ac:dyDescent="0.2">
      <c r="A133" s="143">
        <v>129</v>
      </c>
      <c r="B133" s="148" t="s">
        <v>2728</v>
      </c>
      <c r="C133" s="196" t="s">
        <v>2729</v>
      </c>
      <c r="D133" s="179" t="s">
        <v>2730</v>
      </c>
      <c r="E133" s="196" t="s">
        <v>2726</v>
      </c>
      <c r="F133" s="196" t="s">
        <v>2731</v>
      </c>
      <c r="G133" s="196">
        <v>1</v>
      </c>
      <c r="H133" s="196">
        <v>36</v>
      </c>
      <c r="I133" s="193">
        <f t="shared" si="47"/>
        <v>36</v>
      </c>
      <c r="J133" s="193">
        <f t="shared" si="48"/>
        <v>36</v>
      </c>
      <c r="K133" s="197">
        <f t="shared" si="34"/>
        <v>1</v>
      </c>
      <c r="L133" s="197">
        <v>1</v>
      </c>
      <c r="M133" s="197">
        <f t="shared" ref="M133:M173" si="49">N133*G133</f>
        <v>50</v>
      </c>
      <c r="N133" s="170">
        <f t="shared" ref="N133:N169" si="50">T133/8</f>
        <v>50</v>
      </c>
      <c r="O133" s="171">
        <f t="shared" ref="O133:O169" si="51">M133*I133</f>
        <v>1800</v>
      </c>
      <c r="P133" s="171">
        <f t="shared" ref="P133:P169" si="52">N133*J133</f>
        <v>1800</v>
      </c>
      <c r="Q133" s="213">
        <f t="shared" ref="Q133:Q173" si="53">R133*G133</f>
        <v>1</v>
      </c>
      <c r="R133" s="170">
        <v>1</v>
      </c>
      <c r="S133" s="213">
        <f t="shared" ref="S133:S173" si="54">T133*G133</f>
        <v>400</v>
      </c>
      <c r="T133" s="161">
        <v>400</v>
      </c>
      <c r="U133" s="210">
        <f t="shared" ref="U133:U169" si="55">Q133*I133</f>
        <v>36</v>
      </c>
      <c r="V133" s="210">
        <f t="shared" ref="V133:V169" si="56">S133*I133</f>
        <v>14400</v>
      </c>
      <c r="W133" s="196" t="s">
        <v>2756</v>
      </c>
      <c r="X133" s="196" t="s">
        <v>2293</v>
      </c>
      <c r="Y133" s="196">
        <v>11</v>
      </c>
      <c r="Z133" s="193">
        <f t="shared" si="35"/>
        <v>18</v>
      </c>
      <c r="AA133" s="193">
        <f t="shared" si="36"/>
        <v>18</v>
      </c>
      <c r="AB133" s="193" t="str">
        <f t="shared" si="37"/>
        <v>Nu se solicită</v>
      </c>
    </row>
    <row r="134" spans="1:28" s="163" customFormat="1" ht="30" x14ac:dyDescent="0.2">
      <c r="A134" s="143">
        <v>130</v>
      </c>
      <c r="B134" s="148" t="s">
        <v>2732</v>
      </c>
      <c r="C134" s="196" t="s">
        <v>2733</v>
      </c>
      <c r="D134" s="179" t="s">
        <v>2734</v>
      </c>
      <c r="E134" s="196" t="s">
        <v>2735</v>
      </c>
      <c r="F134" s="196" t="s">
        <v>2736</v>
      </c>
      <c r="G134" s="176">
        <v>1</v>
      </c>
      <c r="H134" s="150">
        <v>30.5</v>
      </c>
      <c r="I134" s="193">
        <f t="shared" si="47"/>
        <v>30.5</v>
      </c>
      <c r="J134" s="193">
        <f t="shared" si="48"/>
        <v>30.5</v>
      </c>
      <c r="K134" s="197">
        <f t="shared" ref="K134:K173" si="57">G134</f>
        <v>1</v>
      </c>
      <c r="L134" s="197">
        <v>1</v>
      </c>
      <c r="M134" s="197">
        <f t="shared" si="49"/>
        <v>100</v>
      </c>
      <c r="N134" s="170">
        <f t="shared" si="50"/>
        <v>100</v>
      </c>
      <c r="O134" s="171">
        <f t="shared" si="51"/>
        <v>3050</v>
      </c>
      <c r="P134" s="171">
        <f t="shared" si="52"/>
        <v>3050</v>
      </c>
      <c r="Q134" s="213">
        <f t="shared" si="53"/>
        <v>1</v>
      </c>
      <c r="R134" s="170">
        <v>1</v>
      </c>
      <c r="S134" s="213">
        <f t="shared" si="54"/>
        <v>800</v>
      </c>
      <c r="T134" s="161">
        <v>800</v>
      </c>
      <c r="U134" s="210">
        <f t="shared" si="55"/>
        <v>30.5</v>
      </c>
      <c r="V134" s="210">
        <f t="shared" si="56"/>
        <v>24400</v>
      </c>
      <c r="W134" s="196" t="s">
        <v>2756</v>
      </c>
      <c r="X134" s="196" t="s">
        <v>2293</v>
      </c>
      <c r="Y134" s="196">
        <v>11</v>
      </c>
      <c r="Z134" s="193">
        <f t="shared" ref="Z134:Z173" si="58">1%*P134</f>
        <v>30.5</v>
      </c>
      <c r="AA134" s="193">
        <f t="shared" ref="AA134:AA173" si="59">ROUNDDOWN(Z134,0)</f>
        <v>30</v>
      </c>
      <c r="AB134" s="193" t="str">
        <f t="shared" ref="AB134:AB173" si="60">IF(AA134&lt;=50,"Nu se solicită",(AA134))</f>
        <v>Nu se solicită</v>
      </c>
    </row>
    <row r="135" spans="1:28" s="163" customFormat="1" ht="30" x14ac:dyDescent="0.2">
      <c r="A135" s="143">
        <v>131</v>
      </c>
      <c r="B135" s="151" t="s">
        <v>2737</v>
      </c>
      <c r="C135" s="196" t="s">
        <v>2738</v>
      </c>
      <c r="D135" s="182" t="s">
        <v>2718</v>
      </c>
      <c r="E135" s="183">
        <v>0.2</v>
      </c>
      <c r="F135" s="196" t="s">
        <v>2739</v>
      </c>
      <c r="G135" s="176">
        <v>1</v>
      </c>
      <c r="H135" s="149">
        <v>6.5</v>
      </c>
      <c r="I135" s="193">
        <f t="shared" si="47"/>
        <v>6.5</v>
      </c>
      <c r="J135" s="193">
        <f t="shared" si="48"/>
        <v>6.5</v>
      </c>
      <c r="K135" s="197">
        <f t="shared" si="57"/>
        <v>1</v>
      </c>
      <c r="L135" s="197">
        <v>1</v>
      </c>
      <c r="M135" s="197">
        <f t="shared" si="49"/>
        <v>50</v>
      </c>
      <c r="N135" s="170">
        <f t="shared" si="50"/>
        <v>50</v>
      </c>
      <c r="O135" s="171">
        <f t="shared" si="51"/>
        <v>325</v>
      </c>
      <c r="P135" s="171">
        <f t="shared" si="52"/>
        <v>325</v>
      </c>
      <c r="Q135" s="213">
        <f t="shared" si="53"/>
        <v>1</v>
      </c>
      <c r="R135" s="170">
        <v>1</v>
      </c>
      <c r="S135" s="213">
        <f t="shared" si="54"/>
        <v>400</v>
      </c>
      <c r="T135" s="161">
        <v>400</v>
      </c>
      <c r="U135" s="210">
        <f t="shared" si="55"/>
        <v>6.5</v>
      </c>
      <c r="V135" s="210">
        <f t="shared" si="56"/>
        <v>2600</v>
      </c>
      <c r="W135" s="196" t="s">
        <v>2756</v>
      </c>
      <c r="X135" s="196" t="s">
        <v>2293</v>
      </c>
      <c r="Y135" s="196">
        <v>11</v>
      </c>
      <c r="Z135" s="193">
        <f t="shared" si="58"/>
        <v>3.25</v>
      </c>
      <c r="AA135" s="193">
        <f t="shared" si="59"/>
        <v>3</v>
      </c>
      <c r="AB135" s="193" t="str">
        <f t="shared" si="60"/>
        <v>Nu se solicită</v>
      </c>
    </row>
    <row r="136" spans="1:28" s="163" customFormat="1" ht="45" x14ac:dyDescent="0.2">
      <c r="A136" s="143">
        <v>132</v>
      </c>
      <c r="B136" s="178" t="s">
        <v>2331</v>
      </c>
      <c r="C136" s="177" t="s">
        <v>2332</v>
      </c>
      <c r="D136" s="177" t="s">
        <v>876</v>
      </c>
      <c r="E136" s="196" t="s">
        <v>2333</v>
      </c>
      <c r="F136" s="177" t="s">
        <v>2334</v>
      </c>
      <c r="G136" s="211">
        <v>1</v>
      </c>
      <c r="H136" s="149">
        <v>35.5</v>
      </c>
      <c r="I136" s="193">
        <f t="shared" si="47"/>
        <v>35.5</v>
      </c>
      <c r="J136" s="193">
        <f t="shared" si="48"/>
        <v>35.5</v>
      </c>
      <c r="K136" s="197">
        <f t="shared" si="57"/>
        <v>1</v>
      </c>
      <c r="L136" s="197">
        <v>1</v>
      </c>
      <c r="M136" s="197">
        <f t="shared" si="49"/>
        <v>100</v>
      </c>
      <c r="N136" s="170">
        <f t="shared" si="50"/>
        <v>100</v>
      </c>
      <c r="O136" s="171">
        <f t="shared" si="51"/>
        <v>3550</v>
      </c>
      <c r="P136" s="171">
        <f t="shared" si="52"/>
        <v>3550</v>
      </c>
      <c r="Q136" s="213">
        <f t="shared" si="53"/>
        <v>1</v>
      </c>
      <c r="R136" s="170">
        <v>1</v>
      </c>
      <c r="S136" s="213">
        <f t="shared" si="54"/>
        <v>800</v>
      </c>
      <c r="T136" s="161">
        <v>800</v>
      </c>
      <c r="U136" s="210">
        <f t="shared" si="55"/>
        <v>35.5</v>
      </c>
      <c r="V136" s="210">
        <f t="shared" si="56"/>
        <v>28400</v>
      </c>
      <c r="W136" s="196" t="s">
        <v>2756</v>
      </c>
      <c r="X136" s="196" t="s">
        <v>2293</v>
      </c>
      <c r="Y136" s="196">
        <v>11</v>
      </c>
      <c r="Z136" s="193">
        <f t="shared" si="58"/>
        <v>35.5</v>
      </c>
      <c r="AA136" s="193">
        <f t="shared" si="59"/>
        <v>35</v>
      </c>
      <c r="AB136" s="193" t="str">
        <f t="shared" si="60"/>
        <v>Nu se solicită</v>
      </c>
    </row>
    <row r="137" spans="1:28" s="163" customFormat="1" ht="30" x14ac:dyDescent="0.2">
      <c r="A137" s="143">
        <v>133</v>
      </c>
      <c r="B137" s="148" t="s">
        <v>2740</v>
      </c>
      <c r="C137" s="196" t="s">
        <v>2741</v>
      </c>
      <c r="D137" s="179" t="s">
        <v>2742</v>
      </c>
      <c r="E137" s="219" t="s">
        <v>2477</v>
      </c>
      <c r="F137" s="196" t="s">
        <v>2743</v>
      </c>
      <c r="G137" s="196">
        <v>25</v>
      </c>
      <c r="H137" s="152">
        <v>15</v>
      </c>
      <c r="I137" s="193">
        <f t="shared" si="47"/>
        <v>0.6</v>
      </c>
      <c r="J137" s="193">
        <f t="shared" si="48"/>
        <v>15</v>
      </c>
      <c r="K137" s="197">
        <f t="shared" si="57"/>
        <v>25</v>
      </c>
      <c r="L137" s="197">
        <v>1</v>
      </c>
      <c r="M137" s="197">
        <f t="shared" si="49"/>
        <v>125</v>
      </c>
      <c r="N137" s="170">
        <f t="shared" si="50"/>
        <v>5</v>
      </c>
      <c r="O137" s="171">
        <f t="shared" si="51"/>
        <v>75</v>
      </c>
      <c r="P137" s="171">
        <f t="shared" si="52"/>
        <v>75</v>
      </c>
      <c r="Q137" s="213">
        <f t="shared" si="53"/>
        <v>25</v>
      </c>
      <c r="R137" s="170">
        <v>1</v>
      </c>
      <c r="S137" s="213">
        <f t="shared" si="54"/>
        <v>1000</v>
      </c>
      <c r="T137" s="161">
        <v>40</v>
      </c>
      <c r="U137" s="210">
        <f t="shared" si="55"/>
        <v>15</v>
      </c>
      <c r="V137" s="210">
        <f t="shared" si="56"/>
        <v>600</v>
      </c>
      <c r="W137" s="196" t="s">
        <v>2756</v>
      </c>
      <c r="X137" s="196" t="s">
        <v>2293</v>
      </c>
      <c r="Y137" s="196">
        <v>11</v>
      </c>
      <c r="Z137" s="193">
        <f t="shared" si="58"/>
        <v>0.75</v>
      </c>
      <c r="AA137" s="193">
        <f t="shared" si="59"/>
        <v>0</v>
      </c>
      <c r="AB137" s="193" t="str">
        <f t="shared" si="60"/>
        <v>Nu se solicită</v>
      </c>
    </row>
    <row r="138" spans="1:28" s="163" customFormat="1" ht="45" x14ac:dyDescent="0.2">
      <c r="A138" s="143">
        <v>134</v>
      </c>
      <c r="B138" s="148" t="s">
        <v>2744</v>
      </c>
      <c r="C138" s="143" t="s">
        <v>2745</v>
      </c>
      <c r="D138" s="184" t="s">
        <v>2734</v>
      </c>
      <c r="E138" s="143" t="s">
        <v>2746</v>
      </c>
      <c r="F138" s="196" t="s">
        <v>2747</v>
      </c>
      <c r="G138" s="176">
        <v>1</v>
      </c>
      <c r="H138" s="153">
        <v>43</v>
      </c>
      <c r="I138" s="193">
        <f t="shared" si="47"/>
        <v>43</v>
      </c>
      <c r="J138" s="193">
        <f t="shared" si="48"/>
        <v>43</v>
      </c>
      <c r="K138" s="197">
        <f t="shared" si="57"/>
        <v>1</v>
      </c>
      <c r="L138" s="197">
        <v>1</v>
      </c>
      <c r="M138" s="197">
        <f t="shared" si="49"/>
        <v>40</v>
      </c>
      <c r="N138" s="170">
        <f t="shared" si="50"/>
        <v>40</v>
      </c>
      <c r="O138" s="171">
        <f t="shared" si="51"/>
        <v>1720</v>
      </c>
      <c r="P138" s="171">
        <f t="shared" si="52"/>
        <v>1720</v>
      </c>
      <c r="Q138" s="213">
        <f t="shared" si="53"/>
        <v>1</v>
      </c>
      <c r="R138" s="170">
        <v>1</v>
      </c>
      <c r="S138" s="213">
        <f t="shared" si="54"/>
        <v>320</v>
      </c>
      <c r="T138" s="161">
        <v>320</v>
      </c>
      <c r="U138" s="210">
        <f t="shared" si="55"/>
        <v>43</v>
      </c>
      <c r="V138" s="210">
        <f t="shared" si="56"/>
        <v>13760</v>
      </c>
      <c r="W138" s="196" t="s">
        <v>2756</v>
      </c>
      <c r="X138" s="196" t="s">
        <v>2293</v>
      </c>
      <c r="Y138" s="196">
        <v>11</v>
      </c>
      <c r="Z138" s="193">
        <f t="shared" si="58"/>
        <v>17.2</v>
      </c>
      <c r="AA138" s="193">
        <f t="shared" si="59"/>
        <v>17</v>
      </c>
      <c r="AB138" s="193" t="str">
        <f t="shared" si="60"/>
        <v>Nu se solicită</v>
      </c>
    </row>
    <row r="139" spans="1:28" s="163" customFormat="1" ht="45" x14ac:dyDescent="0.2">
      <c r="A139" s="143">
        <v>135</v>
      </c>
      <c r="B139" s="148" t="s">
        <v>2748</v>
      </c>
      <c r="C139" s="196" t="s">
        <v>2749</v>
      </c>
      <c r="D139" s="179" t="s">
        <v>2751</v>
      </c>
      <c r="E139" s="196"/>
      <c r="F139" s="196" t="s">
        <v>2750</v>
      </c>
      <c r="G139" s="196">
        <v>24</v>
      </c>
      <c r="H139" s="193">
        <v>22.5</v>
      </c>
      <c r="I139" s="193">
        <f t="shared" si="47"/>
        <v>0.9375</v>
      </c>
      <c r="J139" s="193">
        <f t="shared" si="48"/>
        <v>22.5</v>
      </c>
      <c r="K139" s="197">
        <f t="shared" si="57"/>
        <v>24</v>
      </c>
      <c r="L139" s="197">
        <v>1</v>
      </c>
      <c r="M139" s="197">
        <f t="shared" si="49"/>
        <v>1200</v>
      </c>
      <c r="N139" s="170">
        <f t="shared" si="50"/>
        <v>50</v>
      </c>
      <c r="O139" s="171">
        <f t="shared" si="51"/>
        <v>1125</v>
      </c>
      <c r="P139" s="171">
        <f t="shared" si="52"/>
        <v>1125</v>
      </c>
      <c r="Q139" s="213">
        <f t="shared" si="53"/>
        <v>24</v>
      </c>
      <c r="R139" s="170">
        <v>1</v>
      </c>
      <c r="S139" s="213">
        <f t="shared" si="54"/>
        <v>9600</v>
      </c>
      <c r="T139" s="161">
        <v>400</v>
      </c>
      <c r="U139" s="210">
        <f t="shared" si="55"/>
        <v>22.5</v>
      </c>
      <c r="V139" s="210">
        <f t="shared" si="56"/>
        <v>9000</v>
      </c>
      <c r="W139" s="196" t="s">
        <v>2756</v>
      </c>
      <c r="X139" s="196" t="s">
        <v>2293</v>
      </c>
      <c r="Y139" s="196">
        <v>11</v>
      </c>
      <c r="Z139" s="193">
        <f t="shared" si="58"/>
        <v>11.25</v>
      </c>
      <c r="AA139" s="193">
        <f t="shared" si="59"/>
        <v>11</v>
      </c>
      <c r="AB139" s="193" t="str">
        <f t="shared" si="60"/>
        <v>Nu se solicită</v>
      </c>
    </row>
    <row r="140" spans="1:28" s="163" customFormat="1" ht="30" x14ac:dyDescent="0.2">
      <c r="A140" s="143">
        <v>136</v>
      </c>
      <c r="B140" s="148" t="s">
        <v>2752</v>
      </c>
      <c r="C140" s="196" t="s">
        <v>2753</v>
      </c>
      <c r="D140" s="179" t="s">
        <v>2754</v>
      </c>
      <c r="E140" s="219" t="s">
        <v>2477</v>
      </c>
      <c r="F140" s="196" t="s">
        <v>2755</v>
      </c>
      <c r="G140" s="196">
        <v>24</v>
      </c>
      <c r="H140" s="150">
        <v>19</v>
      </c>
      <c r="I140" s="193">
        <f t="shared" si="47"/>
        <v>0.79166666666666663</v>
      </c>
      <c r="J140" s="193">
        <f t="shared" si="48"/>
        <v>19</v>
      </c>
      <c r="K140" s="197">
        <f t="shared" si="57"/>
        <v>24</v>
      </c>
      <c r="L140" s="197">
        <v>1</v>
      </c>
      <c r="M140" s="197">
        <f t="shared" si="49"/>
        <v>72</v>
      </c>
      <c r="N140" s="170">
        <f t="shared" si="50"/>
        <v>3</v>
      </c>
      <c r="O140" s="171">
        <f t="shared" si="51"/>
        <v>57</v>
      </c>
      <c r="P140" s="171">
        <f t="shared" si="52"/>
        <v>57</v>
      </c>
      <c r="Q140" s="213">
        <f t="shared" si="53"/>
        <v>24</v>
      </c>
      <c r="R140" s="170">
        <v>1</v>
      </c>
      <c r="S140" s="213">
        <f t="shared" si="54"/>
        <v>576</v>
      </c>
      <c r="T140" s="161">
        <v>24</v>
      </c>
      <c r="U140" s="210">
        <f t="shared" si="55"/>
        <v>19</v>
      </c>
      <c r="V140" s="210">
        <f t="shared" si="56"/>
        <v>456</v>
      </c>
      <c r="W140" s="196" t="s">
        <v>2756</v>
      </c>
      <c r="X140" s="196" t="s">
        <v>2293</v>
      </c>
      <c r="Y140" s="196">
        <v>11</v>
      </c>
      <c r="Z140" s="193">
        <f t="shared" si="58"/>
        <v>0.57000000000000006</v>
      </c>
      <c r="AA140" s="193">
        <f t="shared" si="59"/>
        <v>0</v>
      </c>
      <c r="AB140" s="193" t="str">
        <f t="shared" si="60"/>
        <v>Nu se solicită</v>
      </c>
    </row>
    <row r="141" spans="1:28" s="163" customFormat="1" ht="30" x14ac:dyDescent="0.2">
      <c r="A141" s="143">
        <v>137</v>
      </c>
      <c r="B141" s="168" t="s">
        <v>2800</v>
      </c>
      <c r="C141" s="169" t="s">
        <v>2801</v>
      </c>
      <c r="D141" s="169" t="s">
        <v>2307</v>
      </c>
      <c r="E141" s="211" t="s">
        <v>2802</v>
      </c>
      <c r="F141" s="169" t="s">
        <v>2803</v>
      </c>
      <c r="G141" s="196">
        <v>2</v>
      </c>
      <c r="H141" s="217">
        <v>11580.26</v>
      </c>
      <c r="I141" s="193">
        <f t="shared" si="47"/>
        <v>5790.13</v>
      </c>
      <c r="J141" s="193">
        <f t="shared" si="48"/>
        <v>11580.26</v>
      </c>
      <c r="K141" s="197">
        <f t="shared" si="57"/>
        <v>2</v>
      </c>
      <c r="L141" s="197">
        <v>1</v>
      </c>
      <c r="M141" s="197">
        <f t="shared" si="49"/>
        <v>6</v>
      </c>
      <c r="N141" s="170">
        <f t="shared" si="50"/>
        <v>3</v>
      </c>
      <c r="O141" s="171">
        <f t="shared" si="51"/>
        <v>34740.78</v>
      </c>
      <c r="P141" s="171">
        <f t="shared" si="52"/>
        <v>34740.78</v>
      </c>
      <c r="Q141" s="213">
        <f t="shared" si="53"/>
        <v>2</v>
      </c>
      <c r="R141" s="170">
        <v>1</v>
      </c>
      <c r="S141" s="213">
        <f t="shared" si="54"/>
        <v>48</v>
      </c>
      <c r="T141" s="161">
        <v>24</v>
      </c>
      <c r="U141" s="210">
        <f t="shared" si="55"/>
        <v>11580.26</v>
      </c>
      <c r="V141" s="210">
        <f t="shared" si="56"/>
        <v>277926.24</v>
      </c>
      <c r="W141" s="196" t="s">
        <v>2292</v>
      </c>
      <c r="X141" s="196" t="s">
        <v>2293</v>
      </c>
      <c r="Y141" s="196">
        <v>11</v>
      </c>
      <c r="Z141" s="193">
        <f t="shared" si="58"/>
        <v>347.40780000000001</v>
      </c>
      <c r="AA141" s="193">
        <f t="shared" si="59"/>
        <v>347</v>
      </c>
      <c r="AB141" s="193">
        <f t="shared" si="60"/>
        <v>347</v>
      </c>
    </row>
    <row r="142" spans="1:28" s="163" customFormat="1" ht="30" x14ac:dyDescent="0.2">
      <c r="A142" s="143">
        <v>138</v>
      </c>
      <c r="B142" s="185" t="s">
        <v>601</v>
      </c>
      <c r="C142" s="148" t="s">
        <v>2808</v>
      </c>
      <c r="D142" s="186" t="s">
        <v>538</v>
      </c>
      <c r="E142" s="186" t="s">
        <v>348</v>
      </c>
      <c r="F142" s="169" t="s">
        <v>2839</v>
      </c>
      <c r="G142" s="147">
        <v>60</v>
      </c>
      <c r="H142" s="193">
        <v>9.7100000000000009</v>
      </c>
      <c r="I142" s="193">
        <f t="shared" si="47"/>
        <v>0.16183333333333336</v>
      </c>
      <c r="J142" s="193">
        <f t="shared" si="48"/>
        <v>9.7100000000000009</v>
      </c>
      <c r="K142" s="197">
        <f t="shared" si="57"/>
        <v>60</v>
      </c>
      <c r="L142" s="197">
        <v>1</v>
      </c>
      <c r="M142" s="197">
        <f t="shared" si="49"/>
        <v>1500</v>
      </c>
      <c r="N142" s="170">
        <f t="shared" si="50"/>
        <v>25</v>
      </c>
      <c r="O142" s="171">
        <f t="shared" si="51"/>
        <v>242.75000000000003</v>
      </c>
      <c r="P142" s="171">
        <f t="shared" si="52"/>
        <v>242.75000000000003</v>
      </c>
      <c r="Q142" s="213">
        <f t="shared" si="53"/>
        <v>60</v>
      </c>
      <c r="R142" s="170">
        <v>1</v>
      </c>
      <c r="S142" s="213">
        <f t="shared" si="54"/>
        <v>12000</v>
      </c>
      <c r="T142" s="161">
        <v>200</v>
      </c>
      <c r="U142" s="210">
        <f t="shared" si="55"/>
        <v>9.7100000000000009</v>
      </c>
      <c r="V142" s="210">
        <f t="shared" si="56"/>
        <v>1942.0000000000002</v>
      </c>
      <c r="W142" s="196" t="s">
        <v>2292</v>
      </c>
      <c r="X142" s="196" t="s">
        <v>2293</v>
      </c>
      <c r="Y142" s="196">
        <v>11</v>
      </c>
      <c r="Z142" s="193">
        <f t="shared" si="58"/>
        <v>2.4275000000000002</v>
      </c>
      <c r="AA142" s="193">
        <f t="shared" si="59"/>
        <v>2</v>
      </c>
      <c r="AB142" s="193" t="str">
        <f t="shared" si="60"/>
        <v>Nu se solicită</v>
      </c>
    </row>
    <row r="143" spans="1:28" s="163" customFormat="1" ht="60" x14ac:dyDescent="0.2">
      <c r="A143" s="143">
        <v>139</v>
      </c>
      <c r="B143" s="169" t="s">
        <v>2809</v>
      </c>
      <c r="C143" s="169" t="s">
        <v>2810</v>
      </c>
      <c r="D143" s="169" t="s">
        <v>2304</v>
      </c>
      <c r="E143" s="211" t="s">
        <v>2430</v>
      </c>
      <c r="F143" s="168" t="s">
        <v>2849</v>
      </c>
      <c r="G143" s="196">
        <v>10</v>
      </c>
      <c r="H143" s="214">
        <v>31.22</v>
      </c>
      <c r="I143" s="193">
        <f t="shared" si="47"/>
        <v>3.1219999999999999</v>
      </c>
      <c r="J143" s="193">
        <f t="shared" si="48"/>
        <v>31.22</v>
      </c>
      <c r="K143" s="197">
        <f t="shared" si="57"/>
        <v>10</v>
      </c>
      <c r="L143" s="197">
        <v>1</v>
      </c>
      <c r="M143" s="197">
        <f t="shared" si="49"/>
        <v>880</v>
      </c>
      <c r="N143" s="170">
        <f t="shared" si="50"/>
        <v>88</v>
      </c>
      <c r="O143" s="171">
        <f t="shared" si="51"/>
        <v>2747.3599999999997</v>
      </c>
      <c r="P143" s="171">
        <f t="shared" si="52"/>
        <v>2747.3599999999997</v>
      </c>
      <c r="Q143" s="213">
        <f t="shared" si="53"/>
        <v>10</v>
      </c>
      <c r="R143" s="170">
        <v>1</v>
      </c>
      <c r="S143" s="213">
        <f t="shared" si="54"/>
        <v>7040</v>
      </c>
      <c r="T143" s="161">
        <v>704</v>
      </c>
      <c r="U143" s="210">
        <f t="shared" si="55"/>
        <v>31.22</v>
      </c>
      <c r="V143" s="210">
        <f t="shared" si="56"/>
        <v>21978.879999999997</v>
      </c>
      <c r="W143" s="196" t="s">
        <v>2292</v>
      </c>
      <c r="X143" s="196" t="s">
        <v>2293</v>
      </c>
      <c r="Y143" s="196">
        <v>11</v>
      </c>
      <c r="Z143" s="193">
        <f t="shared" si="58"/>
        <v>27.473599999999998</v>
      </c>
      <c r="AA143" s="193">
        <f t="shared" si="59"/>
        <v>27</v>
      </c>
      <c r="AB143" s="193" t="str">
        <f t="shared" si="60"/>
        <v>Nu se solicită</v>
      </c>
    </row>
    <row r="144" spans="1:28" s="163" customFormat="1" ht="45" x14ac:dyDescent="0.2">
      <c r="A144" s="143">
        <v>140</v>
      </c>
      <c r="B144" s="169" t="s">
        <v>369</v>
      </c>
      <c r="C144" s="169" t="s">
        <v>2811</v>
      </c>
      <c r="D144" s="169" t="s">
        <v>2305</v>
      </c>
      <c r="E144" s="211" t="s">
        <v>2812</v>
      </c>
      <c r="F144" s="168" t="s">
        <v>2849</v>
      </c>
      <c r="G144" s="196">
        <v>10</v>
      </c>
      <c r="H144" s="214">
        <v>138.84</v>
      </c>
      <c r="I144" s="193">
        <f t="shared" si="47"/>
        <v>13.884</v>
      </c>
      <c r="J144" s="193">
        <f t="shared" si="48"/>
        <v>138.84</v>
      </c>
      <c r="K144" s="197">
        <f t="shared" si="57"/>
        <v>10</v>
      </c>
      <c r="L144" s="197">
        <v>1</v>
      </c>
      <c r="M144" s="197">
        <f t="shared" si="49"/>
        <v>250</v>
      </c>
      <c r="N144" s="170">
        <f t="shared" si="50"/>
        <v>25</v>
      </c>
      <c r="O144" s="171">
        <f t="shared" si="51"/>
        <v>3471</v>
      </c>
      <c r="P144" s="171">
        <f t="shared" si="52"/>
        <v>3471</v>
      </c>
      <c r="Q144" s="213">
        <f t="shared" si="53"/>
        <v>10</v>
      </c>
      <c r="R144" s="170">
        <v>1</v>
      </c>
      <c r="S144" s="213">
        <f t="shared" si="54"/>
        <v>2000</v>
      </c>
      <c r="T144" s="161">
        <v>200</v>
      </c>
      <c r="U144" s="210">
        <f t="shared" si="55"/>
        <v>138.84</v>
      </c>
      <c r="V144" s="210">
        <f t="shared" si="56"/>
        <v>27768</v>
      </c>
      <c r="W144" s="196" t="s">
        <v>2292</v>
      </c>
      <c r="X144" s="196" t="s">
        <v>2293</v>
      </c>
      <c r="Y144" s="196">
        <v>11</v>
      </c>
      <c r="Z144" s="193">
        <f t="shared" si="58"/>
        <v>34.71</v>
      </c>
      <c r="AA144" s="193">
        <f t="shared" si="59"/>
        <v>34</v>
      </c>
      <c r="AB144" s="193" t="str">
        <f t="shared" si="60"/>
        <v>Nu se solicită</v>
      </c>
    </row>
    <row r="145" spans="1:29" s="163" customFormat="1" ht="30" x14ac:dyDescent="0.2">
      <c r="A145" s="143">
        <v>141</v>
      </c>
      <c r="B145" s="169" t="s">
        <v>1025</v>
      </c>
      <c r="C145" s="169" t="s">
        <v>2813</v>
      </c>
      <c r="D145" s="169" t="s">
        <v>596</v>
      </c>
      <c r="E145" s="211" t="s">
        <v>2814</v>
      </c>
      <c r="F145" s="169" t="s">
        <v>2421</v>
      </c>
      <c r="G145" s="196">
        <v>30</v>
      </c>
      <c r="H145" s="214">
        <v>7.88</v>
      </c>
      <c r="I145" s="193">
        <f t="shared" si="47"/>
        <v>0.26266666666666666</v>
      </c>
      <c r="J145" s="193">
        <f t="shared" si="48"/>
        <v>7.88</v>
      </c>
      <c r="K145" s="197">
        <f t="shared" si="57"/>
        <v>30</v>
      </c>
      <c r="L145" s="197">
        <v>1</v>
      </c>
      <c r="M145" s="197">
        <f t="shared" si="49"/>
        <v>900</v>
      </c>
      <c r="N145" s="170">
        <f t="shared" si="50"/>
        <v>30</v>
      </c>
      <c r="O145" s="171">
        <f t="shared" si="51"/>
        <v>236.4</v>
      </c>
      <c r="P145" s="171">
        <f t="shared" si="52"/>
        <v>236.4</v>
      </c>
      <c r="Q145" s="213">
        <f t="shared" si="53"/>
        <v>30</v>
      </c>
      <c r="R145" s="170">
        <v>1</v>
      </c>
      <c r="S145" s="213">
        <f t="shared" si="54"/>
        <v>7200</v>
      </c>
      <c r="T145" s="161">
        <v>240</v>
      </c>
      <c r="U145" s="210">
        <f t="shared" si="55"/>
        <v>7.88</v>
      </c>
      <c r="V145" s="210">
        <f t="shared" si="56"/>
        <v>1891.2</v>
      </c>
      <c r="W145" s="196" t="s">
        <v>2292</v>
      </c>
      <c r="X145" s="196" t="s">
        <v>2293</v>
      </c>
      <c r="Y145" s="196">
        <v>11</v>
      </c>
      <c r="Z145" s="193">
        <f t="shared" si="58"/>
        <v>2.3640000000000003</v>
      </c>
      <c r="AA145" s="193">
        <f t="shared" si="59"/>
        <v>2</v>
      </c>
      <c r="AB145" s="193" t="str">
        <f t="shared" si="60"/>
        <v>Nu se solicită</v>
      </c>
    </row>
    <row r="146" spans="1:29" s="163" customFormat="1" ht="45" x14ac:dyDescent="0.2">
      <c r="A146" s="143">
        <v>142</v>
      </c>
      <c r="B146" s="169" t="s">
        <v>2815</v>
      </c>
      <c r="C146" s="169" t="s">
        <v>2816</v>
      </c>
      <c r="D146" s="169" t="s">
        <v>554</v>
      </c>
      <c r="E146" s="211" t="s">
        <v>2817</v>
      </c>
      <c r="F146" s="169" t="s">
        <v>2840</v>
      </c>
      <c r="G146" s="196">
        <v>1</v>
      </c>
      <c r="H146" s="214">
        <v>24.06</v>
      </c>
      <c r="I146" s="193">
        <f t="shared" si="47"/>
        <v>24.06</v>
      </c>
      <c r="J146" s="193">
        <f t="shared" si="48"/>
        <v>24.06</v>
      </c>
      <c r="K146" s="197">
        <f t="shared" si="57"/>
        <v>1</v>
      </c>
      <c r="L146" s="197">
        <v>1</v>
      </c>
      <c r="M146" s="197">
        <f t="shared" si="49"/>
        <v>50</v>
      </c>
      <c r="N146" s="170">
        <f t="shared" si="50"/>
        <v>50</v>
      </c>
      <c r="O146" s="171">
        <f t="shared" si="51"/>
        <v>1203</v>
      </c>
      <c r="P146" s="171">
        <f t="shared" si="52"/>
        <v>1203</v>
      </c>
      <c r="Q146" s="213">
        <f t="shared" si="53"/>
        <v>1</v>
      </c>
      <c r="R146" s="170">
        <v>1</v>
      </c>
      <c r="S146" s="213">
        <f t="shared" si="54"/>
        <v>400</v>
      </c>
      <c r="T146" s="161">
        <v>400</v>
      </c>
      <c r="U146" s="210">
        <f t="shared" si="55"/>
        <v>24.06</v>
      </c>
      <c r="V146" s="210">
        <f t="shared" si="56"/>
        <v>9624</v>
      </c>
      <c r="W146" s="196" t="s">
        <v>2292</v>
      </c>
      <c r="X146" s="196" t="s">
        <v>2293</v>
      </c>
      <c r="Y146" s="196">
        <v>11</v>
      </c>
      <c r="Z146" s="193">
        <f t="shared" si="58"/>
        <v>12.030000000000001</v>
      </c>
      <c r="AA146" s="193">
        <f t="shared" si="59"/>
        <v>12</v>
      </c>
      <c r="AB146" s="193" t="str">
        <f t="shared" si="60"/>
        <v>Nu se solicită</v>
      </c>
    </row>
    <row r="147" spans="1:29" s="163" customFormat="1" ht="30" x14ac:dyDescent="0.2">
      <c r="A147" s="143">
        <v>143</v>
      </c>
      <c r="B147" s="169" t="s">
        <v>13</v>
      </c>
      <c r="C147" s="169" t="s">
        <v>2818</v>
      </c>
      <c r="D147" s="169" t="s">
        <v>554</v>
      </c>
      <c r="E147" s="211" t="s">
        <v>2819</v>
      </c>
      <c r="F147" s="169" t="s">
        <v>2841</v>
      </c>
      <c r="G147" s="196">
        <v>1</v>
      </c>
      <c r="H147" s="214">
        <v>14.01</v>
      </c>
      <c r="I147" s="193">
        <f t="shared" si="47"/>
        <v>14.01</v>
      </c>
      <c r="J147" s="193">
        <f t="shared" si="48"/>
        <v>14.01</v>
      </c>
      <c r="K147" s="197">
        <f t="shared" si="57"/>
        <v>1</v>
      </c>
      <c r="L147" s="197">
        <v>1</v>
      </c>
      <c r="M147" s="197">
        <f t="shared" si="49"/>
        <v>50</v>
      </c>
      <c r="N147" s="170">
        <f t="shared" si="50"/>
        <v>50</v>
      </c>
      <c r="O147" s="171">
        <f t="shared" si="51"/>
        <v>700.5</v>
      </c>
      <c r="P147" s="171">
        <f t="shared" si="52"/>
        <v>700.5</v>
      </c>
      <c r="Q147" s="213">
        <f t="shared" si="53"/>
        <v>1</v>
      </c>
      <c r="R147" s="170">
        <v>1</v>
      </c>
      <c r="S147" s="213">
        <f t="shared" si="54"/>
        <v>400</v>
      </c>
      <c r="T147" s="161">
        <v>400</v>
      </c>
      <c r="U147" s="210">
        <f t="shared" si="55"/>
        <v>14.01</v>
      </c>
      <c r="V147" s="210">
        <f t="shared" si="56"/>
        <v>5604</v>
      </c>
      <c r="W147" s="196" t="s">
        <v>2292</v>
      </c>
      <c r="X147" s="196" t="s">
        <v>2293</v>
      </c>
      <c r="Y147" s="196">
        <v>11</v>
      </c>
      <c r="Z147" s="193">
        <f t="shared" si="58"/>
        <v>7.0049999999999999</v>
      </c>
      <c r="AA147" s="193">
        <f t="shared" si="59"/>
        <v>7</v>
      </c>
      <c r="AB147" s="193" t="str">
        <f t="shared" si="60"/>
        <v>Nu se solicită</v>
      </c>
    </row>
    <row r="148" spans="1:29" s="163" customFormat="1" ht="66.75" customHeight="1" x14ac:dyDescent="0.2">
      <c r="A148" s="143">
        <v>144</v>
      </c>
      <c r="B148" s="169" t="s">
        <v>2820</v>
      </c>
      <c r="C148" s="169" t="s">
        <v>2821</v>
      </c>
      <c r="D148" s="169" t="s">
        <v>554</v>
      </c>
      <c r="E148" s="211" t="s">
        <v>2822</v>
      </c>
      <c r="F148" s="169" t="s">
        <v>2842</v>
      </c>
      <c r="G148" s="196">
        <v>1</v>
      </c>
      <c r="H148" s="214">
        <v>28.02</v>
      </c>
      <c r="I148" s="193">
        <f t="shared" si="47"/>
        <v>28.02</v>
      </c>
      <c r="J148" s="193">
        <f t="shared" si="48"/>
        <v>28.02</v>
      </c>
      <c r="K148" s="197">
        <f t="shared" si="57"/>
        <v>1</v>
      </c>
      <c r="L148" s="197">
        <v>1</v>
      </c>
      <c r="M148" s="197">
        <f t="shared" si="49"/>
        <v>50</v>
      </c>
      <c r="N148" s="170">
        <f t="shared" si="50"/>
        <v>50</v>
      </c>
      <c r="O148" s="171">
        <f t="shared" si="51"/>
        <v>1401</v>
      </c>
      <c r="P148" s="171">
        <f t="shared" si="52"/>
        <v>1401</v>
      </c>
      <c r="Q148" s="213">
        <f t="shared" si="53"/>
        <v>1</v>
      </c>
      <c r="R148" s="170">
        <v>1</v>
      </c>
      <c r="S148" s="213">
        <f t="shared" si="54"/>
        <v>400</v>
      </c>
      <c r="T148" s="161">
        <v>400</v>
      </c>
      <c r="U148" s="210">
        <f t="shared" si="55"/>
        <v>28.02</v>
      </c>
      <c r="V148" s="210">
        <f t="shared" si="56"/>
        <v>11208</v>
      </c>
      <c r="W148" s="196" t="s">
        <v>2292</v>
      </c>
      <c r="X148" s="196" t="s">
        <v>2293</v>
      </c>
      <c r="Y148" s="196">
        <v>11</v>
      </c>
      <c r="Z148" s="193">
        <f t="shared" si="58"/>
        <v>14.01</v>
      </c>
      <c r="AA148" s="193">
        <f t="shared" si="59"/>
        <v>14</v>
      </c>
      <c r="AB148" s="193" t="str">
        <f t="shared" si="60"/>
        <v>Nu se solicită</v>
      </c>
    </row>
    <row r="149" spans="1:29" s="163" customFormat="1" ht="45" x14ac:dyDescent="0.2">
      <c r="A149" s="143">
        <v>145</v>
      </c>
      <c r="B149" s="169" t="s">
        <v>2820</v>
      </c>
      <c r="C149" s="169" t="s">
        <v>2823</v>
      </c>
      <c r="D149" s="169" t="s">
        <v>2824</v>
      </c>
      <c r="E149" s="211" t="s">
        <v>2822</v>
      </c>
      <c r="F149" s="169" t="s">
        <v>2848</v>
      </c>
      <c r="G149" s="196">
        <v>1</v>
      </c>
      <c r="H149" s="214">
        <v>32.56</v>
      </c>
      <c r="I149" s="193">
        <f t="shared" si="47"/>
        <v>32.56</v>
      </c>
      <c r="J149" s="193">
        <f t="shared" si="48"/>
        <v>32.56</v>
      </c>
      <c r="K149" s="197">
        <f t="shared" si="57"/>
        <v>1</v>
      </c>
      <c r="L149" s="197">
        <v>1</v>
      </c>
      <c r="M149" s="197">
        <f t="shared" si="49"/>
        <v>50</v>
      </c>
      <c r="N149" s="170">
        <f t="shared" si="50"/>
        <v>50</v>
      </c>
      <c r="O149" s="171">
        <f t="shared" si="51"/>
        <v>1628</v>
      </c>
      <c r="P149" s="171">
        <f t="shared" si="52"/>
        <v>1628</v>
      </c>
      <c r="Q149" s="213">
        <f t="shared" si="53"/>
        <v>1</v>
      </c>
      <c r="R149" s="170">
        <v>1</v>
      </c>
      <c r="S149" s="213">
        <f t="shared" si="54"/>
        <v>400</v>
      </c>
      <c r="T149" s="161">
        <v>400</v>
      </c>
      <c r="U149" s="210">
        <f t="shared" si="55"/>
        <v>32.56</v>
      </c>
      <c r="V149" s="210">
        <f t="shared" si="56"/>
        <v>13024</v>
      </c>
      <c r="W149" s="196" t="s">
        <v>2292</v>
      </c>
      <c r="X149" s="196" t="s">
        <v>2293</v>
      </c>
      <c r="Y149" s="196">
        <v>11</v>
      </c>
      <c r="Z149" s="193">
        <f t="shared" si="58"/>
        <v>16.28</v>
      </c>
      <c r="AA149" s="193">
        <f t="shared" si="59"/>
        <v>16</v>
      </c>
      <c r="AB149" s="193" t="str">
        <f t="shared" si="60"/>
        <v>Nu se solicită</v>
      </c>
    </row>
    <row r="150" spans="1:29" s="163" customFormat="1" ht="51.75" customHeight="1" x14ac:dyDescent="0.2">
      <c r="A150" s="143">
        <v>146</v>
      </c>
      <c r="B150" s="169" t="s">
        <v>2825</v>
      </c>
      <c r="C150" s="169" t="s">
        <v>2826</v>
      </c>
      <c r="D150" s="169" t="s">
        <v>2304</v>
      </c>
      <c r="E150" s="211" t="s">
        <v>2827</v>
      </c>
      <c r="F150" s="169" t="s">
        <v>2847</v>
      </c>
      <c r="G150" s="196">
        <v>5</v>
      </c>
      <c r="H150" s="214">
        <v>88.83</v>
      </c>
      <c r="I150" s="193">
        <f t="shared" si="47"/>
        <v>17.765999999999998</v>
      </c>
      <c r="J150" s="193">
        <f t="shared" si="48"/>
        <v>88.829999999999984</v>
      </c>
      <c r="K150" s="197">
        <f t="shared" si="57"/>
        <v>5</v>
      </c>
      <c r="L150" s="197">
        <v>1</v>
      </c>
      <c r="M150" s="197">
        <f t="shared" si="49"/>
        <v>75</v>
      </c>
      <c r="N150" s="170">
        <f t="shared" si="50"/>
        <v>15</v>
      </c>
      <c r="O150" s="171">
        <f t="shared" si="51"/>
        <v>1332.4499999999998</v>
      </c>
      <c r="P150" s="171">
        <f t="shared" si="52"/>
        <v>1332.4499999999998</v>
      </c>
      <c r="Q150" s="213">
        <f t="shared" si="53"/>
        <v>5</v>
      </c>
      <c r="R150" s="170">
        <v>1</v>
      </c>
      <c r="S150" s="213">
        <f t="shared" si="54"/>
        <v>600</v>
      </c>
      <c r="T150" s="161">
        <v>120</v>
      </c>
      <c r="U150" s="210">
        <f t="shared" si="55"/>
        <v>88.829999999999984</v>
      </c>
      <c r="V150" s="210">
        <f t="shared" si="56"/>
        <v>10659.599999999999</v>
      </c>
      <c r="W150" s="196" t="s">
        <v>2292</v>
      </c>
      <c r="X150" s="196" t="s">
        <v>2293</v>
      </c>
      <c r="Y150" s="196">
        <v>11</v>
      </c>
      <c r="Z150" s="193">
        <f t="shared" si="58"/>
        <v>13.324499999999999</v>
      </c>
      <c r="AA150" s="193">
        <f t="shared" si="59"/>
        <v>13</v>
      </c>
      <c r="AB150" s="193" t="str">
        <f t="shared" si="60"/>
        <v>Nu se solicită</v>
      </c>
    </row>
    <row r="151" spans="1:29" s="163" customFormat="1" ht="45" x14ac:dyDescent="0.2">
      <c r="A151" s="143">
        <v>147</v>
      </c>
      <c r="B151" s="169" t="s">
        <v>2828</v>
      </c>
      <c r="C151" s="169" t="s">
        <v>2829</v>
      </c>
      <c r="D151" s="169" t="s">
        <v>2830</v>
      </c>
      <c r="E151" s="211" t="s">
        <v>2831</v>
      </c>
      <c r="F151" s="169" t="s">
        <v>2843</v>
      </c>
      <c r="G151" s="196">
        <v>1</v>
      </c>
      <c r="H151" s="214">
        <v>48</v>
      </c>
      <c r="I151" s="193">
        <f t="shared" si="47"/>
        <v>48</v>
      </c>
      <c r="J151" s="193">
        <f t="shared" si="48"/>
        <v>48</v>
      </c>
      <c r="K151" s="197">
        <f t="shared" si="57"/>
        <v>1</v>
      </c>
      <c r="L151" s="197">
        <v>1</v>
      </c>
      <c r="M151" s="197">
        <f t="shared" si="49"/>
        <v>25</v>
      </c>
      <c r="N151" s="170">
        <f t="shared" si="50"/>
        <v>25</v>
      </c>
      <c r="O151" s="171">
        <f t="shared" si="51"/>
        <v>1200</v>
      </c>
      <c r="P151" s="171">
        <f t="shared" si="52"/>
        <v>1200</v>
      </c>
      <c r="Q151" s="213">
        <f t="shared" si="53"/>
        <v>1</v>
      </c>
      <c r="R151" s="170">
        <v>1</v>
      </c>
      <c r="S151" s="213">
        <f t="shared" si="54"/>
        <v>200</v>
      </c>
      <c r="T151" s="161">
        <v>200</v>
      </c>
      <c r="U151" s="210">
        <f t="shared" si="55"/>
        <v>48</v>
      </c>
      <c r="V151" s="210">
        <f t="shared" si="56"/>
        <v>9600</v>
      </c>
      <c r="W151" s="196" t="s">
        <v>2292</v>
      </c>
      <c r="X151" s="196" t="s">
        <v>2293</v>
      </c>
      <c r="Y151" s="196">
        <v>11</v>
      </c>
      <c r="Z151" s="193">
        <f t="shared" si="58"/>
        <v>12</v>
      </c>
      <c r="AA151" s="193">
        <f t="shared" si="59"/>
        <v>12</v>
      </c>
      <c r="AB151" s="193" t="str">
        <f t="shared" si="60"/>
        <v>Nu se solicită</v>
      </c>
    </row>
    <row r="152" spans="1:29" s="163" customFormat="1" ht="30" x14ac:dyDescent="0.2">
      <c r="A152" s="143">
        <v>148</v>
      </c>
      <c r="B152" s="169" t="s">
        <v>125</v>
      </c>
      <c r="C152" s="169" t="s">
        <v>2832</v>
      </c>
      <c r="D152" s="169" t="s">
        <v>2309</v>
      </c>
      <c r="E152" s="211" t="s">
        <v>2833</v>
      </c>
      <c r="F152" s="169" t="s">
        <v>2844</v>
      </c>
      <c r="G152" s="196">
        <v>1</v>
      </c>
      <c r="H152" s="214">
        <v>31.98</v>
      </c>
      <c r="I152" s="193">
        <f t="shared" si="47"/>
        <v>31.98</v>
      </c>
      <c r="J152" s="193">
        <f t="shared" si="48"/>
        <v>31.98</v>
      </c>
      <c r="K152" s="197">
        <f t="shared" si="57"/>
        <v>1</v>
      </c>
      <c r="L152" s="197">
        <v>1</v>
      </c>
      <c r="M152" s="197">
        <f t="shared" si="49"/>
        <v>350</v>
      </c>
      <c r="N152" s="170">
        <f t="shared" si="50"/>
        <v>350</v>
      </c>
      <c r="O152" s="171">
        <f t="shared" si="51"/>
        <v>11193</v>
      </c>
      <c r="P152" s="171">
        <f t="shared" si="52"/>
        <v>11193</v>
      </c>
      <c r="Q152" s="213">
        <f t="shared" si="53"/>
        <v>1</v>
      </c>
      <c r="R152" s="170">
        <v>1</v>
      </c>
      <c r="S152" s="213">
        <f t="shared" si="54"/>
        <v>2800</v>
      </c>
      <c r="T152" s="161">
        <v>2800</v>
      </c>
      <c r="U152" s="210">
        <f t="shared" si="55"/>
        <v>31.98</v>
      </c>
      <c r="V152" s="210">
        <f t="shared" si="56"/>
        <v>89544</v>
      </c>
      <c r="W152" s="196" t="s">
        <v>2292</v>
      </c>
      <c r="X152" s="196" t="s">
        <v>2293</v>
      </c>
      <c r="Y152" s="196">
        <v>11</v>
      </c>
      <c r="Z152" s="193">
        <f t="shared" si="58"/>
        <v>111.93</v>
      </c>
      <c r="AA152" s="193">
        <f t="shared" si="59"/>
        <v>111</v>
      </c>
      <c r="AB152" s="193">
        <f t="shared" si="60"/>
        <v>111</v>
      </c>
    </row>
    <row r="153" spans="1:29" s="163" customFormat="1" ht="46.5" customHeight="1" x14ac:dyDescent="0.2">
      <c r="A153" s="143">
        <v>149</v>
      </c>
      <c r="B153" s="169" t="s">
        <v>412</v>
      </c>
      <c r="C153" s="169" t="s">
        <v>2834</v>
      </c>
      <c r="D153" s="169" t="s">
        <v>2309</v>
      </c>
      <c r="E153" s="211" t="s">
        <v>2833</v>
      </c>
      <c r="F153" s="169" t="s">
        <v>2845</v>
      </c>
      <c r="G153" s="196">
        <v>1</v>
      </c>
      <c r="H153" s="214">
        <v>8.1300000000000008</v>
      </c>
      <c r="I153" s="193">
        <f t="shared" si="47"/>
        <v>8.1300000000000008</v>
      </c>
      <c r="J153" s="193">
        <f t="shared" si="48"/>
        <v>8.1300000000000008</v>
      </c>
      <c r="K153" s="197">
        <f t="shared" si="57"/>
        <v>1</v>
      </c>
      <c r="L153" s="197">
        <v>1</v>
      </c>
      <c r="M153" s="197">
        <f t="shared" si="49"/>
        <v>350</v>
      </c>
      <c r="N153" s="170">
        <f t="shared" si="50"/>
        <v>350</v>
      </c>
      <c r="O153" s="171">
        <f t="shared" si="51"/>
        <v>2845.5000000000005</v>
      </c>
      <c r="P153" s="171">
        <f t="shared" si="52"/>
        <v>2845.5000000000005</v>
      </c>
      <c r="Q153" s="213">
        <f t="shared" si="53"/>
        <v>1</v>
      </c>
      <c r="R153" s="170">
        <v>1</v>
      </c>
      <c r="S153" s="213">
        <f t="shared" si="54"/>
        <v>2800</v>
      </c>
      <c r="T153" s="161">
        <v>2800</v>
      </c>
      <c r="U153" s="210">
        <f t="shared" si="55"/>
        <v>8.1300000000000008</v>
      </c>
      <c r="V153" s="210">
        <f t="shared" si="56"/>
        <v>22764.000000000004</v>
      </c>
      <c r="W153" s="196" t="s">
        <v>2292</v>
      </c>
      <c r="X153" s="196" t="s">
        <v>2293</v>
      </c>
      <c r="Y153" s="196">
        <v>11</v>
      </c>
      <c r="Z153" s="193">
        <f t="shared" si="58"/>
        <v>28.455000000000005</v>
      </c>
      <c r="AA153" s="193">
        <f t="shared" si="59"/>
        <v>28</v>
      </c>
      <c r="AB153" s="193" t="str">
        <f t="shared" si="60"/>
        <v>Nu se solicită</v>
      </c>
    </row>
    <row r="154" spans="1:29" s="163" customFormat="1" ht="54.75" customHeight="1" x14ac:dyDescent="0.2">
      <c r="A154" s="143">
        <v>150</v>
      </c>
      <c r="B154" s="220" t="s">
        <v>2836</v>
      </c>
      <c r="C154" s="169" t="s">
        <v>2837</v>
      </c>
      <c r="D154" s="169" t="s">
        <v>2600</v>
      </c>
      <c r="E154" s="211" t="s">
        <v>2453</v>
      </c>
      <c r="F154" s="169" t="s">
        <v>2846</v>
      </c>
      <c r="G154" s="196">
        <v>1</v>
      </c>
      <c r="H154" s="217">
        <v>546.61</v>
      </c>
      <c r="I154" s="193">
        <f t="shared" si="47"/>
        <v>546.61</v>
      </c>
      <c r="J154" s="193">
        <f t="shared" si="48"/>
        <v>546.61</v>
      </c>
      <c r="K154" s="197">
        <f t="shared" si="57"/>
        <v>1</v>
      </c>
      <c r="L154" s="197">
        <v>1</v>
      </c>
      <c r="M154" s="197">
        <f t="shared" si="49"/>
        <v>72</v>
      </c>
      <c r="N154" s="170">
        <f t="shared" si="50"/>
        <v>72</v>
      </c>
      <c r="O154" s="171">
        <f t="shared" si="51"/>
        <v>39355.919999999998</v>
      </c>
      <c r="P154" s="171">
        <f t="shared" si="52"/>
        <v>39355.919999999998</v>
      </c>
      <c r="Q154" s="213">
        <f t="shared" si="53"/>
        <v>1</v>
      </c>
      <c r="R154" s="170">
        <v>1</v>
      </c>
      <c r="S154" s="213">
        <f t="shared" si="54"/>
        <v>576</v>
      </c>
      <c r="T154" s="161">
        <v>576</v>
      </c>
      <c r="U154" s="210">
        <f t="shared" si="55"/>
        <v>546.61</v>
      </c>
      <c r="V154" s="210">
        <f t="shared" si="56"/>
        <v>314847.35999999999</v>
      </c>
      <c r="W154" s="196" t="s">
        <v>2292</v>
      </c>
      <c r="X154" s="196" t="s">
        <v>2293</v>
      </c>
      <c r="Y154" s="196">
        <v>11</v>
      </c>
      <c r="Z154" s="193">
        <f t="shared" si="58"/>
        <v>393.55919999999998</v>
      </c>
      <c r="AA154" s="193">
        <f t="shared" si="59"/>
        <v>393</v>
      </c>
      <c r="AB154" s="193">
        <f t="shared" si="60"/>
        <v>393</v>
      </c>
      <c r="AC154" s="191" t="s">
        <v>2838</v>
      </c>
    </row>
    <row r="155" spans="1:29" s="163" customFormat="1" ht="60" x14ac:dyDescent="0.2">
      <c r="A155" s="143">
        <v>151</v>
      </c>
      <c r="B155" s="220" t="s">
        <v>2850</v>
      </c>
      <c r="C155" s="169" t="s">
        <v>2851</v>
      </c>
      <c r="D155" s="169" t="s">
        <v>2340</v>
      </c>
      <c r="E155" s="211" t="s">
        <v>2852</v>
      </c>
      <c r="F155" s="169" t="s">
        <v>2853</v>
      </c>
      <c r="G155" s="196">
        <v>1</v>
      </c>
      <c r="H155" s="217">
        <v>525.91999999999996</v>
      </c>
      <c r="I155" s="193">
        <f t="shared" si="47"/>
        <v>525.91999999999996</v>
      </c>
      <c r="J155" s="193">
        <f t="shared" si="48"/>
        <v>525.91999999999996</v>
      </c>
      <c r="K155" s="197">
        <f t="shared" si="57"/>
        <v>1</v>
      </c>
      <c r="L155" s="197">
        <v>1</v>
      </c>
      <c r="M155" s="197">
        <f t="shared" si="49"/>
        <v>30</v>
      </c>
      <c r="N155" s="170">
        <f t="shared" si="50"/>
        <v>30</v>
      </c>
      <c r="O155" s="171">
        <f t="shared" si="51"/>
        <v>15777.599999999999</v>
      </c>
      <c r="P155" s="171">
        <f t="shared" si="52"/>
        <v>15777.599999999999</v>
      </c>
      <c r="Q155" s="213">
        <f t="shared" si="53"/>
        <v>1</v>
      </c>
      <c r="R155" s="170">
        <v>1</v>
      </c>
      <c r="S155" s="213">
        <f t="shared" si="54"/>
        <v>240</v>
      </c>
      <c r="T155" s="161">
        <v>240</v>
      </c>
      <c r="U155" s="210">
        <f t="shared" si="55"/>
        <v>525.91999999999996</v>
      </c>
      <c r="V155" s="210">
        <f t="shared" si="56"/>
        <v>126220.79999999999</v>
      </c>
      <c r="W155" s="196" t="s">
        <v>2292</v>
      </c>
      <c r="X155" s="196" t="s">
        <v>2293</v>
      </c>
      <c r="Y155" s="196">
        <v>11</v>
      </c>
      <c r="Z155" s="193">
        <f t="shared" si="58"/>
        <v>157.77599999999998</v>
      </c>
      <c r="AA155" s="193">
        <f t="shared" si="59"/>
        <v>157</v>
      </c>
      <c r="AB155" s="193">
        <f t="shared" si="60"/>
        <v>157</v>
      </c>
      <c r="AC155" s="191" t="s">
        <v>2838</v>
      </c>
    </row>
    <row r="156" spans="1:29" s="163" customFormat="1" ht="60" x14ac:dyDescent="0.2">
      <c r="A156" s="143">
        <v>152</v>
      </c>
      <c r="B156" s="220" t="s">
        <v>2850</v>
      </c>
      <c r="C156" s="169" t="s">
        <v>2851</v>
      </c>
      <c r="D156" s="169" t="s">
        <v>2340</v>
      </c>
      <c r="E156" s="211" t="s">
        <v>2852</v>
      </c>
      <c r="F156" s="169" t="s">
        <v>2854</v>
      </c>
      <c r="G156" s="196">
        <v>1</v>
      </c>
      <c r="H156" s="217">
        <v>2033.5</v>
      </c>
      <c r="I156" s="193">
        <f t="shared" si="47"/>
        <v>2033.5</v>
      </c>
      <c r="J156" s="193">
        <f t="shared" si="48"/>
        <v>2033.5</v>
      </c>
      <c r="K156" s="197">
        <f t="shared" si="57"/>
        <v>1</v>
      </c>
      <c r="L156" s="197">
        <v>1</v>
      </c>
      <c r="M156" s="197">
        <f t="shared" si="49"/>
        <v>30</v>
      </c>
      <c r="N156" s="170">
        <f t="shared" si="50"/>
        <v>30</v>
      </c>
      <c r="O156" s="171">
        <f t="shared" si="51"/>
        <v>61005</v>
      </c>
      <c r="P156" s="171">
        <f t="shared" si="52"/>
        <v>61005</v>
      </c>
      <c r="Q156" s="213">
        <f t="shared" si="53"/>
        <v>1</v>
      </c>
      <c r="R156" s="170">
        <v>1</v>
      </c>
      <c r="S156" s="213">
        <f t="shared" si="54"/>
        <v>240</v>
      </c>
      <c r="T156" s="161">
        <v>240</v>
      </c>
      <c r="U156" s="210">
        <f t="shared" si="55"/>
        <v>2033.5</v>
      </c>
      <c r="V156" s="210">
        <f t="shared" si="56"/>
        <v>488040</v>
      </c>
      <c r="W156" s="196" t="s">
        <v>2292</v>
      </c>
      <c r="X156" s="196" t="s">
        <v>2293</v>
      </c>
      <c r="Y156" s="196">
        <v>11</v>
      </c>
      <c r="Z156" s="193">
        <f t="shared" si="58"/>
        <v>610.05000000000007</v>
      </c>
      <c r="AA156" s="193">
        <f t="shared" si="59"/>
        <v>610</v>
      </c>
      <c r="AB156" s="193">
        <f t="shared" si="60"/>
        <v>610</v>
      </c>
      <c r="AC156" s="191" t="s">
        <v>2838</v>
      </c>
    </row>
    <row r="157" spans="1:29" s="163" customFormat="1" ht="60" customHeight="1" x14ac:dyDescent="0.2">
      <c r="A157" s="143">
        <v>153</v>
      </c>
      <c r="B157" s="220" t="s">
        <v>2855</v>
      </c>
      <c r="C157" s="169" t="s">
        <v>2856</v>
      </c>
      <c r="D157" s="169" t="s">
        <v>2340</v>
      </c>
      <c r="E157" s="211" t="s">
        <v>2857</v>
      </c>
      <c r="F157" s="169" t="s">
        <v>2859</v>
      </c>
      <c r="G157" s="196">
        <v>1</v>
      </c>
      <c r="H157" s="217">
        <v>43578.720000000001</v>
      </c>
      <c r="I157" s="193">
        <f t="shared" si="47"/>
        <v>43578.720000000001</v>
      </c>
      <c r="J157" s="193">
        <f t="shared" si="48"/>
        <v>43578.720000000001</v>
      </c>
      <c r="K157" s="197">
        <f t="shared" si="57"/>
        <v>1</v>
      </c>
      <c r="L157" s="197">
        <v>1</v>
      </c>
      <c r="M157" s="197">
        <f t="shared" si="49"/>
        <v>7.5</v>
      </c>
      <c r="N157" s="170">
        <f t="shared" si="50"/>
        <v>7.5</v>
      </c>
      <c r="O157" s="171">
        <f t="shared" si="51"/>
        <v>326840.40000000002</v>
      </c>
      <c r="P157" s="171">
        <f t="shared" si="52"/>
        <v>326840.40000000002</v>
      </c>
      <c r="Q157" s="213">
        <f t="shared" si="53"/>
        <v>1</v>
      </c>
      <c r="R157" s="170">
        <v>1</v>
      </c>
      <c r="S157" s="213">
        <f t="shared" si="54"/>
        <v>60</v>
      </c>
      <c r="T157" s="161">
        <v>60</v>
      </c>
      <c r="U157" s="210">
        <f t="shared" si="55"/>
        <v>43578.720000000001</v>
      </c>
      <c r="V157" s="210">
        <f t="shared" si="56"/>
        <v>2614723.2000000002</v>
      </c>
      <c r="W157" s="196" t="s">
        <v>2292</v>
      </c>
      <c r="X157" s="196" t="s">
        <v>2293</v>
      </c>
      <c r="Y157" s="196">
        <v>11</v>
      </c>
      <c r="Z157" s="193">
        <f t="shared" si="58"/>
        <v>3268.4040000000005</v>
      </c>
      <c r="AA157" s="193">
        <f t="shared" si="59"/>
        <v>3268</v>
      </c>
      <c r="AB157" s="193">
        <f t="shared" si="60"/>
        <v>3268</v>
      </c>
      <c r="AC157" s="191" t="s">
        <v>2838</v>
      </c>
    </row>
    <row r="158" spans="1:29" s="163" customFormat="1" ht="53.25" customHeight="1" x14ac:dyDescent="0.2">
      <c r="A158" s="143">
        <v>154</v>
      </c>
      <c r="B158" s="220" t="s">
        <v>2855</v>
      </c>
      <c r="C158" s="169" t="s">
        <v>2858</v>
      </c>
      <c r="D158" s="169" t="s">
        <v>2340</v>
      </c>
      <c r="E158" s="211" t="s">
        <v>2857</v>
      </c>
      <c r="F158" s="169" t="s">
        <v>2860</v>
      </c>
      <c r="G158" s="196">
        <v>1</v>
      </c>
      <c r="H158" s="217">
        <v>9361.86</v>
      </c>
      <c r="I158" s="193">
        <f t="shared" si="47"/>
        <v>9361.86</v>
      </c>
      <c r="J158" s="193">
        <f t="shared" si="48"/>
        <v>9361.86</v>
      </c>
      <c r="K158" s="197">
        <f t="shared" si="57"/>
        <v>1</v>
      </c>
      <c r="L158" s="197">
        <v>1</v>
      </c>
      <c r="M158" s="197">
        <f t="shared" si="49"/>
        <v>15</v>
      </c>
      <c r="N158" s="170">
        <f t="shared" si="50"/>
        <v>15</v>
      </c>
      <c r="O158" s="171">
        <f t="shared" si="51"/>
        <v>140427.90000000002</v>
      </c>
      <c r="P158" s="171">
        <f t="shared" si="52"/>
        <v>140427.90000000002</v>
      </c>
      <c r="Q158" s="213">
        <f t="shared" si="53"/>
        <v>1</v>
      </c>
      <c r="R158" s="170">
        <v>1</v>
      </c>
      <c r="S158" s="213">
        <f t="shared" si="54"/>
        <v>120</v>
      </c>
      <c r="T158" s="161">
        <v>120</v>
      </c>
      <c r="U158" s="210">
        <f t="shared" si="55"/>
        <v>9361.86</v>
      </c>
      <c r="V158" s="210">
        <f t="shared" si="56"/>
        <v>1123423.2000000002</v>
      </c>
      <c r="W158" s="196" t="s">
        <v>2292</v>
      </c>
      <c r="X158" s="196" t="s">
        <v>2293</v>
      </c>
      <c r="Y158" s="196">
        <v>11</v>
      </c>
      <c r="Z158" s="193">
        <f t="shared" si="58"/>
        <v>1404.2790000000002</v>
      </c>
      <c r="AA158" s="193">
        <f t="shared" si="59"/>
        <v>1404</v>
      </c>
      <c r="AB158" s="193">
        <f t="shared" si="60"/>
        <v>1404</v>
      </c>
      <c r="AC158" s="191" t="s">
        <v>2838</v>
      </c>
    </row>
    <row r="159" spans="1:29" s="163" customFormat="1" ht="30" x14ac:dyDescent="0.2">
      <c r="A159" s="143">
        <v>155</v>
      </c>
      <c r="B159" s="169" t="s">
        <v>2861</v>
      </c>
      <c r="C159" s="169" t="s">
        <v>2862</v>
      </c>
      <c r="D159" s="169" t="s">
        <v>2305</v>
      </c>
      <c r="E159" s="211" t="s">
        <v>2857</v>
      </c>
      <c r="F159" s="169" t="s">
        <v>2863</v>
      </c>
      <c r="G159" s="196">
        <v>1</v>
      </c>
      <c r="H159" s="217">
        <v>1299.5999999999999</v>
      </c>
      <c r="I159" s="193">
        <f t="shared" si="47"/>
        <v>1299.5999999999999</v>
      </c>
      <c r="J159" s="193">
        <f t="shared" si="48"/>
        <v>1299.5999999999999</v>
      </c>
      <c r="K159" s="197">
        <f t="shared" si="57"/>
        <v>1</v>
      </c>
      <c r="L159" s="197">
        <v>1</v>
      </c>
      <c r="M159" s="197">
        <f t="shared" si="49"/>
        <v>15</v>
      </c>
      <c r="N159" s="170">
        <f t="shared" si="50"/>
        <v>15</v>
      </c>
      <c r="O159" s="171">
        <f t="shared" si="51"/>
        <v>19494</v>
      </c>
      <c r="P159" s="171">
        <f t="shared" si="52"/>
        <v>19494</v>
      </c>
      <c r="Q159" s="213">
        <f t="shared" si="53"/>
        <v>1</v>
      </c>
      <c r="R159" s="170">
        <v>1</v>
      </c>
      <c r="S159" s="213">
        <f t="shared" si="54"/>
        <v>120</v>
      </c>
      <c r="T159" s="161">
        <v>120</v>
      </c>
      <c r="U159" s="210">
        <f t="shared" si="55"/>
        <v>1299.5999999999999</v>
      </c>
      <c r="V159" s="210">
        <f t="shared" si="56"/>
        <v>155952</v>
      </c>
      <c r="W159" s="196" t="s">
        <v>2292</v>
      </c>
      <c r="X159" s="196" t="s">
        <v>2293</v>
      </c>
      <c r="Y159" s="196">
        <v>11</v>
      </c>
      <c r="Z159" s="193">
        <f t="shared" si="58"/>
        <v>194.94</v>
      </c>
      <c r="AA159" s="193">
        <f t="shared" si="59"/>
        <v>194</v>
      </c>
      <c r="AB159" s="193">
        <f t="shared" si="60"/>
        <v>194</v>
      </c>
      <c r="AC159" s="191" t="s">
        <v>2838</v>
      </c>
    </row>
    <row r="160" spans="1:29" s="163" customFormat="1" ht="30" x14ac:dyDescent="0.2">
      <c r="A160" s="143">
        <v>156</v>
      </c>
      <c r="B160" s="169" t="s">
        <v>2861</v>
      </c>
      <c r="C160" s="169" t="s">
        <v>2862</v>
      </c>
      <c r="D160" s="169" t="s">
        <v>2305</v>
      </c>
      <c r="E160" s="211" t="s">
        <v>2857</v>
      </c>
      <c r="F160" s="169" t="s">
        <v>2864</v>
      </c>
      <c r="G160" s="196">
        <v>1</v>
      </c>
      <c r="H160" s="217">
        <v>6441.46</v>
      </c>
      <c r="I160" s="193">
        <f t="shared" si="47"/>
        <v>6441.46</v>
      </c>
      <c r="J160" s="193">
        <f t="shared" si="48"/>
        <v>6441.46</v>
      </c>
      <c r="K160" s="197">
        <f t="shared" si="57"/>
        <v>1</v>
      </c>
      <c r="L160" s="197">
        <v>1</v>
      </c>
      <c r="M160" s="197">
        <f t="shared" si="49"/>
        <v>15</v>
      </c>
      <c r="N160" s="170">
        <f t="shared" si="50"/>
        <v>15</v>
      </c>
      <c r="O160" s="171">
        <f t="shared" si="51"/>
        <v>96621.9</v>
      </c>
      <c r="P160" s="171">
        <f t="shared" si="52"/>
        <v>96621.9</v>
      </c>
      <c r="Q160" s="213">
        <f t="shared" si="53"/>
        <v>1</v>
      </c>
      <c r="R160" s="170">
        <v>1</v>
      </c>
      <c r="S160" s="213">
        <f t="shared" si="54"/>
        <v>120</v>
      </c>
      <c r="T160" s="161">
        <v>120</v>
      </c>
      <c r="U160" s="210">
        <f t="shared" si="55"/>
        <v>6441.46</v>
      </c>
      <c r="V160" s="210">
        <f t="shared" si="56"/>
        <v>772975.2</v>
      </c>
      <c r="W160" s="196" t="s">
        <v>2292</v>
      </c>
      <c r="X160" s="196" t="s">
        <v>2293</v>
      </c>
      <c r="Y160" s="196">
        <v>11</v>
      </c>
      <c r="Z160" s="193">
        <f t="shared" si="58"/>
        <v>966.21899999999994</v>
      </c>
      <c r="AA160" s="193">
        <f t="shared" si="59"/>
        <v>966</v>
      </c>
      <c r="AB160" s="193">
        <f t="shared" si="60"/>
        <v>966</v>
      </c>
      <c r="AC160" s="191" t="s">
        <v>2838</v>
      </c>
    </row>
    <row r="161" spans="1:29" s="163" customFormat="1" ht="30" x14ac:dyDescent="0.2">
      <c r="A161" s="143">
        <v>157</v>
      </c>
      <c r="B161" s="169" t="s">
        <v>2865</v>
      </c>
      <c r="C161" s="169" t="s">
        <v>2866</v>
      </c>
      <c r="D161" s="169" t="s">
        <v>2305</v>
      </c>
      <c r="E161" s="211" t="s">
        <v>2867</v>
      </c>
      <c r="F161" s="169" t="s">
        <v>2870</v>
      </c>
      <c r="G161" s="196">
        <v>1</v>
      </c>
      <c r="H161" s="217">
        <v>5943.86</v>
      </c>
      <c r="I161" s="193">
        <f t="shared" si="47"/>
        <v>5943.86</v>
      </c>
      <c r="J161" s="193">
        <f t="shared" si="48"/>
        <v>5943.86</v>
      </c>
      <c r="K161" s="197">
        <f t="shared" si="57"/>
        <v>1</v>
      </c>
      <c r="L161" s="197">
        <v>1</v>
      </c>
      <c r="M161" s="197">
        <f t="shared" si="49"/>
        <v>60</v>
      </c>
      <c r="N161" s="170">
        <f t="shared" si="50"/>
        <v>60</v>
      </c>
      <c r="O161" s="171">
        <f t="shared" si="51"/>
        <v>356631.6</v>
      </c>
      <c r="P161" s="171">
        <f t="shared" si="52"/>
        <v>356631.6</v>
      </c>
      <c r="Q161" s="213">
        <f t="shared" si="53"/>
        <v>1</v>
      </c>
      <c r="R161" s="170">
        <v>1</v>
      </c>
      <c r="S161" s="213">
        <f t="shared" si="54"/>
        <v>480</v>
      </c>
      <c r="T161" s="161">
        <v>480</v>
      </c>
      <c r="U161" s="210">
        <f t="shared" si="55"/>
        <v>5943.86</v>
      </c>
      <c r="V161" s="210">
        <f t="shared" si="56"/>
        <v>2853052.8</v>
      </c>
      <c r="W161" s="196" t="s">
        <v>2292</v>
      </c>
      <c r="X161" s="196" t="s">
        <v>2293</v>
      </c>
      <c r="Y161" s="196">
        <v>11</v>
      </c>
      <c r="Z161" s="193">
        <f t="shared" si="58"/>
        <v>3566.3159999999998</v>
      </c>
      <c r="AA161" s="193">
        <f t="shared" si="59"/>
        <v>3566</v>
      </c>
      <c r="AB161" s="193">
        <f t="shared" si="60"/>
        <v>3566</v>
      </c>
      <c r="AC161" s="191" t="s">
        <v>2838</v>
      </c>
    </row>
    <row r="162" spans="1:29" s="163" customFormat="1" ht="45" x14ac:dyDescent="0.2">
      <c r="A162" s="143">
        <v>158</v>
      </c>
      <c r="B162" s="168" t="s">
        <v>2865</v>
      </c>
      <c r="C162" s="168" t="s">
        <v>2868</v>
      </c>
      <c r="D162" s="168" t="s">
        <v>2305</v>
      </c>
      <c r="E162" s="211" t="s">
        <v>2869</v>
      </c>
      <c r="F162" s="168" t="s">
        <v>2871</v>
      </c>
      <c r="G162" s="196">
        <v>1</v>
      </c>
      <c r="H162" s="217">
        <v>21224.82</v>
      </c>
      <c r="I162" s="193">
        <f t="shared" si="47"/>
        <v>21224.82</v>
      </c>
      <c r="J162" s="193">
        <f t="shared" si="48"/>
        <v>21224.82</v>
      </c>
      <c r="K162" s="197">
        <f t="shared" si="57"/>
        <v>1</v>
      </c>
      <c r="L162" s="197">
        <v>1</v>
      </c>
      <c r="M162" s="197">
        <v>30</v>
      </c>
      <c r="N162" s="170">
        <v>30</v>
      </c>
      <c r="O162" s="171">
        <f t="shared" si="51"/>
        <v>636744.6</v>
      </c>
      <c r="P162" s="171">
        <f t="shared" si="52"/>
        <v>636744.6</v>
      </c>
      <c r="Q162" s="213">
        <f t="shared" si="53"/>
        <v>1</v>
      </c>
      <c r="R162" s="170">
        <v>1</v>
      </c>
      <c r="S162" s="213">
        <f t="shared" si="54"/>
        <v>480</v>
      </c>
      <c r="T162" s="161">
        <v>480</v>
      </c>
      <c r="U162" s="210">
        <f t="shared" si="55"/>
        <v>21224.82</v>
      </c>
      <c r="V162" s="210">
        <f t="shared" si="56"/>
        <v>10187913.6</v>
      </c>
      <c r="W162" s="196" t="s">
        <v>2292</v>
      </c>
      <c r="X162" s="196" t="s">
        <v>2293</v>
      </c>
      <c r="Y162" s="196">
        <v>11</v>
      </c>
      <c r="Z162" s="193">
        <f t="shared" si="58"/>
        <v>6367.4459999999999</v>
      </c>
      <c r="AA162" s="193">
        <f t="shared" si="59"/>
        <v>6367</v>
      </c>
      <c r="AB162" s="193">
        <f t="shared" si="60"/>
        <v>6367</v>
      </c>
      <c r="AC162" s="191" t="s">
        <v>2838</v>
      </c>
    </row>
    <row r="163" spans="1:29" s="163" customFormat="1" ht="45" x14ac:dyDescent="0.2">
      <c r="A163" s="143">
        <v>159</v>
      </c>
      <c r="B163" s="148" t="s">
        <v>2794</v>
      </c>
      <c r="C163" s="196" t="s">
        <v>2757</v>
      </c>
      <c r="D163" s="179" t="s">
        <v>554</v>
      </c>
      <c r="E163" s="196"/>
      <c r="F163" s="196" t="s">
        <v>2758</v>
      </c>
      <c r="G163" s="196">
        <v>1</v>
      </c>
      <c r="H163" s="196">
        <v>10.5</v>
      </c>
      <c r="I163" s="193">
        <f t="shared" si="47"/>
        <v>10.5</v>
      </c>
      <c r="J163" s="193">
        <f t="shared" si="48"/>
        <v>10.5</v>
      </c>
      <c r="K163" s="197">
        <f t="shared" si="57"/>
        <v>1</v>
      </c>
      <c r="L163" s="197">
        <v>1</v>
      </c>
      <c r="M163" s="197">
        <f t="shared" si="49"/>
        <v>300</v>
      </c>
      <c r="N163" s="170">
        <f t="shared" si="50"/>
        <v>300</v>
      </c>
      <c r="O163" s="171">
        <f t="shared" si="51"/>
        <v>3150</v>
      </c>
      <c r="P163" s="171">
        <f t="shared" si="52"/>
        <v>3150</v>
      </c>
      <c r="Q163" s="213">
        <f t="shared" si="53"/>
        <v>1</v>
      </c>
      <c r="R163" s="170">
        <v>1</v>
      </c>
      <c r="S163" s="213">
        <f t="shared" si="54"/>
        <v>2400</v>
      </c>
      <c r="T163" s="161">
        <v>2400</v>
      </c>
      <c r="U163" s="210">
        <f t="shared" si="55"/>
        <v>10.5</v>
      </c>
      <c r="V163" s="210">
        <f t="shared" si="56"/>
        <v>25200</v>
      </c>
      <c r="W163" s="196" t="s">
        <v>2772</v>
      </c>
      <c r="X163" s="196" t="s">
        <v>2874</v>
      </c>
      <c r="Y163" s="196">
        <v>21</v>
      </c>
      <c r="Z163" s="193">
        <f t="shared" si="58"/>
        <v>31.5</v>
      </c>
      <c r="AA163" s="193">
        <f t="shared" si="59"/>
        <v>31</v>
      </c>
      <c r="AB163" s="193" t="str">
        <f t="shared" si="60"/>
        <v>Nu se solicită</v>
      </c>
    </row>
    <row r="164" spans="1:29" s="163" customFormat="1" ht="45" x14ac:dyDescent="0.2">
      <c r="A164" s="143">
        <v>160</v>
      </c>
      <c r="B164" s="148" t="s">
        <v>2795</v>
      </c>
      <c r="C164" s="196" t="s">
        <v>2759</v>
      </c>
      <c r="D164" s="179" t="s">
        <v>2076</v>
      </c>
      <c r="E164" s="196"/>
      <c r="F164" s="196" t="s">
        <v>2758</v>
      </c>
      <c r="G164" s="176">
        <v>1</v>
      </c>
      <c r="H164" s="149">
        <v>15.5</v>
      </c>
      <c r="I164" s="193">
        <f t="shared" si="47"/>
        <v>15.5</v>
      </c>
      <c r="J164" s="193">
        <f t="shared" si="48"/>
        <v>15.5</v>
      </c>
      <c r="K164" s="197">
        <f t="shared" si="57"/>
        <v>1</v>
      </c>
      <c r="L164" s="197">
        <v>1</v>
      </c>
      <c r="M164" s="197">
        <f t="shared" si="49"/>
        <v>200</v>
      </c>
      <c r="N164" s="170">
        <f t="shared" si="50"/>
        <v>200</v>
      </c>
      <c r="O164" s="171">
        <f t="shared" si="51"/>
        <v>3100</v>
      </c>
      <c r="P164" s="171">
        <f t="shared" si="52"/>
        <v>3100</v>
      </c>
      <c r="Q164" s="213">
        <f t="shared" si="53"/>
        <v>1</v>
      </c>
      <c r="R164" s="170">
        <v>1</v>
      </c>
      <c r="S164" s="213">
        <f t="shared" si="54"/>
        <v>1600</v>
      </c>
      <c r="T164" s="161">
        <v>1600</v>
      </c>
      <c r="U164" s="210">
        <f t="shared" si="55"/>
        <v>15.5</v>
      </c>
      <c r="V164" s="210">
        <f t="shared" si="56"/>
        <v>24800</v>
      </c>
      <c r="W164" s="196" t="s">
        <v>2772</v>
      </c>
      <c r="X164" s="196" t="s">
        <v>2874</v>
      </c>
      <c r="Y164" s="196">
        <v>21</v>
      </c>
      <c r="Z164" s="193">
        <f t="shared" si="58"/>
        <v>31</v>
      </c>
      <c r="AA164" s="193">
        <f t="shared" si="59"/>
        <v>31</v>
      </c>
      <c r="AB164" s="193" t="str">
        <f t="shared" si="60"/>
        <v>Nu se solicită</v>
      </c>
    </row>
    <row r="165" spans="1:29" s="163" customFormat="1" ht="30" x14ac:dyDescent="0.2">
      <c r="A165" s="143">
        <v>161</v>
      </c>
      <c r="B165" s="148" t="s">
        <v>2805</v>
      </c>
      <c r="C165" s="196" t="s">
        <v>2806</v>
      </c>
      <c r="D165" s="179" t="s">
        <v>876</v>
      </c>
      <c r="E165" s="196"/>
      <c r="F165" s="196" t="s">
        <v>2758</v>
      </c>
      <c r="G165" s="176">
        <v>1</v>
      </c>
      <c r="H165" s="150">
        <v>11</v>
      </c>
      <c r="I165" s="193">
        <f t="shared" si="47"/>
        <v>11</v>
      </c>
      <c r="J165" s="193">
        <f t="shared" si="48"/>
        <v>11</v>
      </c>
      <c r="K165" s="197">
        <f t="shared" si="57"/>
        <v>1</v>
      </c>
      <c r="L165" s="197">
        <v>1</v>
      </c>
      <c r="M165" s="197">
        <f t="shared" si="49"/>
        <v>75</v>
      </c>
      <c r="N165" s="170">
        <f t="shared" si="50"/>
        <v>75</v>
      </c>
      <c r="O165" s="171">
        <f t="shared" si="51"/>
        <v>825</v>
      </c>
      <c r="P165" s="171">
        <f t="shared" si="52"/>
        <v>825</v>
      </c>
      <c r="Q165" s="213">
        <f t="shared" si="53"/>
        <v>1</v>
      </c>
      <c r="R165" s="170">
        <v>1</v>
      </c>
      <c r="S165" s="213">
        <f t="shared" si="54"/>
        <v>600</v>
      </c>
      <c r="T165" s="161">
        <v>600</v>
      </c>
      <c r="U165" s="210">
        <f t="shared" si="55"/>
        <v>11</v>
      </c>
      <c r="V165" s="210">
        <f t="shared" si="56"/>
        <v>6600</v>
      </c>
      <c r="W165" s="196" t="s">
        <v>2772</v>
      </c>
      <c r="X165" s="196" t="s">
        <v>2874</v>
      </c>
      <c r="Y165" s="196">
        <v>21</v>
      </c>
      <c r="Z165" s="193">
        <f t="shared" si="58"/>
        <v>8.25</v>
      </c>
      <c r="AA165" s="193">
        <f t="shared" si="59"/>
        <v>8</v>
      </c>
      <c r="AB165" s="193" t="str">
        <f t="shared" si="60"/>
        <v>Nu se solicită</v>
      </c>
    </row>
    <row r="166" spans="1:29" s="163" customFormat="1" ht="30" x14ac:dyDescent="0.2">
      <c r="A166" s="143">
        <v>162</v>
      </c>
      <c r="B166" s="154" t="s">
        <v>2760</v>
      </c>
      <c r="C166" s="176" t="s">
        <v>2761</v>
      </c>
      <c r="D166" s="187" t="s">
        <v>2762</v>
      </c>
      <c r="E166" s="196"/>
      <c r="F166" s="196" t="s">
        <v>2763</v>
      </c>
      <c r="G166" s="176">
        <v>20</v>
      </c>
      <c r="H166" s="152">
        <v>13</v>
      </c>
      <c r="I166" s="193">
        <f t="shared" si="47"/>
        <v>0.65</v>
      </c>
      <c r="J166" s="193">
        <f t="shared" si="48"/>
        <v>13</v>
      </c>
      <c r="K166" s="197">
        <f t="shared" si="57"/>
        <v>20</v>
      </c>
      <c r="L166" s="197">
        <v>1</v>
      </c>
      <c r="M166" s="197">
        <f t="shared" si="49"/>
        <v>500</v>
      </c>
      <c r="N166" s="170">
        <f t="shared" si="50"/>
        <v>25</v>
      </c>
      <c r="O166" s="171">
        <f t="shared" si="51"/>
        <v>325</v>
      </c>
      <c r="P166" s="171">
        <f t="shared" si="52"/>
        <v>325</v>
      </c>
      <c r="Q166" s="213">
        <f t="shared" si="53"/>
        <v>20</v>
      </c>
      <c r="R166" s="170">
        <v>1</v>
      </c>
      <c r="S166" s="213">
        <f t="shared" si="54"/>
        <v>4000</v>
      </c>
      <c r="T166" s="161">
        <v>200</v>
      </c>
      <c r="U166" s="210">
        <f t="shared" si="55"/>
        <v>13</v>
      </c>
      <c r="V166" s="210">
        <f t="shared" si="56"/>
        <v>2600</v>
      </c>
      <c r="W166" s="196" t="s">
        <v>2772</v>
      </c>
      <c r="X166" s="196" t="s">
        <v>2874</v>
      </c>
      <c r="Y166" s="196">
        <v>21</v>
      </c>
      <c r="Z166" s="193">
        <f t="shared" si="58"/>
        <v>3.25</v>
      </c>
      <c r="AA166" s="193">
        <f t="shared" si="59"/>
        <v>3</v>
      </c>
      <c r="AB166" s="193" t="str">
        <f t="shared" si="60"/>
        <v>Nu se solicită</v>
      </c>
    </row>
    <row r="167" spans="1:29" s="163" customFormat="1" ht="42" customHeight="1" x14ac:dyDescent="0.2">
      <c r="A167" s="143">
        <v>163</v>
      </c>
      <c r="B167" s="148" t="s">
        <v>2764</v>
      </c>
      <c r="C167" s="196" t="s">
        <v>2765</v>
      </c>
      <c r="D167" s="148" t="s">
        <v>2766</v>
      </c>
      <c r="E167" s="196"/>
      <c r="F167" s="196" t="s">
        <v>2767</v>
      </c>
      <c r="G167" s="196">
        <v>12</v>
      </c>
      <c r="H167" s="149">
        <v>49.5</v>
      </c>
      <c r="I167" s="193">
        <f t="shared" si="47"/>
        <v>4.125</v>
      </c>
      <c r="J167" s="193">
        <f t="shared" si="48"/>
        <v>49.5</v>
      </c>
      <c r="K167" s="197">
        <f t="shared" si="57"/>
        <v>12</v>
      </c>
      <c r="L167" s="197">
        <v>1</v>
      </c>
      <c r="M167" s="197">
        <f t="shared" si="49"/>
        <v>360</v>
      </c>
      <c r="N167" s="170">
        <f t="shared" si="50"/>
        <v>30</v>
      </c>
      <c r="O167" s="171">
        <f t="shared" si="51"/>
        <v>1485</v>
      </c>
      <c r="P167" s="171">
        <f t="shared" si="52"/>
        <v>1485</v>
      </c>
      <c r="Q167" s="213">
        <f t="shared" si="53"/>
        <v>12</v>
      </c>
      <c r="R167" s="170">
        <v>1</v>
      </c>
      <c r="S167" s="213">
        <f t="shared" si="54"/>
        <v>2880</v>
      </c>
      <c r="T167" s="161">
        <v>240</v>
      </c>
      <c r="U167" s="210">
        <f t="shared" si="55"/>
        <v>49.5</v>
      </c>
      <c r="V167" s="210">
        <f t="shared" si="56"/>
        <v>11880</v>
      </c>
      <c r="W167" s="196" t="s">
        <v>2807</v>
      </c>
      <c r="X167" s="196" t="s">
        <v>2872</v>
      </c>
      <c r="Y167" s="196">
        <v>21</v>
      </c>
      <c r="Z167" s="193">
        <f t="shared" si="58"/>
        <v>14.85</v>
      </c>
      <c r="AA167" s="193">
        <f t="shared" si="59"/>
        <v>14</v>
      </c>
      <c r="AB167" s="193" t="str">
        <f t="shared" si="60"/>
        <v>Nu se solicită</v>
      </c>
    </row>
    <row r="168" spans="1:29" s="163" customFormat="1" ht="42" customHeight="1" x14ac:dyDescent="0.2">
      <c r="A168" s="143">
        <v>164</v>
      </c>
      <c r="B168" s="148" t="s">
        <v>2768</v>
      </c>
      <c r="C168" s="196" t="s">
        <v>2769</v>
      </c>
      <c r="D168" s="148" t="s">
        <v>580</v>
      </c>
      <c r="E168" s="196"/>
      <c r="F168" s="196" t="s">
        <v>2770</v>
      </c>
      <c r="G168" s="196">
        <v>10</v>
      </c>
      <c r="H168" s="152">
        <v>35</v>
      </c>
      <c r="I168" s="193">
        <f t="shared" si="47"/>
        <v>3.5</v>
      </c>
      <c r="J168" s="193">
        <f t="shared" si="48"/>
        <v>35</v>
      </c>
      <c r="K168" s="197">
        <f t="shared" si="57"/>
        <v>10</v>
      </c>
      <c r="L168" s="197">
        <v>1</v>
      </c>
      <c r="M168" s="197">
        <f t="shared" si="49"/>
        <v>6000</v>
      </c>
      <c r="N168" s="170">
        <f t="shared" si="50"/>
        <v>600</v>
      </c>
      <c r="O168" s="171">
        <f t="shared" si="51"/>
        <v>21000</v>
      </c>
      <c r="P168" s="171">
        <f t="shared" si="52"/>
        <v>21000</v>
      </c>
      <c r="Q168" s="213">
        <f t="shared" si="53"/>
        <v>10</v>
      </c>
      <c r="R168" s="170">
        <v>1</v>
      </c>
      <c r="S168" s="213">
        <f t="shared" si="54"/>
        <v>48000</v>
      </c>
      <c r="T168" s="161">
        <v>4800</v>
      </c>
      <c r="U168" s="210">
        <f t="shared" si="55"/>
        <v>35</v>
      </c>
      <c r="V168" s="210">
        <f t="shared" si="56"/>
        <v>168000</v>
      </c>
      <c r="W168" s="196" t="s">
        <v>2807</v>
      </c>
      <c r="X168" s="196" t="s">
        <v>2872</v>
      </c>
      <c r="Y168" s="196">
        <v>21</v>
      </c>
      <c r="Z168" s="193">
        <f t="shared" si="58"/>
        <v>210</v>
      </c>
      <c r="AA168" s="193">
        <f t="shared" si="59"/>
        <v>210</v>
      </c>
      <c r="AB168" s="193">
        <f t="shared" si="60"/>
        <v>210</v>
      </c>
    </row>
    <row r="169" spans="1:29" s="163" customFormat="1" ht="42" customHeight="1" x14ac:dyDescent="0.2">
      <c r="A169" s="143">
        <v>165</v>
      </c>
      <c r="B169" s="148" t="s">
        <v>2788</v>
      </c>
      <c r="C169" s="196" t="s">
        <v>2773</v>
      </c>
      <c r="D169" s="148" t="s">
        <v>580</v>
      </c>
      <c r="E169" s="196"/>
      <c r="F169" s="196" t="s">
        <v>2770</v>
      </c>
      <c r="G169" s="196">
        <v>10</v>
      </c>
      <c r="H169" s="196">
        <v>40</v>
      </c>
      <c r="I169" s="142">
        <f t="shared" si="47"/>
        <v>4</v>
      </c>
      <c r="J169" s="142">
        <f t="shared" si="48"/>
        <v>40</v>
      </c>
      <c r="K169" s="197">
        <f t="shared" si="57"/>
        <v>10</v>
      </c>
      <c r="L169" s="197">
        <v>1</v>
      </c>
      <c r="M169" s="197">
        <f t="shared" si="49"/>
        <v>1000</v>
      </c>
      <c r="N169" s="197">
        <f t="shared" si="50"/>
        <v>100</v>
      </c>
      <c r="O169" s="193">
        <f t="shared" si="51"/>
        <v>4000</v>
      </c>
      <c r="P169" s="193">
        <f t="shared" si="52"/>
        <v>4000</v>
      </c>
      <c r="Q169" s="213">
        <f t="shared" si="53"/>
        <v>10</v>
      </c>
      <c r="R169" s="161">
        <v>1</v>
      </c>
      <c r="S169" s="213">
        <f t="shared" si="54"/>
        <v>8000</v>
      </c>
      <c r="T169" s="161">
        <v>800</v>
      </c>
      <c r="U169" s="210">
        <f t="shared" si="55"/>
        <v>40</v>
      </c>
      <c r="V169" s="210">
        <f t="shared" si="56"/>
        <v>32000</v>
      </c>
      <c r="W169" s="196" t="s">
        <v>2807</v>
      </c>
      <c r="X169" s="196" t="s">
        <v>2872</v>
      </c>
      <c r="Y169" s="196">
        <v>21</v>
      </c>
      <c r="Z169" s="193">
        <f t="shared" si="58"/>
        <v>40</v>
      </c>
      <c r="AA169" s="193">
        <f t="shared" si="59"/>
        <v>40</v>
      </c>
      <c r="AB169" s="193" t="str">
        <f t="shared" si="60"/>
        <v>Nu se solicită</v>
      </c>
    </row>
    <row r="170" spans="1:29" s="163" customFormat="1" ht="40.5" customHeight="1" x14ac:dyDescent="0.2">
      <c r="A170" s="143">
        <v>166</v>
      </c>
      <c r="B170" s="148" t="s">
        <v>294</v>
      </c>
      <c r="C170" s="196" t="s">
        <v>2771</v>
      </c>
      <c r="D170" s="179" t="s">
        <v>2799</v>
      </c>
      <c r="E170" s="196"/>
      <c r="F170" s="196" t="s">
        <v>2796</v>
      </c>
      <c r="G170" s="196">
        <v>4</v>
      </c>
      <c r="H170" s="196">
        <v>72.599999999999994</v>
      </c>
      <c r="I170" s="142">
        <f t="shared" ref="I170:I173" si="61">H170/G170</f>
        <v>18.149999999999999</v>
      </c>
      <c r="J170" s="142">
        <f t="shared" ref="J170:J173" si="62">I170*G170</f>
        <v>72.599999999999994</v>
      </c>
      <c r="K170" s="197">
        <f t="shared" si="57"/>
        <v>4</v>
      </c>
      <c r="L170" s="197">
        <v>1</v>
      </c>
      <c r="M170" s="197">
        <f t="shared" si="49"/>
        <v>1600</v>
      </c>
      <c r="N170" s="197">
        <f t="shared" ref="N170:N173" si="63">T170/8</f>
        <v>400</v>
      </c>
      <c r="O170" s="193">
        <f t="shared" ref="O170:O173" si="64">M170*I170</f>
        <v>29039.999999999996</v>
      </c>
      <c r="P170" s="193">
        <f t="shared" ref="P170:P173" si="65">N170*J170</f>
        <v>29039.999999999996</v>
      </c>
      <c r="Q170" s="213">
        <f t="shared" si="53"/>
        <v>4</v>
      </c>
      <c r="R170" s="161">
        <v>1</v>
      </c>
      <c r="S170" s="213">
        <f t="shared" si="54"/>
        <v>12800</v>
      </c>
      <c r="T170" s="161">
        <v>3200</v>
      </c>
      <c r="U170" s="210">
        <f t="shared" ref="U170:U173" si="66">Q170*I170</f>
        <v>72.599999999999994</v>
      </c>
      <c r="V170" s="210">
        <f t="shared" ref="V170:V173" si="67">S170*I170</f>
        <v>232319.99999999997</v>
      </c>
      <c r="W170" s="196" t="s">
        <v>2772</v>
      </c>
      <c r="X170" s="196" t="s">
        <v>2874</v>
      </c>
      <c r="Y170" s="196">
        <v>21</v>
      </c>
      <c r="Z170" s="193">
        <f t="shared" si="58"/>
        <v>290.39999999999998</v>
      </c>
      <c r="AA170" s="193">
        <f t="shared" si="59"/>
        <v>290</v>
      </c>
      <c r="AB170" s="193">
        <f t="shared" si="60"/>
        <v>290</v>
      </c>
    </row>
    <row r="171" spans="1:29" s="163" customFormat="1" ht="30" x14ac:dyDescent="0.2">
      <c r="A171" s="143">
        <v>167</v>
      </c>
      <c r="B171" s="148" t="s">
        <v>1960</v>
      </c>
      <c r="C171" s="196" t="s">
        <v>2774</v>
      </c>
      <c r="D171" s="179" t="s">
        <v>2791</v>
      </c>
      <c r="E171" s="196" t="s">
        <v>2793</v>
      </c>
      <c r="F171" s="196" t="s">
        <v>2792</v>
      </c>
      <c r="G171" s="176">
        <v>25</v>
      </c>
      <c r="H171" s="150">
        <v>150</v>
      </c>
      <c r="I171" s="142">
        <f t="shared" si="61"/>
        <v>6</v>
      </c>
      <c r="J171" s="142">
        <f t="shared" si="62"/>
        <v>150</v>
      </c>
      <c r="K171" s="197">
        <f t="shared" si="57"/>
        <v>25</v>
      </c>
      <c r="L171" s="197">
        <v>1</v>
      </c>
      <c r="M171" s="197">
        <f t="shared" si="49"/>
        <v>1250</v>
      </c>
      <c r="N171" s="197">
        <f t="shared" si="63"/>
        <v>50</v>
      </c>
      <c r="O171" s="193">
        <f t="shared" si="64"/>
        <v>7500</v>
      </c>
      <c r="P171" s="193">
        <f t="shared" si="65"/>
        <v>7500</v>
      </c>
      <c r="Q171" s="213">
        <f t="shared" si="53"/>
        <v>25</v>
      </c>
      <c r="R171" s="161">
        <v>1</v>
      </c>
      <c r="S171" s="213">
        <f t="shared" si="54"/>
        <v>10000</v>
      </c>
      <c r="T171" s="161">
        <v>400</v>
      </c>
      <c r="U171" s="210">
        <f t="shared" si="66"/>
        <v>150</v>
      </c>
      <c r="V171" s="210">
        <f t="shared" si="67"/>
        <v>60000</v>
      </c>
      <c r="W171" s="196" t="s">
        <v>2772</v>
      </c>
      <c r="X171" s="196" t="s">
        <v>2874</v>
      </c>
      <c r="Y171" s="196">
        <v>21</v>
      </c>
      <c r="Z171" s="193">
        <f t="shared" si="58"/>
        <v>75</v>
      </c>
      <c r="AA171" s="193">
        <f t="shared" si="59"/>
        <v>75</v>
      </c>
      <c r="AB171" s="193">
        <f t="shared" si="60"/>
        <v>75</v>
      </c>
    </row>
    <row r="172" spans="1:29" s="163" customFormat="1" ht="45" x14ac:dyDescent="0.2">
      <c r="A172" s="143">
        <v>168</v>
      </c>
      <c r="B172" s="148" t="s">
        <v>2789</v>
      </c>
      <c r="C172" s="196" t="s">
        <v>2775</v>
      </c>
      <c r="D172" s="179" t="s">
        <v>2798</v>
      </c>
      <c r="E172" s="196"/>
      <c r="F172" s="196" t="s">
        <v>2797</v>
      </c>
      <c r="G172" s="176">
        <v>4</v>
      </c>
      <c r="H172" s="150">
        <v>112</v>
      </c>
      <c r="I172" s="142">
        <f t="shared" si="61"/>
        <v>28</v>
      </c>
      <c r="J172" s="142">
        <f t="shared" si="62"/>
        <v>112</v>
      </c>
      <c r="K172" s="197">
        <f t="shared" si="57"/>
        <v>4</v>
      </c>
      <c r="L172" s="197">
        <v>1</v>
      </c>
      <c r="M172" s="197">
        <f t="shared" si="49"/>
        <v>120</v>
      </c>
      <c r="N172" s="197">
        <f t="shared" si="63"/>
        <v>30</v>
      </c>
      <c r="O172" s="193">
        <f t="shared" si="64"/>
        <v>3360</v>
      </c>
      <c r="P172" s="193">
        <f t="shared" si="65"/>
        <v>3360</v>
      </c>
      <c r="Q172" s="213">
        <f t="shared" si="53"/>
        <v>4</v>
      </c>
      <c r="R172" s="161">
        <v>1</v>
      </c>
      <c r="S172" s="213">
        <f t="shared" si="54"/>
        <v>960</v>
      </c>
      <c r="T172" s="161">
        <v>240</v>
      </c>
      <c r="U172" s="210">
        <f t="shared" si="66"/>
        <v>112</v>
      </c>
      <c r="V172" s="210">
        <f t="shared" si="67"/>
        <v>26880</v>
      </c>
      <c r="W172" s="196" t="s">
        <v>2873</v>
      </c>
      <c r="X172" s="196" t="s">
        <v>2872</v>
      </c>
      <c r="Y172" s="196">
        <v>21</v>
      </c>
      <c r="Z172" s="193">
        <f t="shared" si="58"/>
        <v>33.6</v>
      </c>
      <c r="AA172" s="193">
        <f t="shared" si="59"/>
        <v>33</v>
      </c>
      <c r="AB172" s="193" t="str">
        <f t="shared" si="60"/>
        <v>Nu se solicită</v>
      </c>
    </row>
    <row r="173" spans="1:29" s="163" customFormat="1" ht="45" x14ac:dyDescent="0.2">
      <c r="A173" s="143">
        <v>169</v>
      </c>
      <c r="B173" s="148" t="s">
        <v>2790</v>
      </c>
      <c r="C173" s="196" t="s">
        <v>2776</v>
      </c>
      <c r="D173" s="179" t="s">
        <v>2798</v>
      </c>
      <c r="E173" s="196"/>
      <c r="F173" s="196" t="s">
        <v>2797</v>
      </c>
      <c r="G173" s="176">
        <v>4</v>
      </c>
      <c r="H173" s="149">
        <v>82</v>
      </c>
      <c r="I173" s="142">
        <f t="shared" si="61"/>
        <v>20.5</v>
      </c>
      <c r="J173" s="142">
        <f t="shared" si="62"/>
        <v>82</v>
      </c>
      <c r="K173" s="197">
        <f t="shared" si="57"/>
        <v>4</v>
      </c>
      <c r="L173" s="197">
        <v>1</v>
      </c>
      <c r="M173" s="197">
        <f t="shared" si="49"/>
        <v>120</v>
      </c>
      <c r="N173" s="197">
        <f t="shared" si="63"/>
        <v>30</v>
      </c>
      <c r="O173" s="193">
        <f t="shared" si="64"/>
        <v>2460</v>
      </c>
      <c r="P173" s="193">
        <f t="shared" si="65"/>
        <v>2460</v>
      </c>
      <c r="Q173" s="213">
        <f t="shared" si="53"/>
        <v>4</v>
      </c>
      <c r="R173" s="161">
        <v>1</v>
      </c>
      <c r="S173" s="213">
        <f t="shared" si="54"/>
        <v>960</v>
      </c>
      <c r="T173" s="161">
        <v>240</v>
      </c>
      <c r="U173" s="210">
        <f t="shared" si="66"/>
        <v>82</v>
      </c>
      <c r="V173" s="210">
        <f t="shared" si="67"/>
        <v>19680</v>
      </c>
      <c r="W173" s="196" t="s">
        <v>2873</v>
      </c>
      <c r="X173" s="196" t="s">
        <v>2872</v>
      </c>
      <c r="Y173" s="196">
        <v>21</v>
      </c>
      <c r="Z173" s="193">
        <f t="shared" si="58"/>
        <v>24.6</v>
      </c>
      <c r="AA173" s="193">
        <f t="shared" si="59"/>
        <v>24</v>
      </c>
      <c r="AB173" s="193" t="str">
        <f t="shared" si="60"/>
        <v>Nu se solicită</v>
      </c>
    </row>
    <row r="174" spans="1:29" s="163" customFormat="1" ht="19.5" customHeight="1" x14ac:dyDescent="0.2">
      <c r="A174" s="254" t="s">
        <v>2294</v>
      </c>
      <c r="B174" s="255"/>
      <c r="C174" s="255"/>
      <c r="D174" s="255"/>
      <c r="E174" s="255"/>
      <c r="F174" s="255"/>
      <c r="G174" s="255"/>
      <c r="H174" s="255"/>
      <c r="I174" s="255"/>
      <c r="J174" s="255"/>
      <c r="K174" s="255"/>
      <c r="L174" s="255"/>
      <c r="M174" s="255"/>
      <c r="N174" s="255"/>
      <c r="O174" s="255"/>
      <c r="P174" s="255"/>
      <c r="Q174" s="255"/>
      <c r="R174" s="255"/>
      <c r="S174" s="255"/>
      <c r="T174" s="256"/>
      <c r="U174" s="221">
        <f>SUM(U5:U173)</f>
        <v>230616.87000000002</v>
      </c>
      <c r="V174" s="221">
        <f>SUM(V5:V173)</f>
        <v>44840945.43999999</v>
      </c>
      <c r="W174" s="195"/>
      <c r="X174" s="196"/>
      <c r="Y174" s="196"/>
      <c r="Z174" s="190"/>
      <c r="AB174" s="199"/>
    </row>
    <row r="175" spans="1:29" s="200" customFormat="1" ht="12.75" x14ac:dyDescent="0.2">
      <c r="E175" s="201"/>
      <c r="F175" s="202"/>
      <c r="Z175" s="203"/>
      <c r="AB175" s="203"/>
    </row>
    <row r="176" spans="1:29" s="200" customFormat="1" ht="12.75" x14ac:dyDescent="0.2">
      <c r="E176" s="201"/>
      <c r="F176" s="202"/>
      <c r="Z176" s="203"/>
      <c r="AB176" s="203"/>
    </row>
    <row r="177" spans="5:28" s="200" customFormat="1" ht="12.75" x14ac:dyDescent="0.2">
      <c r="E177" s="201"/>
      <c r="F177" s="202"/>
      <c r="Z177" s="203"/>
      <c r="AB177" s="203"/>
    </row>
    <row r="178" spans="5:28" s="200" customFormat="1" ht="12.75" x14ac:dyDescent="0.2">
      <c r="E178" s="201"/>
      <c r="F178" s="202"/>
      <c r="Z178" s="203"/>
      <c r="AB178" s="203"/>
    </row>
    <row r="179" spans="5:28" s="200" customFormat="1" ht="12.75" x14ac:dyDescent="0.2">
      <c r="E179" s="201"/>
      <c r="F179" s="202"/>
      <c r="Z179" s="203"/>
      <c r="AB179" s="203"/>
    </row>
    <row r="180" spans="5:28" s="200" customFormat="1" ht="12.75" x14ac:dyDescent="0.2">
      <c r="E180" s="201"/>
      <c r="F180" s="202"/>
      <c r="Z180" s="203"/>
      <c r="AB180" s="203"/>
    </row>
    <row r="181" spans="5:28" s="200" customFormat="1" ht="12.75" x14ac:dyDescent="0.2">
      <c r="E181" s="201"/>
      <c r="F181" s="202"/>
      <c r="Z181" s="203"/>
      <c r="AB181" s="203"/>
    </row>
    <row r="182" spans="5:28" s="200" customFormat="1" ht="12.75" x14ac:dyDescent="0.2">
      <c r="E182" s="201"/>
      <c r="F182" s="202"/>
      <c r="Z182" s="203"/>
      <c r="AB182" s="203"/>
    </row>
    <row r="183" spans="5:28" s="200" customFormat="1" ht="12.75" x14ac:dyDescent="0.2">
      <c r="E183" s="201"/>
      <c r="F183" s="202"/>
      <c r="Z183" s="203"/>
      <c r="AB183" s="203"/>
    </row>
    <row r="184" spans="5:28" s="200" customFormat="1" ht="12.75" x14ac:dyDescent="0.2">
      <c r="E184" s="201"/>
      <c r="F184" s="202"/>
      <c r="Z184" s="203"/>
      <c r="AB184" s="203"/>
    </row>
    <row r="185" spans="5:28" s="200" customFormat="1" ht="12.75" x14ac:dyDescent="0.2">
      <c r="E185" s="201"/>
      <c r="F185" s="202"/>
      <c r="Z185" s="203"/>
      <c r="AB185" s="203"/>
    </row>
    <row r="186" spans="5:28" s="200" customFormat="1" ht="12.75" x14ac:dyDescent="0.2">
      <c r="E186" s="201"/>
      <c r="F186" s="202"/>
      <c r="Z186" s="203"/>
      <c r="AB186" s="203"/>
    </row>
    <row r="187" spans="5:28" s="200" customFormat="1" ht="12.75" x14ac:dyDescent="0.2">
      <c r="E187" s="201"/>
      <c r="F187" s="202"/>
      <c r="Z187" s="203"/>
      <c r="AB187" s="203"/>
    </row>
    <row r="188" spans="5:28" s="200" customFormat="1" ht="12.75" x14ac:dyDescent="0.2">
      <c r="E188" s="201"/>
      <c r="F188" s="202"/>
      <c r="Z188" s="203"/>
      <c r="AB188" s="203"/>
    </row>
    <row r="189" spans="5:28" s="200" customFormat="1" ht="12.75" x14ac:dyDescent="0.2">
      <c r="E189" s="201"/>
      <c r="F189" s="202"/>
      <c r="Z189" s="203"/>
      <c r="AB189" s="203"/>
    </row>
    <row r="190" spans="5:28" s="200" customFormat="1" ht="12.75" x14ac:dyDescent="0.2">
      <c r="E190" s="201"/>
      <c r="F190" s="202"/>
      <c r="Z190" s="203"/>
      <c r="AB190" s="203"/>
    </row>
    <row r="191" spans="5:28" s="200" customFormat="1" ht="12.75" x14ac:dyDescent="0.2">
      <c r="E191" s="201"/>
      <c r="F191" s="202"/>
      <c r="Z191" s="203"/>
      <c r="AB191" s="203"/>
    </row>
    <row r="192" spans="5:28" s="200" customFormat="1" ht="12.75" x14ac:dyDescent="0.2">
      <c r="E192" s="201"/>
      <c r="F192" s="202"/>
      <c r="Z192" s="203"/>
      <c r="AB192" s="203"/>
    </row>
    <row r="193" spans="5:28" s="200" customFormat="1" ht="12.75" x14ac:dyDescent="0.2">
      <c r="E193" s="201"/>
      <c r="F193" s="202"/>
      <c r="Z193" s="203"/>
      <c r="AB193" s="203"/>
    </row>
    <row r="194" spans="5:28" s="200" customFormat="1" ht="12.75" x14ac:dyDescent="0.2">
      <c r="E194" s="201"/>
      <c r="F194" s="202"/>
      <c r="Z194" s="203"/>
      <c r="AB194" s="203"/>
    </row>
    <row r="195" spans="5:28" s="200" customFormat="1" ht="12.75" x14ac:dyDescent="0.2">
      <c r="E195" s="201"/>
      <c r="F195" s="202"/>
      <c r="Z195" s="203"/>
      <c r="AB195" s="203"/>
    </row>
    <row r="196" spans="5:28" s="200" customFormat="1" ht="12.75" x14ac:dyDescent="0.2">
      <c r="E196" s="201"/>
      <c r="F196" s="202"/>
      <c r="Z196" s="203"/>
      <c r="AB196" s="203"/>
    </row>
    <row r="197" spans="5:28" s="200" customFormat="1" ht="12.75" x14ac:dyDescent="0.2">
      <c r="E197" s="201"/>
      <c r="F197" s="202"/>
      <c r="Z197" s="203"/>
      <c r="AB197" s="203"/>
    </row>
    <row r="198" spans="5:28" s="200" customFormat="1" ht="12.75" x14ac:dyDescent="0.2">
      <c r="E198" s="201"/>
      <c r="F198" s="202"/>
      <c r="Z198" s="203"/>
      <c r="AB198" s="203"/>
    </row>
    <row r="199" spans="5:28" s="200" customFormat="1" ht="12.75" x14ac:dyDescent="0.2">
      <c r="E199" s="201"/>
      <c r="F199" s="202"/>
      <c r="Z199" s="203"/>
      <c r="AB199" s="203"/>
    </row>
    <row r="200" spans="5:28" s="200" customFormat="1" ht="12.75" x14ac:dyDescent="0.2">
      <c r="E200" s="201"/>
      <c r="F200" s="202"/>
      <c r="Z200" s="203"/>
      <c r="AB200" s="203"/>
    </row>
    <row r="201" spans="5:28" s="200" customFormat="1" ht="12.75" x14ac:dyDescent="0.2">
      <c r="E201" s="201"/>
      <c r="F201" s="202"/>
      <c r="Z201" s="203"/>
      <c r="AB201" s="203"/>
    </row>
    <row r="202" spans="5:28" s="200" customFormat="1" ht="12.75" x14ac:dyDescent="0.2">
      <c r="E202" s="201"/>
      <c r="F202" s="202"/>
      <c r="Z202" s="203"/>
      <c r="AB202" s="203"/>
    </row>
    <row r="203" spans="5:28" s="200" customFormat="1" ht="12.75" x14ac:dyDescent="0.2">
      <c r="E203" s="201"/>
      <c r="F203" s="202"/>
      <c r="Z203" s="203"/>
      <c r="AB203" s="203"/>
    </row>
    <row r="204" spans="5:28" s="200" customFormat="1" ht="12.75" x14ac:dyDescent="0.2">
      <c r="E204" s="201"/>
      <c r="F204" s="202"/>
      <c r="Z204" s="203"/>
      <c r="AB204" s="203"/>
    </row>
    <row r="205" spans="5:28" s="200" customFormat="1" ht="12.75" x14ac:dyDescent="0.2">
      <c r="E205" s="201"/>
      <c r="F205" s="202"/>
      <c r="Z205" s="203"/>
      <c r="AB205" s="203"/>
    </row>
    <row r="206" spans="5:28" s="200" customFormat="1" ht="12.75" x14ac:dyDescent="0.2">
      <c r="E206" s="201"/>
      <c r="F206" s="202"/>
      <c r="Z206" s="203"/>
      <c r="AB206" s="203"/>
    </row>
    <row r="207" spans="5:28" s="200" customFormat="1" ht="12.75" x14ac:dyDescent="0.2">
      <c r="E207" s="201"/>
      <c r="F207" s="202"/>
      <c r="Z207" s="203"/>
      <c r="AB207" s="203"/>
    </row>
    <row r="208" spans="5:28" s="200" customFormat="1" ht="12.75" x14ac:dyDescent="0.2">
      <c r="E208" s="201"/>
      <c r="F208" s="202"/>
      <c r="Z208" s="203"/>
      <c r="AB208" s="203"/>
    </row>
    <row r="209" spans="5:28" s="200" customFormat="1" ht="12.75" x14ac:dyDescent="0.2">
      <c r="E209" s="201"/>
      <c r="F209" s="202"/>
      <c r="Z209" s="203"/>
      <c r="AB209" s="203"/>
    </row>
    <row r="210" spans="5:28" s="200" customFormat="1" ht="12.75" x14ac:dyDescent="0.2">
      <c r="E210" s="201"/>
      <c r="F210" s="202"/>
      <c r="Z210" s="203"/>
      <c r="AB210" s="203"/>
    </row>
    <row r="211" spans="5:28" s="200" customFormat="1" ht="12.75" x14ac:dyDescent="0.2">
      <c r="E211" s="201"/>
      <c r="F211" s="202"/>
      <c r="Z211" s="203"/>
      <c r="AB211" s="203"/>
    </row>
    <row r="212" spans="5:28" s="200" customFormat="1" ht="12.75" x14ac:dyDescent="0.2">
      <c r="E212" s="201"/>
      <c r="F212" s="202"/>
      <c r="Z212" s="203"/>
      <c r="AB212" s="203"/>
    </row>
    <row r="213" spans="5:28" s="200" customFormat="1" ht="12.75" x14ac:dyDescent="0.2">
      <c r="E213" s="201"/>
      <c r="F213" s="202"/>
      <c r="Z213" s="203"/>
      <c r="AB213" s="203"/>
    </row>
    <row r="214" spans="5:28" s="200" customFormat="1" ht="12.75" x14ac:dyDescent="0.2">
      <c r="E214" s="201"/>
      <c r="F214" s="202"/>
      <c r="Z214" s="203"/>
      <c r="AB214" s="203"/>
    </row>
    <row r="215" spans="5:28" s="200" customFormat="1" ht="12.75" x14ac:dyDescent="0.2">
      <c r="E215" s="201"/>
      <c r="F215" s="202"/>
      <c r="Z215" s="203"/>
      <c r="AB215" s="203"/>
    </row>
    <row r="216" spans="5:28" s="200" customFormat="1" ht="12.75" x14ac:dyDescent="0.2">
      <c r="E216" s="201"/>
      <c r="F216" s="202"/>
      <c r="Z216" s="203"/>
      <c r="AB216" s="203"/>
    </row>
    <row r="217" spans="5:28" s="200" customFormat="1" ht="12.75" x14ac:dyDescent="0.2">
      <c r="E217" s="201"/>
      <c r="F217" s="202"/>
      <c r="Z217" s="203"/>
      <c r="AB217" s="203"/>
    </row>
    <row r="218" spans="5:28" s="200" customFormat="1" ht="12.75" x14ac:dyDescent="0.2">
      <c r="E218" s="201"/>
      <c r="F218" s="202"/>
      <c r="Z218" s="203"/>
      <c r="AB218" s="203"/>
    </row>
    <row r="219" spans="5:28" s="200" customFormat="1" ht="12.75" x14ac:dyDescent="0.2">
      <c r="E219" s="201"/>
      <c r="F219" s="202"/>
      <c r="Z219" s="203"/>
      <c r="AB219" s="203"/>
    </row>
    <row r="220" spans="5:28" s="200" customFormat="1" ht="12.75" x14ac:dyDescent="0.2">
      <c r="E220" s="201"/>
      <c r="F220" s="202"/>
      <c r="Z220" s="203"/>
      <c r="AB220" s="203"/>
    </row>
    <row r="221" spans="5:28" s="200" customFormat="1" ht="12.75" x14ac:dyDescent="0.2">
      <c r="E221" s="201"/>
      <c r="F221" s="202"/>
      <c r="Z221" s="203"/>
      <c r="AB221" s="203"/>
    </row>
    <row r="222" spans="5:28" s="200" customFormat="1" ht="12.75" x14ac:dyDescent="0.2">
      <c r="E222" s="201"/>
      <c r="F222" s="202"/>
      <c r="Z222" s="203"/>
      <c r="AB222" s="203"/>
    </row>
    <row r="223" spans="5:28" s="200" customFormat="1" ht="12.75" x14ac:dyDescent="0.2">
      <c r="E223" s="201"/>
      <c r="F223" s="202"/>
      <c r="Z223" s="203"/>
      <c r="AB223" s="203"/>
    </row>
    <row r="224" spans="5:28" s="200" customFormat="1" ht="12.75" x14ac:dyDescent="0.2">
      <c r="E224" s="201"/>
      <c r="F224" s="202"/>
      <c r="Z224" s="203"/>
      <c r="AB224" s="203"/>
    </row>
    <row r="225" spans="5:28" s="200" customFormat="1" ht="12.75" x14ac:dyDescent="0.2">
      <c r="E225" s="201"/>
      <c r="F225" s="202"/>
      <c r="Z225" s="203"/>
      <c r="AB225" s="203"/>
    </row>
    <row r="226" spans="5:28" s="200" customFormat="1" ht="12.75" x14ac:dyDescent="0.2">
      <c r="E226" s="201"/>
      <c r="F226" s="202"/>
      <c r="Z226" s="203"/>
      <c r="AB226" s="203"/>
    </row>
    <row r="227" spans="5:28" s="200" customFormat="1" ht="12.75" x14ac:dyDescent="0.2">
      <c r="E227" s="201"/>
      <c r="F227" s="202"/>
      <c r="Z227" s="203"/>
      <c r="AB227" s="203"/>
    </row>
    <row r="228" spans="5:28" s="200" customFormat="1" ht="12.75" x14ac:dyDescent="0.2">
      <c r="E228" s="201"/>
      <c r="F228" s="202"/>
      <c r="Z228" s="203"/>
      <c r="AB228" s="203"/>
    </row>
    <row r="229" spans="5:28" s="200" customFormat="1" ht="12.75" x14ac:dyDescent="0.2">
      <c r="E229" s="201"/>
      <c r="F229" s="202"/>
      <c r="Z229" s="203"/>
      <c r="AB229" s="203"/>
    </row>
    <row r="230" spans="5:28" s="200" customFormat="1" ht="12.75" x14ac:dyDescent="0.2">
      <c r="E230" s="201"/>
      <c r="F230" s="202"/>
      <c r="Z230" s="203"/>
      <c r="AB230" s="203"/>
    </row>
    <row r="231" spans="5:28" s="200" customFormat="1" ht="12.75" x14ac:dyDescent="0.2">
      <c r="E231" s="201"/>
      <c r="F231" s="202"/>
      <c r="Z231" s="203"/>
      <c r="AB231" s="203"/>
    </row>
    <row r="232" spans="5:28" s="200" customFormat="1" ht="12.75" x14ac:dyDescent="0.2">
      <c r="E232" s="201"/>
      <c r="F232" s="202"/>
      <c r="Z232" s="203"/>
      <c r="AB232" s="203"/>
    </row>
    <row r="233" spans="5:28" s="200" customFormat="1" ht="12.75" x14ac:dyDescent="0.2">
      <c r="E233" s="201"/>
      <c r="F233" s="202"/>
      <c r="Z233" s="203"/>
      <c r="AB233" s="203"/>
    </row>
    <row r="234" spans="5:28" s="200" customFormat="1" ht="12.75" x14ac:dyDescent="0.2">
      <c r="E234" s="201"/>
      <c r="F234" s="202"/>
      <c r="Z234" s="203"/>
      <c r="AB234" s="203"/>
    </row>
    <row r="235" spans="5:28" s="200" customFormat="1" ht="12.75" x14ac:dyDescent="0.2">
      <c r="E235" s="201"/>
      <c r="F235" s="202"/>
      <c r="Z235" s="203"/>
      <c r="AB235" s="203"/>
    </row>
    <row r="236" spans="5:28" s="200" customFormat="1" ht="12.75" x14ac:dyDescent="0.2">
      <c r="E236" s="201"/>
      <c r="F236" s="202"/>
      <c r="Z236" s="203"/>
      <c r="AB236" s="203"/>
    </row>
    <row r="237" spans="5:28" s="200" customFormat="1" ht="12.75" x14ac:dyDescent="0.2">
      <c r="E237" s="201"/>
      <c r="F237" s="202"/>
      <c r="Z237" s="203"/>
      <c r="AB237" s="203"/>
    </row>
    <row r="238" spans="5:28" s="200" customFormat="1" ht="12.75" x14ac:dyDescent="0.2">
      <c r="E238" s="201"/>
      <c r="F238" s="202"/>
      <c r="Z238" s="203"/>
      <c r="AB238" s="203"/>
    </row>
    <row r="239" spans="5:28" s="200" customFormat="1" ht="12.75" x14ac:dyDescent="0.2">
      <c r="E239" s="201"/>
      <c r="F239" s="202"/>
      <c r="Z239" s="203"/>
      <c r="AB239" s="203"/>
    </row>
    <row r="240" spans="5:28" s="200" customFormat="1" ht="12.75" x14ac:dyDescent="0.2">
      <c r="E240" s="201"/>
      <c r="F240" s="202"/>
      <c r="Z240" s="203"/>
      <c r="AB240" s="203"/>
    </row>
    <row r="241" spans="5:28" s="200" customFormat="1" ht="12.75" x14ac:dyDescent="0.2">
      <c r="E241" s="201"/>
      <c r="F241" s="202"/>
      <c r="Z241" s="203"/>
      <c r="AB241" s="203"/>
    </row>
    <row r="242" spans="5:28" s="200" customFormat="1" ht="12.75" x14ac:dyDescent="0.2">
      <c r="E242" s="201"/>
      <c r="F242" s="202"/>
      <c r="Z242" s="203"/>
      <c r="AB242" s="203"/>
    </row>
    <row r="243" spans="5:28" s="200" customFormat="1" ht="12.75" x14ac:dyDescent="0.2">
      <c r="E243" s="201"/>
      <c r="F243" s="202"/>
      <c r="Z243" s="203"/>
      <c r="AB243" s="203"/>
    </row>
    <row r="244" spans="5:28" s="200" customFormat="1" ht="12.75" x14ac:dyDescent="0.2">
      <c r="E244" s="201"/>
      <c r="F244" s="202"/>
      <c r="Z244" s="203"/>
      <c r="AB244" s="203"/>
    </row>
    <row r="245" spans="5:28" s="200" customFormat="1" ht="12.75" x14ac:dyDescent="0.2">
      <c r="E245" s="201"/>
      <c r="F245" s="202"/>
      <c r="Z245" s="203"/>
      <c r="AB245" s="203"/>
    </row>
    <row r="246" spans="5:28" s="200" customFormat="1" ht="12.75" x14ac:dyDescent="0.2">
      <c r="E246" s="201"/>
      <c r="F246" s="202"/>
      <c r="Z246" s="203"/>
      <c r="AB246" s="203"/>
    </row>
    <row r="247" spans="5:28" s="200" customFormat="1" ht="12.75" x14ac:dyDescent="0.2">
      <c r="E247" s="201"/>
      <c r="F247" s="202"/>
      <c r="Z247" s="203"/>
      <c r="AB247" s="203"/>
    </row>
    <row r="248" spans="5:28" s="200" customFormat="1" ht="12.75" x14ac:dyDescent="0.2">
      <c r="E248" s="201"/>
      <c r="F248" s="202"/>
      <c r="Z248" s="203"/>
      <c r="AB248" s="203"/>
    </row>
    <row r="249" spans="5:28" s="200" customFormat="1" ht="12.75" x14ac:dyDescent="0.2">
      <c r="E249" s="201"/>
      <c r="F249" s="202"/>
      <c r="Z249" s="203"/>
      <c r="AB249" s="203"/>
    </row>
    <row r="250" spans="5:28" s="200" customFormat="1" ht="12.75" x14ac:dyDescent="0.2">
      <c r="E250" s="201"/>
      <c r="F250" s="202"/>
      <c r="Z250" s="203"/>
      <c r="AB250" s="203"/>
    </row>
    <row r="251" spans="5:28" s="200" customFormat="1" ht="12.75" x14ac:dyDescent="0.2">
      <c r="E251" s="201"/>
      <c r="F251" s="202"/>
      <c r="Z251" s="203"/>
      <c r="AB251" s="203"/>
    </row>
    <row r="252" spans="5:28" s="200" customFormat="1" ht="12.75" x14ac:dyDescent="0.2">
      <c r="E252" s="201"/>
      <c r="F252" s="202"/>
      <c r="Z252" s="203"/>
      <c r="AB252" s="203"/>
    </row>
    <row r="253" spans="5:28" s="200" customFormat="1" ht="12.75" x14ac:dyDescent="0.2">
      <c r="E253" s="201"/>
      <c r="F253" s="202"/>
      <c r="Z253" s="203"/>
      <c r="AB253" s="203"/>
    </row>
    <row r="254" spans="5:28" s="200" customFormat="1" ht="12.75" x14ac:dyDescent="0.2">
      <c r="E254" s="201"/>
      <c r="F254" s="202"/>
      <c r="Z254" s="203"/>
      <c r="AB254" s="203"/>
    </row>
    <row r="255" spans="5:28" s="200" customFormat="1" ht="12.75" x14ac:dyDescent="0.2">
      <c r="E255" s="201"/>
      <c r="F255" s="202"/>
      <c r="Z255" s="203"/>
      <c r="AB255" s="203"/>
    </row>
    <row r="256" spans="5:28" s="200" customFormat="1" ht="12.75" x14ac:dyDescent="0.2">
      <c r="E256" s="201"/>
      <c r="F256" s="202"/>
      <c r="Z256" s="203"/>
      <c r="AB256" s="203"/>
    </row>
    <row r="257" spans="5:28" s="200" customFormat="1" ht="12.75" x14ac:dyDescent="0.2">
      <c r="E257" s="201"/>
      <c r="F257" s="202"/>
      <c r="Z257" s="203"/>
      <c r="AB257" s="203"/>
    </row>
    <row r="258" spans="5:28" s="200" customFormat="1" ht="12.75" x14ac:dyDescent="0.2">
      <c r="E258" s="201"/>
      <c r="F258" s="202"/>
      <c r="Z258" s="203"/>
      <c r="AB258" s="203"/>
    </row>
    <row r="259" spans="5:28" s="200" customFormat="1" ht="12.75" x14ac:dyDescent="0.2">
      <c r="E259" s="201"/>
      <c r="F259" s="202"/>
      <c r="Z259" s="203"/>
      <c r="AB259" s="203"/>
    </row>
    <row r="260" spans="5:28" s="200" customFormat="1" ht="12.75" x14ac:dyDescent="0.2">
      <c r="E260" s="201"/>
      <c r="F260" s="202"/>
      <c r="Z260" s="203"/>
      <c r="AB260" s="203"/>
    </row>
    <row r="261" spans="5:28" s="200" customFormat="1" ht="12.75" x14ac:dyDescent="0.2">
      <c r="E261" s="201"/>
      <c r="F261" s="202"/>
      <c r="Z261" s="203"/>
      <c r="AB261" s="203"/>
    </row>
    <row r="262" spans="5:28" s="200" customFormat="1" ht="12.75" x14ac:dyDescent="0.2">
      <c r="E262" s="201"/>
      <c r="F262" s="202"/>
      <c r="Z262" s="203"/>
      <c r="AB262" s="203"/>
    </row>
    <row r="263" spans="5:28" s="200" customFormat="1" ht="12.75" x14ac:dyDescent="0.2">
      <c r="E263" s="201"/>
      <c r="F263" s="202"/>
      <c r="Z263" s="203"/>
      <c r="AB263" s="203"/>
    </row>
    <row r="264" spans="5:28" s="200" customFormat="1" ht="12.75" x14ac:dyDescent="0.2">
      <c r="E264" s="201"/>
      <c r="F264" s="202"/>
      <c r="Z264" s="203"/>
      <c r="AB264" s="203"/>
    </row>
    <row r="265" spans="5:28" s="200" customFormat="1" ht="12.75" x14ac:dyDescent="0.2">
      <c r="E265" s="201"/>
      <c r="F265" s="202"/>
      <c r="Z265" s="203"/>
      <c r="AB265" s="203"/>
    </row>
    <row r="266" spans="5:28" s="200" customFormat="1" ht="12.75" x14ac:dyDescent="0.2">
      <c r="E266" s="201"/>
      <c r="F266" s="202"/>
      <c r="Z266" s="203"/>
      <c r="AB266" s="203"/>
    </row>
    <row r="267" spans="5:28" s="200" customFormat="1" ht="12.75" x14ac:dyDescent="0.2">
      <c r="E267" s="201"/>
      <c r="F267" s="202"/>
      <c r="Z267" s="203"/>
      <c r="AB267" s="203"/>
    </row>
    <row r="268" spans="5:28" s="200" customFormat="1" ht="12.75" x14ac:dyDescent="0.2">
      <c r="E268" s="201"/>
      <c r="F268" s="202"/>
      <c r="Z268" s="203"/>
      <c r="AB268" s="203"/>
    </row>
    <row r="269" spans="5:28" s="200" customFormat="1" ht="12.75" x14ac:dyDescent="0.2">
      <c r="E269" s="201"/>
      <c r="F269" s="202"/>
      <c r="Z269" s="203"/>
      <c r="AB269" s="203"/>
    </row>
    <row r="270" spans="5:28" s="200" customFormat="1" ht="12.75" x14ac:dyDescent="0.2">
      <c r="E270" s="201"/>
      <c r="F270" s="202"/>
      <c r="Z270" s="203"/>
      <c r="AB270" s="203"/>
    </row>
    <row r="271" spans="5:28" s="200" customFormat="1" ht="12.75" x14ac:dyDescent="0.2">
      <c r="E271" s="201"/>
      <c r="F271" s="202"/>
      <c r="Z271" s="203"/>
      <c r="AB271" s="203"/>
    </row>
    <row r="272" spans="5:28" s="200" customFormat="1" ht="12.75" x14ac:dyDescent="0.2">
      <c r="E272" s="201"/>
      <c r="F272" s="202"/>
      <c r="Z272" s="203"/>
      <c r="AB272" s="203"/>
    </row>
    <row r="273" spans="5:28" s="200" customFormat="1" ht="12.75" x14ac:dyDescent="0.2">
      <c r="E273" s="201"/>
      <c r="F273" s="202"/>
      <c r="Z273" s="203"/>
      <c r="AB273" s="203"/>
    </row>
    <row r="274" spans="5:28" s="200" customFormat="1" ht="12.75" x14ac:dyDescent="0.2">
      <c r="E274" s="201"/>
      <c r="F274" s="202"/>
      <c r="Z274" s="203"/>
      <c r="AB274" s="203"/>
    </row>
    <row r="275" spans="5:28" s="200" customFormat="1" ht="12.75" x14ac:dyDescent="0.2">
      <c r="E275" s="201"/>
      <c r="F275" s="202"/>
      <c r="Z275" s="203"/>
      <c r="AB275" s="203"/>
    </row>
    <row r="276" spans="5:28" s="200" customFormat="1" ht="12.75" x14ac:dyDescent="0.2">
      <c r="E276" s="201"/>
      <c r="F276" s="202"/>
      <c r="Z276" s="203"/>
      <c r="AB276" s="203"/>
    </row>
    <row r="277" spans="5:28" s="200" customFormat="1" ht="12.75" x14ac:dyDescent="0.2">
      <c r="E277" s="201"/>
      <c r="F277" s="202"/>
      <c r="Z277" s="203"/>
      <c r="AB277" s="203"/>
    </row>
    <row r="278" spans="5:28" s="200" customFormat="1" ht="12.75" x14ac:dyDescent="0.2">
      <c r="E278" s="201"/>
      <c r="F278" s="202"/>
      <c r="Z278" s="203"/>
      <c r="AB278" s="203"/>
    </row>
    <row r="279" spans="5:28" s="200" customFormat="1" ht="12.75" x14ac:dyDescent="0.2">
      <c r="E279" s="201"/>
      <c r="F279" s="202"/>
      <c r="Z279" s="203"/>
      <c r="AB279" s="203"/>
    </row>
    <row r="280" spans="5:28" s="200" customFormat="1" ht="12.75" x14ac:dyDescent="0.2">
      <c r="E280" s="201"/>
      <c r="F280" s="202"/>
      <c r="Z280" s="203"/>
      <c r="AB280" s="203"/>
    </row>
    <row r="281" spans="5:28" s="200" customFormat="1" ht="12.75" x14ac:dyDescent="0.2">
      <c r="E281" s="201"/>
      <c r="F281" s="202"/>
      <c r="Z281" s="203"/>
      <c r="AB281" s="203"/>
    </row>
    <row r="282" spans="5:28" s="200" customFormat="1" ht="12.75" x14ac:dyDescent="0.2">
      <c r="E282" s="201"/>
      <c r="F282" s="202"/>
      <c r="Z282" s="203"/>
      <c r="AB282" s="203"/>
    </row>
    <row r="283" spans="5:28" s="200" customFormat="1" ht="12.75" x14ac:dyDescent="0.2">
      <c r="E283" s="201"/>
      <c r="F283" s="202"/>
      <c r="Z283" s="203"/>
      <c r="AB283" s="203"/>
    </row>
    <row r="284" spans="5:28" s="200" customFormat="1" ht="12.75" x14ac:dyDescent="0.2">
      <c r="E284" s="201"/>
      <c r="F284" s="202"/>
      <c r="Z284" s="203"/>
      <c r="AB284" s="203"/>
    </row>
    <row r="285" spans="5:28" s="200" customFormat="1" ht="12.75" x14ac:dyDescent="0.2">
      <c r="E285" s="201"/>
      <c r="F285" s="202"/>
      <c r="Z285" s="203"/>
      <c r="AB285" s="203"/>
    </row>
    <row r="286" spans="5:28" s="200" customFormat="1" ht="12.75" x14ac:dyDescent="0.2">
      <c r="E286" s="201"/>
      <c r="F286" s="202"/>
      <c r="Z286" s="203"/>
      <c r="AB286" s="203"/>
    </row>
    <row r="287" spans="5:28" s="200" customFormat="1" ht="12.75" x14ac:dyDescent="0.2">
      <c r="E287" s="201"/>
      <c r="F287" s="202"/>
      <c r="Z287" s="203"/>
      <c r="AB287" s="203"/>
    </row>
    <row r="288" spans="5:28" s="200" customFormat="1" ht="12.75" x14ac:dyDescent="0.2">
      <c r="E288" s="201"/>
      <c r="F288" s="202"/>
      <c r="Z288" s="203"/>
      <c r="AB288" s="203"/>
    </row>
    <row r="289" spans="5:28" s="200" customFormat="1" ht="12.75" x14ac:dyDescent="0.2">
      <c r="E289" s="201"/>
      <c r="F289" s="202"/>
      <c r="Z289" s="203"/>
      <c r="AB289" s="203"/>
    </row>
    <row r="290" spans="5:28" s="200" customFormat="1" ht="12.75" x14ac:dyDescent="0.2">
      <c r="E290" s="201"/>
      <c r="F290" s="202"/>
      <c r="Z290" s="203"/>
      <c r="AB290" s="203"/>
    </row>
    <row r="291" spans="5:28" s="200" customFormat="1" ht="12.75" x14ac:dyDescent="0.2">
      <c r="E291" s="201"/>
      <c r="F291" s="202"/>
      <c r="Z291" s="203"/>
      <c r="AB291" s="203"/>
    </row>
    <row r="292" spans="5:28" s="200" customFormat="1" ht="12.75" x14ac:dyDescent="0.2">
      <c r="E292" s="201"/>
      <c r="F292" s="202"/>
      <c r="Z292" s="203"/>
      <c r="AB292" s="203"/>
    </row>
    <row r="293" spans="5:28" s="200" customFormat="1" ht="12.75" x14ac:dyDescent="0.2">
      <c r="E293" s="201"/>
      <c r="F293" s="202"/>
      <c r="Z293" s="203"/>
      <c r="AB293" s="203"/>
    </row>
    <row r="294" spans="5:28" s="200" customFormat="1" ht="12.75" x14ac:dyDescent="0.2">
      <c r="E294" s="201"/>
      <c r="F294" s="202"/>
      <c r="Z294" s="203"/>
      <c r="AB294" s="203"/>
    </row>
    <row r="295" spans="5:28" s="200" customFormat="1" ht="12.75" x14ac:dyDescent="0.2">
      <c r="E295" s="201"/>
      <c r="F295" s="202"/>
      <c r="Z295" s="203"/>
      <c r="AB295" s="203"/>
    </row>
    <row r="296" spans="5:28" s="200" customFormat="1" ht="12.75" x14ac:dyDescent="0.2">
      <c r="E296" s="201"/>
      <c r="F296" s="202"/>
      <c r="Z296" s="203"/>
      <c r="AB296" s="203"/>
    </row>
    <row r="297" spans="5:28" s="200" customFormat="1" ht="12.75" x14ac:dyDescent="0.2">
      <c r="E297" s="201"/>
      <c r="F297" s="202"/>
      <c r="Z297" s="203"/>
      <c r="AB297" s="203"/>
    </row>
    <row r="298" spans="5:28" s="200" customFormat="1" ht="12.75" x14ac:dyDescent="0.2">
      <c r="E298" s="201"/>
      <c r="F298" s="202"/>
      <c r="Z298" s="203"/>
      <c r="AB298" s="203"/>
    </row>
    <row r="299" spans="5:28" s="200" customFormat="1" ht="12.75" x14ac:dyDescent="0.2">
      <c r="E299" s="201"/>
      <c r="F299" s="202"/>
      <c r="Z299" s="203"/>
      <c r="AB299" s="203"/>
    </row>
    <row r="300" spans="5:28" s="200" customFormat="1" ht="12.75" x14ac:dyDescent="0.2">
      <c r="E300" s="201"/>
      <c r="F300" s="202"/>
      <c r="Z300" s="203"/>
      <c r="AB300" s="203"/>
    </row>
    <row r="301" spans="5:28" s="200" customFormat="1" ht="12.75" x14ac:dyDescent="0.2">
      <c r="E301" s="201"/>
      <c r="F301" s="202"/>
      <c r="Z301" s="203"/>
      <c r="AB301" s="203"/>
    </row>
    <row r="302" spans="5:28" s="200" customFormat="1" ht="12.75" x14ac:dyDescent="0.2">
      <c r="E302" s="201"/>
      <c r="F302" s="202"/>
      <c r="Z302" s="203"/>
      <c r="AB302" s="203"/>
    </row>
    <row r="303" spans="5:28" s="200" customFormat="1" ht="12.75" x14ac:dyDescent="0.2">
      <c r="E303" s="201"/>
      <c r="F303" s="202"/>
      <c r="Z303" s="203"/>
      <c r="AB303" s="203"/>
    </row>
    <row r="304" spans="5:28" s="200" customFormat="1" ht="12.75" x14ac:dyDescent="0.2">
      <c r="E304" s="201"/>
      <c r="F304" s="202"/>
      <c r="Z304" s="203"/>
      <c r="AB304" s="203"/>
    </row>
    <row r="305" spans="1:28" s="200" customFormat="1" ht="12.75" x14ac:dyDescent="0.2">
      <c r="E305" s="201"/>
      <c r="F305" s="202"/>
      <c r="Z305" s="203"/>
      <c r="AB305" s="203"/>
    </row>
    <row r="306" spans="1:28" s="200" customFormat="1" ht="12.75" x14ac:dyDescent="0.2">
      <c r="E306" s="201"/>
      <c r="F306" s="202"/>
      <c r="Z306" s="203"/>
      <c r="AB306" s="203"/>
    </row>
    <row r="307" spans="1:28" s="200" customFormat="1" ht="12.75" x14ac:dyDescent="0.2">
      <c r="E307" s="201"/>
      <c r="F307" s="202"/>
      <c r="Z307" s="203"/>
      <c r="AB307" s="203"/>
    </row>
    <row r="308" spans="1:28" s="200" customFormat="1" ht="12.75" x14ac:dyDescent="0.2">
      <c r="E308" s="201"/>
      <c r="F308" s="202"/>
      <c r="Z308" s="203"/>
      <c r="AB308" s="203"/>
    </row>
    <row r="309" spans="1:28" s="200" customFormat="1" ht="12.75" x14ac:dyDescent="0.2">
      <c r="E309" s="201"/>
      <c r="F309" s="202"/>
      <c r="Z309" s="203"/>
      <c r="AB309" s="203"/>
    </row>
    <row r="310" spans="1:28" ht="15" x14ac:dyDescent="0.2">
      <c r="A310" s="165"/>
      <c r="C310" s="163"/>
      <c r="D310" s="204"/>
      <c r="E310" s="163"/>
      <c r="G310" s="165"/>
      <c r="H310" s="165"/>
      <c r="M310" s="164"/>
      <c r="N310" s="164"/>
      <c r="X310" s="165"/>
      <c r="Y310" s="165"/>
    </row>
  </sheetData>
  <autoFilter ref="A4:AB174" xr:uid="{1878602D-FE0C-4BCC-942D-79B8CE2CA76E}"/>
  <mergeCells count="25">
    <mergeCell ref="A174:T174"/>
    <mergeCell ref="I2:J3"/>
    <mergeCell ref="G2:G4"/>
    <mergeCell ref="M3:N3"/>
    <mergeCell ref="O3:P3"/>
    <mergeCell ref="F2:F4"/>
    <mergeCell ref="E2:E4"/>
    <mergeCell ref="D2:D4"/>
    <mergeCell ref="C2:C4"/>
    <mergeCell ref="B2:B4"/>
    <mergeCell ref="AA2:AA4"/>
    <mergeCell ref="AB2:AB4"/>
    <mergeCell ref="Z2:Z4"/>
    <mergeCell ref="A1:D1"/>
    <mergeCell ref="A2:A4"/>
    <mergeCell ref="U2:V3"/>
    <mergeCell ref="W2:W4"/>
    <mergeCell ref="X2:X4"/>
    <mergeCell ref="Q2:T2"/>
    <mergeCell ref="Q3:R3"/>
    <mergeCell ref="S3:T3"/>
    <mergeCell ref="H2:H4"/>
    <mergeCell ref="Y2:Y4"/>
    <mergeCell ref="K2:P2"/>
    <mergeCell ref="K3:L3"/>
  </mergeCells>
  <phoneticPr fontId="43" type="noConversion"/>
  <pageMargins left="7.8740157480315001E-2" right="7.8740157480315001E-2" top="0.74803149606299202" bottom="0.74803149606299202" header="0.31496062992126" footer="0.31496062992126"/>
  <pageSetup paperSize="9" scale="36" fitToHeight="0" orientation="landscape" r:id="rId1"/>
  <headerFooter>
    <oddHeader>&amp;F</oddHeader>
    <oddFooter>Page &amp;P of &amp;N</oddFooter>
  </headerFooter>
  <colBreaks count="2" manualBreakCount="2">
    <brk id="12" max="173" man="1"/>
    <brk id="26" max="4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2018-2019</vt:lpstr>
      <vt:lpstr>LICITATIE</vt:lpstr>
      <vt:lpstr>'2018-2019'!Print_Area</vt:lpstr>
      <vt:lpstr>LICITATIE!Print_Area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vizitator</cp:lastModifiedBy>
  <cp:lastPrinted>2026-02-06T07:11:05Z</cp:lastPrinted>
  <dcterms:created xsi:type="dcterms:W3CDTF">2009-04-10T07:23:18Z</dcterms:created>
  <dcterms:modified xsi:type="dcterms:W3CDTF">2026-02-06T07:11:11Z</dcterms:modified>
</cp:coreProperties>
</file>