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38400" windowHeight="17980" tabRatio="815" activeTab="4"/>
  </bookViews>
  <sheets>
    <sheet name="CENTRALIZATOR" sheetId="13" r:id="rId1"/>
    <sheet name="IT" sheetId="10" r:id="rId2"/>
    <sheet name="IV" sheetId="11" r:id="rId3"/>
    <sheet name="IC" sheetId="12" r:id="rId4"/>
    <sheet name="Camere frigorifice" sheetId="14" r:id="rId5"/>
  </sheets>
  <definedNames>
    <definedName name="_Hlk8768310" localSheetId="4">'Camere frigorifice'!$D$2</definedName>
    <definedName name="_Hlk8768310" localSheetId="0">CENTRALIZATOR!$D$2</definedName>
    <definedName name="_Hlk8768310" localSheetId="3">IC!$D$2</definedName>
    <definedName name="_Hlk8768310" localSheetId="1">IT!$D$2</definedName>
    <definedName name="_Hlk8768310" localSheetId="2">IV!$D$2</definedName>
    <definedName name="_xlnm.Print_Area" localSheetId="4">'Camere frigorifice'!$A$1:$H$50</definedName>
    <definedName name="_xlnm.Print_Area" localSheetId="0">CENTRALIZATOR!$A$1:$H$17</definedName>
    <definedName name="_xlnm.Print_Area" localSheetId="3">IC!$A$1:$H$122</definedName>
    <definedName name="_xlnm.Print_Area" localSheetId="1">IT!$A$1:$H$200</definedName>
    <definedName name="_xlnm.Print_Area" localSheetId="2">IV!$A$1:$H$180</definedName>
    <definedName name="_xlnm.Print_Titles" localSheetId="4">'Camere frigorifice'!$1:$9</definedName>
    <definedName name="_xlnm.Print_Titles" localSheetId="0">CENTRALIZATOR!$1:$9</definedName>
    <definedName name="_xlnm.Print_Titles" localSheetId="3">IC!$1:$9</definedName>
    <definedName name="_xlnm.Print_Titles" localSheetId="1">IT!$1:$9</definedName>
    <definedName name="_xlnm.Print_Titles" localSheetId="2">IV!$1:$9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4" l="1"/>
  <c r="A14" i="14"/>
  <c r="A15" i="14"/>
  <c r="A16" i="14"/>
  <c r="A40" i="14"/>
  <c r="A39" i="14"/>
  <c r="A36" i="14"/>
  <c r="A35" i="14"/>
  <c r="A34" i="14"/>
  <c r="A33" i="14"/>
  <c r="A32" i="14"/>
  <c r="A31" i="14"/>
  <c r="A30" i="14"/>
  <c r="A29" i="14"/>
  <c r="A28" i="14"/>
  <c r="A27" i="14"/>
  <c r="A26" i="14"/>
  <c r="A25" i="14"/>
  <c r="A24" i="14"/>
  <c r="A23" i="14"/>
  <c r="A22" i="14"/>
  <c r="A21" i="14"/>
  <c r="A20" i="14"/>
  <c r="A19" i="14"/>
  <c r="A18" i="14"/>
  <c r="A12" i="14"/>
  <c r="D4" i="14"/>
  <c r="A15" i="11"/>
  <c r="A16" i="11"/>
  <c r="A17" i="11"/>
  <c r="A13" i="11"/>
  <c r="A14" i="11"/>
  <c r="A158" i="11"/>
  <c r="A159" i="11"/>
  <c r="A160" i="11"/>
  <c r="A161" i="11"/>
  <c r="A162" i="11"/>
  <c r="A163" i="11"/>
  <c r="A164" i="11"/>
  <c r="A165" i="11"/>
  <c r="A166" i="11"/>
  <c r="A167"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96" i="11"/>
  <c r="F167" i="11"/>
  <c r="F166" i="11"/>
  <c r="F165" i="11"/>
  <c r="F164" i="11"/>
  <c r="F163" i="11"/>
  <c r="A178" i="10" l="1"/>
  <c r="A179" i="10"/>
  <c r="A180" i="10"/>
  <c r="A181" i="10"/>
  <c r="A182" i="10"/>
  <c r="A183" i="10"/>
  <c r="A184" i="10"/>
  <c r="A185" i="10"/>
  <c r="A186" i="10"/>
  <c r="A187" i="10"/>
  <c r="A188" i="10"/>
  <c r="A189"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2"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F89" i="11"/>
  <c r="F92" i="11"/>
  <c r="F91" i="11"/>
  <c r="F90" i="11"/>
  <c r="F88" i="11"/>
  <c r="F112" i="12"/>
  <c r="F103" i="12"/>
  <c r="F102" i="12"/>
  <c r="F101" i="12"/>
  <c r="F100" i="12"/>
  <c r="F99" i="12"/>
  <c r="F66" i="12"/>
  <c r="F65" i="12"/>
  <c r="F64" i="12"/>
  <c r="F63" i="12"/>
  <c r="A12" i="12" l="1"/>
  <c r="A14" i="13"/>
  <c r="A13" i="13"/>
  <c r="A12" i="13"/>
  <c r="D4" i="13"/>
  <c r="F189" i="10" l="1"/>
  <c r="F188" i="10"/>
  <c r="F187" i="10"/>
  <c r="F185" i="10"/>
  <c r="F184" i="10"/>
  <c r="F172" i="10" l="1"/>
  <c r="F171" i="10"/>
  <c r="F170" i="10"/>
  <c r="F169" i="10"/>
  <c r="F168" i="10"/>
  <c r="F167" i="10"/>
  <c r="F166" i="10"/>
  <c r="F173" i="10" l="1"/>
  <c r="F174" i="10"/>
  <c r="F175" i="10"/>
  <c r="A12" i="10" l="1"/>
  <c r="D4" i="12" l="1"/>
  <c r="D4" i="11" l="1"/>
  <c r="A11" i="10"/>
  <c r="D4" i="10" l="1"/>
</calcChain>
</file>

<file path=xl/sharedStrings.xml><?xml version="1.0" encoding="utf-8"?>
<sst xmlns="http://schemas.openxmlformats.org/spreadsheetml/2006/main" count="1203" uniqueCount="409">
  <si>
    <t>m</t>
  </si>
  <si>
    <t>Rev.</t>
  </si>
  <si>
    <t>00</t>
  </si>
  <si>
    <t>Status</t>
  </si>
  <si>
    <t>Cod proiect:</t>
  </si>
  <si>
    <t>Titlu proiect:</t>
  </si>
  <si>
    <t>Livrabil:</t>
  </si>
  <si>
    <t>Data:</t>
  </si>
  <si>
    <t>Faza:</t>
  </si>
  <si>
    <t>Nr. 
Crt.</t>
  </si>
  <si>
    <t>Denumire</t>
  </si>
  <si>
    <t>UM</t>
  </si>
  <si>
    <t>Cod
Articol</t>
  </si>
  <si>
    <t>CANT.</t>
  </si>
  <si>
    <t>PRET 
UNITAR</t>
  </si>
  <si>
    <t>PRET
TOTAL</t>
  </si>
  <si>
    <t>Final</t>
  </si>
  <si>
    <t>ans.</t>
  </si>
  <si>
    <t>PTDE</t>
  </si>
  <si>
    <t>A</t>
  </si>
  <si>
    <t xml:space="preserve">Sistem agrementat de inchidere si etansare rezistent la foc pentru goluri si deschideri de instalatii in pereti, placi etc cu rezistenta la foc egala cu cea a elementului strapuns, conform SR EN 1366-3 si SR EN 13501-1,2, inclusiv etichete; </t>
  </si>
  <si>
    <t>1020725</t>
  </si>
  <si>
    <t>Lista cantitati instalatii HVAC</t>
  </si>
  <si>
    <t xml:space="preserve">ans. </t>
  </si>
  <si>
    <t>Capitol</t>
  </si>
  <si>
    <t>IT</t>
  </si>
  <si>
    <t>NOTE:</t>
  </si>
  <si>
    <r>
      <t>3.</t>
    </r>
    <r>
      <rPr>
        <sz val="7"/>
        <color theme="1"/>
        <rFont val="Times New Roman"/>
        <family val="1"/>
      </rPr>
      <t xml:space="preserve">      </t>
    </r>
    <r>
      <rPr>
        <sz val="10"/>
        <color theme="1"/>
        <rFont val="Arial"/>
        <family val="2"/>
      </rPr>
      <t>Revine in sarcina Antreprenorului sa analizeze toate documentele parte a lucrarilor pentru acest proiect, inclusiv, dar fara a se limita la parti scrise, planse desenate, memorii, specificatii si cerinte Clientului si sa includa in oferta comerciala toate sistemele, elementele, articolele, accesoriile, activitatile si cerintele contractuale, chiar daca anumite elemente nu sunt nominalizate in lista de cantitati.</t>
    </r>
  </si>
  <si>
    <r>
      <t>4.</t>
    </r>
    <r>
      <rPr>
        <sz val="7"/>
        <color theme="1"/>
        <rFont val="Times New Roman"/>
        <family val="1"/>
      </rPr>
      <t xml:space="preserve">      </t>
    </r>
    <r>
      <rPr>
        <sz val="10"/>
        <color theme="1"/>
        <rFont val="Arial"/>
        <family val="2"/>
      </rPr>
      <t>In cazul in care elemente, sisteme si/sau articole nu au fost identificate separat sau descrise, ele sunt considerate a fi incluse, compuse sau parte dintr-un alt sistem. Antreprenorul trebuie să includă pentru toate lucrările potențiale care fac parte din proiect, fie asociat direct, implicit, indirect, dedus etc., toate lucrările, materialele, articolele, echipamentele care sunt necesare pentru a finaliza, testa si comisiona instalatiile în ansamblu „La Cheie / Turn-Key”.</t>
    </r>
  </si>
  <si>
    <t>IV</t>
  </si>
  <si>
    <t>Lista cantitati instalatii de ventilare</t>
  </si>
  <si>
    <t>buc</t>
  </si>
  <si>
    <t>ans</t>
  </si>
  <si>
    <t>IC</t>
  </si>
  <si>
    <t>Sistem agrementat de inchidere si etansare rezistent la foc pentru goluri si deschideri de instalatii in pereti, placi etc cu rezistenta la foc egala cu cea a elementului strapuns, conform SR EN 1366-3 si SR EN 13501-1,2, inclusiv etichete; 
Strapungeri in elemente orizontale si verticalre de beton si  zidarie, inclusiv strapungerisi lucrari de hidroizolare in placi de beton catre exterior.</t>
  </si>
  <si>
    <t>WMHC-01</t>
  </si>
  <si>
    <t>WMHC-02</t>
  </si>
  <si>
    <t>WMHC-03</t>
  </si>
  <si>
    <t>WMHC-04</t>
  </si>
  <si>
    <t>WMHC</t>
  </si>
  <si>
    <r>
      <rPr>
        <b/>
        <sz val="10"/>
        <color theme="1"/>
        <rFont val="Calibri"/>
        <family val="2"/>
        <scheme val="minor"/>
      </rPr>
      <t>Convector electric mural</t>
    </r>
    <r>
      <rPr>
        <sz val="10"/>
        <color theme="1"/>
        <rFont val="Calibri"/>
        <family val="2"/>
        <scheme val="minor"/>
      </rPr>
      <t xml:space="preserve"> pentru montaj pe perete conform SR EN 442, complet cu acesorii de montaj si fixare, prevazut cu termostat reglabil digital, elemente siguranta si protectie, alimentare electrica 230V 50Hz 1~, IP24: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</si>
  <si>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Sarcina termica utila: 500 W
Alimentare electrica: 220 V/50 Hz</t>
  </si>
  <si>
    <t>Sarcina termica utila: 1000 W
Alimentare electrica: 220 V/50 Hz</t>
  </si>
  <si>
    <t>Sarcina termica utila: 1500 W
Alimentare electrica: 220 V/50 Hz</t>
  </si>
  <si>
    <t>Sarcina termica utila: 2000 W
Alimentare electrica: 220 V/50 Hz</t>
  </si>
  <si>
    <t>Modernizare si reabilitarea energetica a Centrului de pregatire si refacere/recuperare a capacitatii de munca Diana - Saturn, Mangalia, Jud. Constanta.</t>
  </si>
  <si>
    <t>INSTALATII TERMICE - CORP C2</t>
  </si>
  <si>
    <t>Sarcina termica utila: 2500 W
Alimentare electrica: 220 V/50 Hz</t>
  </si>
  <si>
    <t>WMHC-05</t>
  </si>
  <si>
    <t>HWB</t>
  </si>
  <si>
    <t>ETK</t>
  </si>
  <si>
    <r>
      <rPr>
        <b/>
        <sz val="10"/>
        <color theme="1"/>
        <rFont val="Calibri"/>
        <family val="2"/>
        <scheme val="minor"/>
      </rPr>
      <t xml:space="preserve">Vas de expansiune inchis cu membran interschimbabila </t>
    </r>
    <r>
      <rPr>
        <sz val="10"/>
        <color theme="1"/>
        <rFont val="Calibri"/>
        <family val="2"/>
        <scheme val="minor"/>
      </rPr>
      <t>pentru protectia cazanului avand urmatoarele caracteristici:</t>
    </r>
  </si>
  <si>
    <t>buc.</t>
  </si>
  <si>
    <t>HWP</t>
  </si>
  <si>
    <r>
      <rPr>
        <b/>
        <sz val="10"/>
        <color theme="1"/>
        <rFont val="Calibri"/>
        <family val="2"/>
        <scheme val="minor"/>
      </rPr>
      <t>Pompa de circulatie:</t>
    </r>
    <r>
      <rPr>
        <sz val="10"/>
        <color theme="1"/>
        <rFont val="Calibri"/>
        <family val="2"/>
        <scheme val="minor"/>
      </rPr>
      <t xml:space="preserve">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</si>
  <si>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BEP</t>
  </si>
  <si>
    <r>
      <rPr>
        <b/>
        <sz val="10"/>
        <color theme="1"/>
        <rFont val="Calibri"/>
        <family val="2"/>
        <scheme val="minor"/>
      </rPr>
      <t>Butelie de egalizare a presiunilor (BEP)</t>
    </r>
    <r>
      <rPr>
        <sz val="10"/>
        <color theme="1"/>
        <rFont val="Calibri"/>
        <family val="2"/>
        <scheme val="minor"/>
      </rPr>
      <t xml:space="preserve"> / Rezervor tampon: procurare, furnizare, amplasare, montare, punere in functiune - pregatire, control, probe, teste, certificate, inspectii, receptie, elaborare manual de operare, întreținere, exploatare si instruire personal pentru urmatoarele ansambluri echipamente / utilaje si accesorii, elemente componente, control, automatizare, suporti,etc. conform fise tehnice:</t>
    </r>
  </si>
  <si>
    <t>DC</t>
  </si>
  <si>
    <r>
      <t>Sistem distribuitor si colector agent termic</t>
    </r>
    <r>
      <rPr>
        <sz val="10"/>
        <color theme="1"/>
        <rFont val="Calibri"/>
        <family val="2"/>
        <scheme val="minor"/>
      </rPr>
      <t xml:space="preserve"> compuse din: </t>
    </r>
    <r>
      <rPr>
        <sz val="10"/>
        <color rgb="FFFF0000"/>
        <rFont val="Calibri"/>
        <family val="2"/>
        <scheme val="minor"/>
      </rPr>
      <t>conducta principala din otel, vane izolare, contoare energie termica, robineti de echilibrare, filtre Y, termometre, manometre, vane de aerisire si golire;</t>
    </r>
    <r>
      <rPr>
        <sz val="10"/>
        <color theme="1"/>
        <rFont val="Calibri"/>
        <family val="2"/>
        <scheme val="minor"/>
      </rPr>
      <t xml:space="preserve"> ansamblu conform SR EN 10217-1, SR EN 10216-1, diametru nominal min. DN50 mm, imbinare prin sudare cu arc electric, serie medie (M), fitinguri SR EN 10226-1, vopsite anticoroziv grund rosu oxid, inclusiv flanse SR EN 1092 (dupa caz), izolata continuu cu spuma elastomerica max. 0,036 [W/mK] conform EN 14304 cu bariera de vapori instalatii racire, min. 45 [kg/m³], cu inserții de spumă de înaltă densitate la elementele de sustinere, inclusiv protectie mecanica din aluminiu min. 0.71 mm, etichete benzi indicatoare pentru fiecare circuit, Inclusiv racorduri hidraulice; Jgheab golire, robinet golire jgheab si sistem preluare conducte canalizare aferente catre sifoane scurgere; Sistem de suporti sustinere; Accesorii montaj si instalare, avand dimensiuni caracteristice: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</si>
  <si>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AAV</t>
  </si>
  <si>
    <r>
      <rPr>
        <b/>
        <sz val="11"/>
        <color theme="1"/>
        <rFont val="Calibri"/>
        <family val="2"/>
        <scheme val="minor"/>
      </rPr>
      <t>Ventil automat de aerisire, DN15</t>
    </r>
    <r>
      <rPr>
        <sz val="11"/>
        <color theme="1"/>
        <rFont val="Calibri"/>
        <family val="2"/>
        <scheme val="minor"/>
      </rPr>
      <t>, din bronz, flotorul și ghidajele din cupru/inox, inclusiv robinet de control DN15</t>
    </r>
  </si>
  <si>
    <t>BV</t>
  </si>
  <si>
    <r>
      <rPr>
        <b/>
        <sz val="11"/>
        <color theme="1"/>
        <rFont val="Calibri"/>
        <family val="2"/>
        <scheme val="minor"/>
      </rPr>
      <t>Vane de reglare a debitului și echilibrare, adjustarea presiunii diferentiale (limitator de debit)</t>
    </r>
    <r>
      <rPr>
        <sz val="11"/>
        <color theme="1"/>
        <rFont val="Calibri"/>
        <family val="2"/>
        <scheme val="minor"/>
      </rPr>
      <t>, tip inclinat / Y, cu indicator de pozitie reglabil cu posibilitate de blocare, tija inalta, cadere presiune 50%...75% in pozitia complet deschis, pana la si inclusiv 40mm, din bronz, PN16, imbinare cu filet SR EN 10226-1, izolata termic si protejata mecanic conform instalatiei, temperatura  -20°C...+100°C, inclusiv prize de masura a presiunii cuplare rapida, avand dimensiunile:</t>
    </r>
  </si>
  <si>
    <t>DN32</t>
  </si>
  <si>
    <t>DN40</t>
  </si>
  <si>
    <r>
      <rPr>
        <b/>
        <sz val="11"/>
        <color theme="1"/>
        <rFont val="Calibri"/>
        <family val="2"/>
        <scheme val="minor"/>
      </rPr>
      <t>Vane de reglare a debitului și echilibrare, adjustarea presiunii diferentiale (limitator de debit)</t>
    </r>
    <r>
      <rPr>
        <sz val="11"/>
        <color theme="1"/>
        <rFont val="Calibri"/>
        <family val="2"/>
        <scheme val="minor"/>
      </rPr>
      <t>, tip inclinat / Y, tija inalta, capac prins cu flanse de corpul vanei, cu ventil de golire si aerisire incorporate, cu indicator de pozitie reglabil cu posibilitate de blocare, cadere presiune 50%...75% in pozitia complet deschis, dimensiune min. 50mm, din fonta, PN16, imbinare cu flansa SR EN 1092-2, izolata termic si protejata mecanic conform instalatiei, temperatura -20°C...+100°C, inclusiv prize de masura a presiunii cuplare rapida, avand dimensiunile:</t>
    </r>
  </si>
  <si>
    <t>DN50</t>
  </si>
  <si>
    <t>DN65</t>
  </si>
  <si>
    <t>DN80</t>
  </si>
  <si>
    <t>DS</t>
  </si>
  <si>
    <r>
      <rPr>
        <b/>
        <sz val="11"/>
        <color theme="1"/>
        <rFont val="Calibri"/>
        <family val="2"/>
        <scheme val="minor"/>
      </rPr>
      <t xml:space="preserve">Dezaerisitor si separator de namol orizontal, </t>
    </r>
    <r>
      <rPr>
        <sz val="11"/>
        <color theme="1"/>
        <rFont val="Calibri"/>
        <family val="2"/>
        <scheme val="minor"/>
      </rPr>
      <t>carcasa din otel inoxidabil, PN16, sistem plasa de cupru cu spirala interioara, cadere presiune max. 5 [mCA], viteza max. 1,5 [m/s], imbinare cu flanse SR EN 1092-2, inclusiv ventil automat de aerisire cu robinet de control DN15 , robinet de purjare / golire DN20, ansamblu manometru diferential cu doi robineti de control DN 15, izolata termic si protejata mecanic conform instalatiei, temperatura -20°C...+100°C, avand dimensiunile:</t>
    </r>
  </si>
  <si>
    <t>FPC</t>
  </si>
  <si>
    <r>
      <rPr>
        <b/>
        <sz val="11"/>
        <color theme="1"/>
        <rFont val="Calibri"/>
        <family val="2"/>
        <scheme val="minor"/>
      </rPr>
      <t xml:space="preserve">Racorduri flexibile echipamente </t>
    </r>
    <r>
      <rPr>
        <sz val="11"/>
        <color theme="1"/>
        <rFont val="Calibri"/>
        <family val="2"/>
        <scheme val="minor"/>
      </rPr>
      <t>(AHU, Chiller, pompe, etc.) tip burduf compuse din cauciuc EPDM multistrat cu corp armat din oțel rezistent la coroziune, conform DIN 4809, cu tiranți cu șaibe cu capăt de cauciuc, avand dimensiunile:</t>
    </r>
  </si>
  <si>
    <t>DN25</t>
  </si>
  <si>
    <t>FY</t>
  </si>
  <si>
    <r>
      <rPr>
        <b/>
        <sz val="11"/>
        <color theme="1"/>
        <rFont val="Calibri"/>
        <family val="2"/>
        <scheme val="minor"/>
      </rPr>
      <t>Filtru tip Y,</t>
    </r>
    <r>
      <rPr>
        <sz val="11"/>
        <color theme="1"/>
        <rFont val="Calibri"/>
        <family val="2"/>
        <scheme val="minor"/>
      </rPr>
      <t xml:space="preserve"> element de filtrare din oțel inoxidabil, cu prize masura presiune diferentiala, dimensiuni DN15…DN40, din bronz cu imbinare prin compresiune conform SR EN 1254-2, inclusiv manometru cu doua robinete de control, izolat termic si protejat mecanic conform instalatiei, temperatura +4°C...+100°C, avand dimensiunile:</t>
    </r>
  </si>
  <si>
    <t>DN20</t>
  </si>
  <si>
    <r>
      <rPr>
        <b/>
        <sz val="11"/>
        <color theme="1"/>
        <rFont val="Calibri"/>
        <family val="2"/>
        <scheme val="minor"/>
      </rPr>
      <t xml:space="preserve">Filtru tip Y, </t>
    </r>
    <r>
      <rPr>
        <sz val="11"/>
        <color theme="1"/>
        <rFont val="Calibri"/>
        <family val="2"/>
        <scheme val="minor"/>
      </rPr>
      <t>element de filtrare din oțel inoxidabil, cu prize masura presiune diferentiala, dimensiuni DN50…DN150, din fonta, cu flanse conform SR EN 1092-2, inclusiv manometru cu doua robinete de control si robinet golire / purjare, izolat termic si protejat mecanic conform instalatiei, temperatura +4°C...+100°C, avand dimensiunile:</t>
    </r>
  </si>
  <si>
    <t>SV</t>
  </si>
  <si>
    <r>
      <rPr>
        <b/>
        <sz val="11"/>
        <rFont val="Calibri"/>
        <family val="2"/>
        <scheme val="minor"/>
      </rPr>
      <t>Ansamblu supape de siguranta agent termic,</t>
    </r>
    <r>
      <rPr>
        <sz val="11"/>
        <rFont val="Calibri"/>
        <family val="2"/>
        <scheme val="minor"/>
      </rPr>
      <t xml:space="preserve"> conform ISCIR PT C7 / 2010, SR EN 4126-1, 1 buc. cu arc si surub de reglare, dispozitiv rapid, 1 buc. cu diafragma, cu diametrul nominal de până la 40mm din bronz sau aliaj de cupru, tarate la presiunea de descarcare conform proiect, inclusiv conducte de descarcare din otel la cel mai apropiat sifon pardoseala model de referinta IMI Hydronic</t>
    </r>
  </si>
  <si>
    <t>Diametru interior racord / evacuare DN25/40</t>
  </si>
  <si>
    <r>
      <rPr>
        <b/>
        <sz val="11"/>
        <rFont val="Calibri"/>
        <family val="2"/>
        <scheme val="minor"/>
      </rPr>
      <t>Ansamblu supape de siguranta agent termic</t>
    </r>
    <r>
      <rPr>
        <sz val="11"/>
        <rFont val="Calibri"/>
        <family val="2"/>
        <scheme val="minor"/>
      </rPr>
      <t xml:space="preserve"> conform ISCIR PT C7 / 2010, SR EN 4126-1, 1 buc. cu arc si surub de reglare, dispozitiv rapid, 1 buc. cu diafragma, cu diametrul nominal de 50mm si peste din fonta,  tarate la presiunea de descarcare conform proiect, inclusiv conducte de descarcare din otel la cel mai apropiat sifon pardoseala model de referinta IMI Hydronic</t>
    </r>
  </si>
  <si>
    <t>Diametru interior racord / evacuare DN32/50</t>
  </si>
  <si>
    <t>V3C</t>
  </si>
  <si>
    <r>
      <rPr>
        <b/>
        <sz val="11"/>
        <color theme="1"/>
        <rFont val="Calibri"/>
        <family val="2"/>
        <scheme val="minor"/>
      </rPr>
      <t>Electrovana / vana motorizata cu 3 cai</t>
    </r>
    <r>
      <rPr>
        <sz val="11"/>
        <color theme="1"/>
        <rFont val="Calibri"/>
        <family val="2"/>
        <scheme val="minor"/>
      </rPr>
      <t>, cu servomotor proportional (procentaj egal) 0-10 [V] configurabil digital cu microprocesor, reglare automata cursa, de amestec / deviere proportionala modulanta,  min. 50mm, din fonta, obturator otel, tija inalta otel, incalzita cu rez. electrica, cursa lunga, modulare precisa, raspuns rapid GSHP, PN16, imbinare cu flansa SR EN 1092-2, izolata termic si protejata mecanic conform instalatiei, vehiculare apa dedurizata, temperatura +4°C...+100°C, inclusiv prize de masura a presiunii cuplare rapida, interfata BMS, avand dimensiunile:</t>
    </r>
  </si>
  <si>
    <t>VC</t>
  </si>
  <si>
    <r>
      <rPr>
        <b/>
        <sz val="11"/>
        <color theme="1"/>
        <rFont val="Calibri"/>
        <family val="2"/>
        <scheme val="minor"/>
      </rPr>
      <t>Vana de control, DN15</t>
    </r>
    <r>
      <rPr>
        <sz val="11"/>
        <color theme="1"/>
        <rFont val="Calibri"/>
        <family val="2"/>
        <scheme val="minor"/>
      </rPr>
      <t>, din bronz,  bronz, alama DZR, maneta din otel, tija inalta, PN16, imbinare cu filet SR EN 10226-1, izolata termic si protejata mecanic conform instalatiei, vehiculare apa dedurizata, temperatura +4°C...+100°C:</t>
    </r>
  </si>
  <si>
    <t>VR</t>
  </si>
  <si>
    <r>
      <rPr>
        <b/>
        <sz val="11"/>
        <color theme="1"/>
        <rFont val="Calibri"/>
        <family val="2"/>
        <scheme val="minor"/>
      </rPr>
      <t xml:space="preserve">Clapeta de sens tip drept, cu clapa 'swing type', </t>
    </r>
    <r>
      <rPr>
        <sz val="11"/>
        <color theme="1"/>
        <rFont val="Calibri"/>
        <family val="2"/>
        <scheme val="minor"/>
      </rPr>
      <t xml:space="preserve">montaj orizontal si vertical (inclusiv curgere debit in sus), cu indicatie directie debit, conform SR EN 12288, cadere redusa de presiune, pana la si inclusiv 40mm, din bronz, PN16, imbinare cu filet SR EN 10226-1, cu placa metalica si capac insurubat, izolata termic si protejata mecanic conform instalatiei, temperatura -20°C...+100°C, avand dimensiunile:
</t>
    </r>
  </si>
  <si>
    <r>
      <rPr>
        <b/>
        <sz val="11"/>
        <color theme="1"/>
        <rFont val="Calibri"/>
        <family val="2"/>
        <scheme val="minor"/>
      </rPr>
      <t>Clapeta de sens tip drept, cu clapa 'swing type',</t>
    </r>
    <r>
      <rPr>
        <sz val="11"/>
        <color theme="1"/>
        <rFont val="Calibri"/>
        <family val="2"/>
        <scheme val="minor"/>
      </rPr>
      <t xml:space="preserve"> montaj orizontal si vertical (inclusiv curgere debit in sus), cu indicatie directie debit, conform SR EN 12334, cadere redusa de presiune, min. 50mm, din fonta, PN16, imbinare cu flansa SR EN 1092-2, cu placa din fonta si garnituri din fibre, izolata termic si protejata mecanic conform instalatiei, temperatura -20°C...+100°C, avand dimensiunile:</t>
    </r>
  </si>
  <si>
    <t>VS</t>
  </si>
  <si>
    <r>
      <rPr>
        <b/>
        <sz val="11"/>
        <color theme="1"/>
        <rFont val="Calibri"/>
        <family val="2"/>
        <scheme val="minor"/>
      </rPr>
      <t>Vana de izolare tip robinet cu sfera</t>
    </r>
    <r>
      <rPr>
        <sz val="11"/>
        <color theme="1"/>
        <rFont val="Calibri"/>
        <family val="2"/>
        <scheme val="minor"/>
      </rPr>
      <t xml:space="preserve"> de la 15 mm până la 40mm (Categoria A de etanseitate conform SR EN 12266) din bronz, alama DZR, maneta din otel, tija inalta, PN16, imbinare cu filet SR EN 10226-1, izolata termic si protejata mecanic conform instalatiei, vehiculare apa dedurizata, temperatura +4°C...+100°C</t>
    </r>
    <r>
      <rPr>
        <sz val="11"/>
        <color theme="1"/>
        <rFont val="Calibri"/>
        <family val="2"/>
      </rPr>
      <t xml:space="preserve">, </t>
    </r>
    <r>
      <rPr>
        <sz val="11"/>
        <color theme="1"/>
        <rFont val="Calibri"/>
        <family val="2"/>
        <scheme val="minor"/>
      </rPr>
      <t>avand dimensiunile:</t>
    </r>
  </si>
  <si>
    <t>DN15</t>
  </si>
  <si>
    <t>T</t>
  </si>
  <si>
    <r>
      <rPr>
        <b/>
        <sz val="11"/>
        <color theme="1"/>
        <rFont val="Calibri"/>
        <family val="2"/>
        <scheme val="minor"/>
      </rPr>
      <t xml:space="preserve">Termometru cu diametrul </t>
    </r>
    <r>
      <rPr>
        <b/>
        <sz val="11"/>
        <color theme="1"/>
        <rFont val="Calibri"/>
        <family val="2"/>
      </rPr>
      <t>Ø100mm</t>
    </r>
    <r>
      <rPr>
        <sz val="11"/>
        <color theme="1"/>
        <rFont val="Calibri"/>
        <family val="2"/>
      </rPr>
      <t>, tip gaz SR EN 13190, scala °C, precizie ±1%, interval masurare dublul temperaturii de funcționare, inclusiv robinet de control</t>
    </r>
  </si>
  <si>
    <t>M</t>
  </si>
  <si>
    <r>
      <rPr>
        <b/>
        <sz val="11"/>
        <color theme="1"/>
        <rFont val="Calibri"/>
        <family val="2"/>
        <scheme val="minor"/>
      </rPr>
      <t xml:space="preserve">Manometru cu diametrul </t>
    </r>
    <r>
      <rPr>
        <b/>
        <sz val="11"/>
        <color theme="1"/>
        <rFont val="Calibri"/>
        <family val="2"/>
      </rPr>
      <t>Ø100mm</t>
    </r>
    <r>
      <rPr>
        <sz val="11"/>
        <color theme="1"/>
        <rFont val="Calibri"/>
        <family val="2"/>
      </rPr>
      <t>, tip bourdon gaz SR EN 837-1, scala kPa, precizie ±1%, interval masurare dublul presiunii de funcționare, inclusiv robinet de control</t>
    </r>
  </si>
  <si>
    <t>FS</t>
  </si>
  <si>
    <r>
      <rPr>
        <b/>
        <sz val="11"/>
        <color theme="1"/>
        <rFont val="Calibri"/>
        <family val="2"/>
        <scheme val="minor"/>
      </rPr>
      <t>Fluxostat</t>
    </r>
    <r>
      <rPr>
        <sz val="11"/>
        <color theme="1"/>
        <rFont val="Calibri"/>
        <family val="2"/>
        <scheme val="minor"/>
      </rPr>
      <t>, inclusiv traductor, interfata comunicare BMS si cabluri conectare in tablou central control,  domeniu lucru -20°C...+100°C, grad IP67, scala kPa, precizie ±1%, interval masurare dublul presiunii de funcționare, lungime teaca imersie conform conducta / recipient</t>
    </r>
  </si>
  <si>
    <t>TS</t>
  </si>
  <si>
    <r>
      <rPr>
        <b/>
        <sz val="11"/>
        <color theme="1"/>
        <rFont val="Calibri"/>
        <family val="2"/>
        <scheme val="minor"/>
      </rPr>
      <t>Senzor de precizie de temperatura digital</t>
    </r>
    <r>
      <rPr>
        <sz val="11"/>
        <color theme="1"/>
        <rFont val="Calibri"/>
        <family val="2"/>
        <scheme val="minor"/>
      </rPr>
      <t>, imersat in conducte, recipiente, etc., carcasa otel inoxidabil, inclusiv traductor, interfata comunicare BMS si cabluri conectare in tablou central control, domeniu lucru -20°C...+100°C, grad IP67 scala °C, precizie ±1%, interval masurare dublul temperaturii de funcționare, lungime teaca imersie conform conducta / recipient</t>
    </r>
  </si>
  <si>
    <t>TS,ext</t>
  </si>
  <si>
    <r>
      <rPr>
        <b/>
        <sz val="11"/>
        <rFont val="Calibri"/>
        <family val="2"/>
        <scheme val="minor"/>
      </rPr>
      <t>Senzor de precizie de temperatura digital</t>
    </r>
    <r>
      <rPr>
        <sz val="11"/>
        <rFont val="Calibri"/>
        <family val="2"/>
        <scheme val="minor"/>
      </rPr>
      <t>, montaj in exterior, recipiente, carcasa otel inoxidabil, inclusiv traductor, interfata comunicare BMS si cabluri conectare in tablou central control, domeniu lucru -20°C...+100°C, grad IP67 scala °C, precizie ±1%, interval masurare dublul temperaturii de funcționare, lungime teaca imersie conform conducta / recipient</t>
    </r>
  </si>
  <si>
    <t>TM</t>
  </si>
  <si>
    <r>
      <rPr>
        <b/>
        <sz val="11"/>
        <color theme="1"/>
        <rFont val="Calibri"/>
        <family val="2"/>
        <scheme val="minor"/>
      </rPr>
      <t>Termostat de siguranta</t>
    </r>
    <r>
      <rPr>
        <sz val="11"/>
        <color theme="1"/>
        <rFont val="Calibri"/>
        <family val="2"/>
        <scheme val="minor"/>
      </rPr>
      <t xml:space="preserve"> imersat in conducte, recipiente, etc.,  carcasa otel inoxidabil, inclusiv traductor, interfata comunicare BMS si cabluri conectare in tablou central control,  domeniu lucru -20°C...+100°C, grad IP67, precizie ±1%, interval masurare dublul presiunii de funcționare, lungime teaca imersie conform conducta / recipient</t>
    </r>
  </si>
  <si>
    <t>Pm / PM</t>
  </si>
  <si>
    <r>
      <rPr>
        <b/>
        <sz val="11"/>
        <color theme="1"/>
        <rFont val="Calibri"/>
        <family val="2"/>
        <scheme val="minor"/>
      </rPr>
      <t>Senzor de precizie de presiune digital</t>
    </r>
    <r>
      <rPr>
        <sz val="11"/>
        <color theme="1"/>
        <rFont val="Calibri"/>
        <family val="2"/>
        <scheme val="minor"/>
      </rPr>
      <t>, imersat in conducte, recipiente, etc.,  carcasa otel inoxidabil, inclusiv traductor, interfata comunicare BMS si cabluri conectare in tablou central control,  domeniu lucru -20°C...+100°C, grad IP67, scala kPa, precizie ±1%, interval masurare dublul presiunii de funcționare, lungime teaca imersie conform conducta / recipient</t>
    </r>
  </si>
  <si>
    <t>OL</t>
  </si>
  <si>
    <r>
      <rPr>
        <b/>
        <sz val="10"/>
        <color theme="1"/>
        <rFont val="Calibri"/>
        <family val="2"/>
        <scheme val="minor"/>
      </rPr>
      <t>Sistem conducte din otel</t>
    </r>
    <r>
      <rPr>
        <sz val="10"/>
        <color theme="1"/>
        <rFont val="Calibri"/>
        <family val="2"/>
        <scheme val="minor"/>
      </rPr>
      <t>, conform SR EN 10255, serie medie (M), diametru nominal DN15…DN50, PN16, imbinare prin infiletare filet conic (alternativ canelare si cuplare de fonta cu garnituri din EPDM grad E), fitinguri tip curba SR EN 10226-1, panta montaj 3‰, vopsite anticoroziv grund rosu oxid, izolata continuu cu spuma elastomerica max. 0,036 [W/mK] conform EN 14304 cu bariera de vapori instalatii racire, min. 45 [kg/m³], cu inserții de spumă de înaltă densitate la elementele de sustinere, inclusiv protectie mecanica din aluminiu min. 0.6 mm, etichete benzi indicatoare, avand diametrul de:</t>
    </r>
  </si>
  <si>
    <t>DN15: Ø21,3x2,6 mm; izolatie 35mm, protectie aluminiu 0,60mm</t>
  </si>
  <si>
    <t>DN20: Ø26,9x2,6mm; izolatie 35mm, protectie aluminiu 0,60mm</t>
  </si>
  <si>
    <t>DN25: Ø33,7x3,2mm; izolatie 35mm, protectie aluminiu 0,60mm</t>
  </si>
  <si>
    <t>DN32: Ø40,4x3,2mm; izolatie 40mm, protectie aluminiu 0,60mm</t>
  </si>
  <si>
    <t>DN40: Ø48,3x3,2mm; izolatie 40mm, protectie aluminiu 0,60mm</t>
  </si>
  <si>
    <t>DN50: Ø60,3x3,6mm; izolatie 40mm, protectie aluminiu 0,60mm</t>
  </si>
  <si>
    <r>
      <rPr>
        <b/>
        <sz val="11"/>
        <color theme="1"/>
        <rFont val="Calibri"/>
        <family val="2"/>
        <scheme val="minor"/>
      </rPr>
      <t>Sistem conducte din otel</t>
    </r>
    <r>
      <rPr>
        <sz val="11"/>
        <color theme="1"/>
        <rFont val="Calibri"/>
        <family val="2"/>
        <scheme val="minor"/>
      </rPr>
      <t>, conform SR EN 10255, serie medie (M), diametru nominal DN65…DN125, imbinare prin sudare cu arc electric (alternativ canelare si cuplare de fonta cu garnituri din EPDM grad E), fitinguri tip curba SR EN 10226-1, panta montaj 3‰, vopsite anticoroziv grund rosu oxid, inclusiv flanse SR EN 1092 (dupa caz), izolata continuu cu spuma elastomerica max. 0,036 [W/mK] conform EN 14304 cu bariera de vapori instalatii racire, min. 45 [kg/m³], cu inserții de spumă de înaltă densitate la elementele de sustinere, inclusiv protectie mecanica din aluminiu min. 0.71 mm, etichete benzi indicatoare, avand diametrul de:</t>
    </r>
  </si>
  <si>
    <t>DN65: Ø76,1x3,6mm; izolatie 40mm, protectie aluminiu 0,60mm</t>
  </si>
  <si>
    <t>DN80: Ø88,9x4,0mm; izolatie 40mm, protectie aluminiu 0,60mm</t>
  </si>
  <si>
    <t>DN100: Ø114,3x4,5mm; izolatie 50mm, protectie aluminiu 0,60mm</t>
  </si>
  <si>
    <t>Sistem complet sustinere conducte, clasa corozivitate C2  format din coliere / bratari conducte din otel galvanizat, cu garnituri de cauciuc EPDM, profile sustinere, tiranti, accesorii montaj, suporti ficsi, suporti mobili, compensatoare axiale, pentru sustinerea conductelor avand diametrul de:</t>
  </si>
  <si>
    <t>Umplerea intregii instalatii cu agent termic solutie apa dedurizata de la statie dedurizare Centrala Termica</t>
  </si>
  <si>
    <t>Spalare, curatare si tratare chimica a intregii instalatii, in ambele sensuri de curgere (tur, retur), la o viteza min. 0,61 m/s, min 15 minute per sens, inclusiv by-pass-uri spalare, prelevare mostre de apa, analize, raport proces, etc.</t>
  </si>
  <si>
    <t>mc</t>
  </si>
  <si>
    <t>Punerea in functiune (pregatire, control, pornire, reglare, probe si teste)</t>
  </si>
  <si>
    <t>Proba de etanseitate la rece (de presiune) pe ansamblul instalatiei, conform I13/2015 si SR EN 805 Anexa 27, Sectiunea 11.3.3.4, inclusiv Procese Verbale Lucrari Ascunse</t>
  </si>
  <si>
    <t>Proba de testare curgere per ansamblul instalatiei, cu apa potabila, min. 3 masuratori debit si cadere de presiune la valorile de proiect, in ambele sensuri (tur, retur)</t>
  </si>
  <si>
    <t>Proba la cald, inclusiv verificarea caracteristicilor functionale pe ansamblul instalatiei, conform I13/2015 inclusiv Procese Verbale Faze Determinante</t>
  </si>
  <si>
    <t>ETK-C2-D-1.1
ETK-C2-D-1.2
ETK-C2-D-1.3
ETK-C2-D-1.4
ETK-C2-D-1.5</t>
  </si>
  <si>
    <t>WS-C2-D-001</t>
  </si>
  <si>
    <r>
      <rPr>
        <b/>
        <sz val="11"/>
        <color theme="1"/>
        <rFont val="Calibri"/>
        <family val="2"/>
        <scheme val="minor"/>
      </rPr>
      <t xml:space="preserve">Vana de izolare tip robinet fluture </t>
    </r>
    <r>
      <rPr>
        <sz val="11"/>
        <color theme="1"/>
        <rFont val="Calibri"/>
        <family val="2"/>
        <scheme val="minor"/>
      </rPr>
      <t>de la 50 mm până la 125mm pentru inchidere si etanșeizare bi-direcțională (Categoria A de etanseitate conform SR EN 12266), din fonta garnitura de etansare din EPDM; tija si disc din oțel inoxidabil; maneta din otel, tija inalta, PN16, imbinare cu flansa SR EN 1092-2, izolata termic si protejata mecanic conform instalatiei, vehiculare apa dedurizata, temperatura +4°C...+100°C, avand dimensiunile:</t>
    </r>
  </si>
  <si>
    <t>DN15: Ø21,3x2,6 mm; izolatie 50mm, protejata mecanic din aluminiu</t>
  </si>
  <si>
    <t>DN20: Ø26,9x2,6mm; izolatie 50mm, protejata mecanic din aluminiu</t>
  </si>
  <si>
    <t>DN25: Ø33,7x3,2mm; izolatie 50mm, protejata mecanic din aluminiu</t>
  </si>
  <si>
    <t>DN32: Ø40,4x3,2mm; izolatie 50mm, protejata mecanic din aluminiu</t>
  </si>
  <si>
    <t>DN40: Ø48,3x3,2mm; izolatie 50mm, protejata mecanic din aluminiu</t>
  </si>
  <si>
    <t>DN50: Ø60,3x3,6mm; izolatie 50mm, protejata mecanic din aluminiu</t>
  </si>
  <si>
    <t>DN65: Ø76,1x3,6mm; izolatie 50mm, protejata mecanic din aluminiu</t>
  </si>
  <si>
    <t>DN80: Ø88,9x4,0mm; izolatie 50mm, protejata mecanic din aluminiu</t>
  </si>
  <si>
    <t>DN100: Ø114,3x4,5mm; izolatie 50mm, protejata mecanic din aluminiu</t>
  </si>
  <si>
    <t>DN125: Ø139,7x5,0mm; izolatie 50mm, protejata mecanic din aluminiu</t>
  </si>
  <si>
    <t>Umplerea intregii instalatii cu agent termic solutie de polipropylen glycol cu punct de congelare -20grd</t>
  </si>
  <si>
    <t>STW</t>
  </si>
  <si>
    <t>DN15: Ø18x1,0 mm; izolatie 50mm, cu protectie mecanica</t>
  </si>
  <si>
    <t>DN20: Ø22x1,0mm; izolatie 50mm, cu protectie mecanica</t>
  </si>
  <si>
    <t>DN25: Ø28x1,5mm; izolatie 50mm, cu protectie mecanica</t>
  </si>
  <si>
    <t>DN32: Ø35x1,5mm; izolatie 50mm, cu protectie mecanica</t>
  </si>
  <si>
    <t>DN40: Ø42x1,5mm; izolatie 50mm, cu protectie mecanica</t>
  </si>
  <si>
    <t>DN50: Ø54x2,0mm; izolatie 50mm, cu protectie mecanica</t>
  </si>
  <si>
    <t>DN65: Ø74x1,0mm; izolatie 50mm, cu protectie mecanica</t>
  </si>
  <si>
    <r>
      <rPr>
        <b/>
        <sz val="10"/>
        <color theme="1"/>
        <rFont val="Calibri"/>
        <family val="2"/>
        <scheme val="minor"/>
      </rPr>
      <t>Sistem conducte din cupru</t>
    </r>
    <r>
      <rPr>
        <sz val="10"/>
        <color theme="1"/>
        <rFont val="Calibri"/>
        <family val="2"/>
        <scheme val="minor"/>
      </rPr>
      <t>, conform SR EN 1057, teava semidura, diametru exterior 6...133mm, PN16, imbinare prin lipire (elemente de lipire rezistente la temperatura rinicata max 150 grd. C sau imbinare prin sertizare), panta montaj 3‰,  min. 45 [kg/m³], cu inserții de spumă de înaltă densitate la elementele de sustinere, inclusiv protectie mecanica din aluminiu min. 0.6 mm, etichete benzi indicatoare, avand diametrul de:</t>
    </r>
  </si>
  <si>
    <t>HEX</t>
  </si>
  <si>
    <t>Schimbator de caldura cu placi: procurare, furnizare, amplasare, montare, punere in functiune - pregatire, control, probe, teste, certificate, inspectii, receptie, elaborare manual de operare, întreținere, exploatare si instruire personal pentru urmatoarele ansambluri echipamente / utilaje si accesorii, elemente componente, control, automatizare, suporti,etc. conform fise tehnice:</t>
  </si>
  <si>
    <t>HEX-C2-D-16KW</t>
  </si>
  <si>
    <r>
      <rPr>
        <b/>
        <sz val="10"/>
        <color theme="1"/>
        <rFont val="Calibri"/>
        <family val="2"/>
        <scheme val="minor"/>
      </rPr>
      <t>Schimbator de caldura cu placi (incalzire cu panouri solare) avand:</t>
    </r>
    <r>
      <rPr>
        <sz val="10"/>
        <color theme="1"/>
        <rFont val="Calibri"/>
        <family val="2"/>
        <scheme val="minor"/>
      </rPr>
      <t xml:space="preserve">
</t>
    </r>
    <r>
      <rPr>
        <b/>
        <sz val="10"/>
        <color theme="1"/>
        <rFont val="Calibri"/>
        <family val="2"/>
        <scheme val="minor"/>
      </rPr>
      <t xml:space="preserve">- Sarcina termica utila: 16 [kW]
</t>
    </r>
    <r>
      <rPr>
        <sz val="10"/>
        <color theme="1"/>
        <rFont val="Calibri"/>
        <family val="2"/>
        <scheme val="minor"/>
      </rPr>
      <t xml:space="preserve">- Presiune nominala: 16 bar;
- Izolat termic;
  </t>
    </r>
    <r>
      <rPr>
        <b/>
        <sz val="10"/>
        <color theme="1"/>
        <rFont val="Calibri"/>
        <family val="2"/>
        <scheme val="minor"/>
      </rPr>
      <t>Circuit primar:</t>
    </r>
    <r>
      <rPr>
        <sz val="10"/>
        <color theme="1"/>
        <rFont val="Calibri"/>
        <family val="2"/>
        <scheme val="minor"/>
      </rPr>
      <t xml:space="preserve">
- Debit agent termic: 1,37 [m3/h]
- Temperatura intrare: 80[ºC]
- Temperatura iesire: 70[ºC]
- Pierdere de presiune maxima: 25[kPA]
</t>
    </r>
    <r>
      <rPr>
        <b/>
        <sz val="10"/>
        <color theme="1"/>
        <rFont val="Calibri"/>
        <family val="2"/>
        <scheme val="minor"/>
      </rPr>
      <t>Circuit secundar:</t>
    </r>
    <r>
      <rPr>
        <sz val="10"/>
        <color theme="1"/>
        <rFont val="Calibri"/>
        <family val="2"/>
        <scheme val="minor"/>
      </rPr>
      <t xml:space="preserve">
- Debit volumic: 4,33 m3/h
- Temperatura intrare: 60ºC
- Temperatura iesire: 10ºC
- Pierdere de presiune maxima: 25[kPA]</t>
    </r>
  </si>
  <si>
    <r>
      <rPr>
        <b/>
        <sz val="10"/>
        <color theme="1"/>
        <rFont val="Calibri"/>
        <family val="2"/>
        <scheme val="minor"/>
      </rPr>
      <t>Schimbator de caldura cu placi (incalzire cu centrala termica) avand:</t>
    </r>
    <r>
      <rPr>
        <sz val="10"/>
        <color theme="1"/>
        <rFont val="Calibri"/>
        <family val="2"/>
        <scheme val="minor"/>
      </rPr>
      <t xml:space="preserve">
</t>
    </r>
    <r>
      <rPr>
        <b/>
        <sz val="10"/>
        <color theme="1"/>
        <rFont val="Calibri"/>
        <family val="2"/>
        <scheme val="minor"/>
      </rPr>
      <t xml:space="preserve">- Sarcina termica utila: 250 [kW]
</t>
    </r>
    <r>
      <rPr>
        <sz val="10"/>
        <color theme="1"/>
        <rFont val="Calibri"/>
        <family val="2"/>
        <scheme val="minor"/>
      </rPr>
      <t xml:space="preserve">- Presiune nominala: 16 bar;
- Izolat termic;
  </t>
    </r>
    <r>
      <rPr>
        <b/>
        <sz val="10"/>
        <color theme="1"/>
        <rFont val="Calibri"/>
        <family val="2"/>
        <scheme val="minor"/>
      </rPr>
      <t>Circuit primar:</t>
    </r>
    <r>
      <rPr>
        <sz val="10"/>
        <color theme="1"/>
        <rFont val="Calibri"/>
        <family val="2"/>
        <scheme val="minor"/>
      </rPr>
      <t xml:space="preserve">
- Debit agent termic: 11,00 [m3/h]
- Temperatura intrare: 80[ºC]
- Temperatura iesire: 60[ºC]
- Pierdere de presiune maxima: 25[kPA]
</t>
    </r>
    <r>
      <rPr>
        <b/>
        <sz val="10"/>
        <color theme="1"/>
        <rFont val="Calibri"/>
        <family val="2"/>
        <scheme val="minor"/>
      </rPr>
      <t>Circuit secundar:</t>
    </r>
    <r>
      <rPr>
        <sz val="10"/>
        <color theme="1"/>
        <rFont val="Calibri"/>
        <family val="2"/>
        <scheme val="minor"/>
      </rPr>
      <t xml:space="preserve">
- Debit volumic: 4,33 m3/h
- Temperatura intrare: 60ºC
- Temperatura iesire: 10ºC
- Pierdere de presiune maxima: 25[kPA]</t>
    </r>
  </si>
  <si>
    <t>HEX-C2-D-250KW</t>
  </si>
  <si>
    <t>tone</t>
  </si>
  <si>
    <r>
      <rPr>
        <b/>
        <sz val="10"/>
        <color theme="1"/>
        <rFont val="Calibri"/>
        <family val="2"/>
        <scheme val="minor"/>
      </rPr>
      <t>Ansamblu confectii metalice</t>
    </r>
    <r>
      <rPr>
        <sz val="10"/>
        <color theme="1"/>
        <rFont val="Calibri"/>
        <family val="2"/>
        <scheme val="minor"/>
      </rPr>
      <t>, platforme acces, confectii metalice sustinere instalatii, confectii metalice acces, etc.</t>
    </r>
  </si>
  <si>
    <t>HWP-C2-D-2.1</t>
  </si>
  <si>
    <t>HWP-C2-D-2.2</t>
  </si>
  <si>
    <t>DHWCP-C2-D-3.1</t>
  </si>
  <si>
    <t>SPWP-C2-D-4.1S</t>
  </si>
  <si>
    <t>HWP-C2-D-1.1
HWP-C2-D-1.2
HWP-C2-D-1.3
HWP-C2-D-1.4
HWP-C2-D-1.5</t>
  </si>
  <si>
    <r>
      <rPr>
        <b/>
        <sz val="10"/>
        <color theme="1"/>
        <rFont val="Calibri"/>
        <family val="2"/>
        <scheme val="minor"/>
      </rPr>
      <t>Pompa dubla (1A)</t>
    </r>
    <r>
      <rPr>
        <sz val="10"/>
        <color theme="1"/>
        <rFont val="Calibri"/>
        <family val="2"/>
        <scheme val="minor"/>
      </rPr>
      <t xml:space="preserve"> de circulatie inline, montaj pe conducta, avand pe treapta medie:
- Debit: Q=1.40 [m</t>
    </r>
    <r>
      <rPr>
        <vertAlign val="superscript"/>
        <sz val="10"/>
        <color theme="1"/>
        <rFont val="Calibri"/>
        <family val="2"/>
        <scheme val="minor"/>
      </rPr>
      <t>3</t>
    </r>
    <r>
      <rPr>
        <sz val="10"/>
        <color theme="1"/>
        <rFont val="Calibri"/>
        <family val="2"/>
        <scheme val="minor"/>
      </rPr>
      <t>/h];
- Inaltime de pompare: H=5,0 [mCA];
- Agent termic: solutie de polipropylen glycon 30%;
- Reglaj electronic de putere integrat; VFD; Prize presiune in flanse; Racorduri elastice antivibratie; Protectie totala incorporata; Cochilie termoizolanta; Suporti sustinere, antivibratii, profile metalice</t>
    </r>
  </si>
  <si>
    <r>
      <rPr>
        <b/>
        <sz val="10"/>
        <color theme="1"/>
        <rFont val="Calibri"/>
        <family val="2"/>
        <scheme val="minor"/>
      </rPr>
      <t>Pompa simpla (1A) de circulatie inline, montaj pe conducta, avand pe treapta medie:</t>
    </r>
    <r>
      <rPr>
        <sz val="10"/>
        <color theme="1"/>
        <rFont val="Calibri"/>
        <family val="2"/>
        <scheme val="minor"/>
      </rPr>
      <t xml:space="preserve">
- Debit: Q=4.50 [m</t>
    </r>
    <r>
      <rPr>
        <vertAlign val="superscript"/>
        <sz val="10"/>
        <color theme="1"/>
        <rFont val="Calibri"/>
        <family val="2"/>
        <scheme val="minor"/>
      </rPr>
      <t>3</t>
    </r>
    <r>
      <rPr>
        <sz val="10"/>
        <color theme="1"/>
        <rFont val="Calibri"/>
        <family val="2"/>
        <scheme val="minor"/>
      </rPr>
      <t>/h];
- Inaltime de pompare: H=5,0 [mCA];
- Agent termic: apa;
- Reglaj electronic de putere integrat; VFD; Prize presiune in flanse; Racorduri elastice antivibratie; Protectie totala incorporata; Cochilie termoizolanta; Suporti sustinere, antivibratii, profile metalice</t>
    </r>
  </si>
  <si>
    <r>
      <rPr>
        <b/>
        <sz val="10"/>
        <color theme="1"/>
        <rFont val="Calibri"/>
        <family val="2"/>
        <scheme val="minor"/>
      </rPr>
      <t>Pompa simpla (1A) de circulatie inline, montaj pe conducta, avand pe treapta medie:</t>
    </r>
    <r>
      <rPr>
        <sz val="10"/>
        <color theme="1"/>
        <rFont val="Calibri"/>
        <family val="2"/>
        <scheme val="minor"/>
      </rPr>
      <t xml:space="preserve">
- Debit: Q=11.00 [m</t>
    </r>
    <r>
      <rPr>
        <vertAlign val="superscript"/>
        <sz val="10"/>
        <color theme="1"/>
        <rFont val="Calibri"/>
        <family val="2"/>
        <scheme val="minor"/>
      </rPr>
      <t>3</t>
    </r>
    <r>
      <rPr>
        <sz val="10"/>
        <color theme="1"/>
        <rFont val="Calibri"/>
        <family val="2"/>
        <scheme val="minor"/>
      </rPr>
      <t>/h];
- Inaltime de pompare: H=10,0 [mCA];
- Agent termic: apa;
- Reglaj electronic de putere integrat; VFD; Prize presiune in flanse; Racorduri elastice antivibratie; Protectie totala incorporata; Cochilie termoizolanta; Suporti sustinere, antivibratii, profile metalice</t>
    </r>
  </si>
  <si>
    <r>
      <rPr>
        <b/>
        <sz val="10"/>
        <color theme="1"/>
        <rFont val="Calibri"/>
        <family val="2"/>
        <scheme val="minor"/>
      </rPr>
      <t>Pompa simpla (1A) de circulatie inline, montaj pe conducta, avand pe treapta medie:</t>
    </r>
    <r>
      <rPr>
        <sz val="10"/>
        <color theme="1"/>
        <rFont val="Calibri"/>
        <family val="2"/>
        <scheme val="minor"/>
      </rPr>
      <t xml:space="preserve">
- Debit: Q=16.10 [m</t>
    </r>
    <r>
      <rPr>
        <vertAlign val="superscript"/>
        <sz val="10"/>
        <color theme="1"/>
        <rFont val="Calibri"/>
        <family val="2"/>
        <scheme val="minor"/>
      </rPr>
      <t>3</t>
    </r>
    <r>
      <rPr>
        <sz val="10"/>
        <color theme="1"/>
        <rFont val="Calibri"/>
        <family val="2"/>
        <scheme val="minor"/>
      </rPr>
      <t>/h];
- Inaltime de pompare: H=10,0 [mCA];
- Agent termic: apa;
- Reglaj electronic de putere integrat; VFD; Prize presiune in flanse; Racorduri elastice antivibratie; Protectie totala incorporata; Cochilie termoizolanta; Suporti sustinere, antivibratii, profile metalice</t>
    </r>
  </si>
  <si>
    <r>
      <rPr>
        <b/>
        <sz val="10"/>
        <color theme="1"/>
        <rFont val="Calibri"/>
        <family val="2"/>
        <scheme val="minor"/>
      </rPr>
      <t>Pompa simpla (1A)</t>
    </r>
    <r>
      <rPr>
        <sz val="10"/>
        <color theme="1"/>
        <rFont val="Calibri"/>
        <family val="2"/>
        <scheme val="minor"/>
      </rPr>
      <t xml:space="preserve"> de circulatie inline, montaj pe conducta, avand pe treapta medie:
- Debit: Q=4.40 [m</t>
    </r>
    <r>
      <rPr>
        <vertAlign val="superscript"/>
        <sz val="10"/>
        <color theme="1"/>
        <rFont val="Calibri"/>
        <family val="2"/>
        <scheme val="minor"/>
      </rPr>
      <t>3</t>
    </r>
    <r>
      <rPr>
        <sz val="10"/>
        <color theme="1"/>
        <rFont val="Calibri"/>
        <family val="2"/>
        <scheme val="minor"/>
      </rPr>
      <t>/h];
- Inaltime de pompare: H=7,0 [mCA];
- Agent termic: apa;
- Reglaj electronic de putere integrat; VFD; Prize presiune in flanse; Racorduri elastice antivibratie; Protectie totala incorporata; Cochilie termoizolanta; Suporti sustinere, antivibratii, profile metalice</t>
    </r>
  </si>
  <si>
    <t xml:space="preserve"> - Capacitatea utila net: 25 [L];
- Racord DN20;
- Pmax=5,5 bar;
- Pinit=1,2 bar;
- PN 6;
- Agent termic: apa;
- Supapa de sig. DN25; Pdeclansare=6,0 bar;
- Inclusiv suport sustinere;</t>
  </si>
  <si>
    <t xml:space="preserve"> - Capacitatea utila net: 200 [L];
- Racord DN25;;
- Pmax=5,5 bar;
- Pinit=1,2 bar;
- PN 6;
- Agent termic: apa;
- Supapa de sig. DN25; Pdeclansare=6,0 bar;
- Inclusiv suport sustinere;</t>
  </si>
  <si>
    <t xml:space="preserve"> - Capacitatea utila net: 3000 [L];
- Racord DN25;
- Pmax=14,0 bar;
- Pinit=4,3 bar;
- PN 16;
- Agent termic: apa;
- Supapa de sig. DN25; Pdeclansare=14,5 bar;
- Inclusiv suport sustinere;</t>
  </si>
  <si>
    <t xml:space="preserve"> - Capacitatea utila net: 80 [L];
- Vas de expansiune solar;
- Racord DN25;
- Pmax=4,0 bar;
- Pinit=1,3 bar;
- PN 6;
- Agent termic: solutie de polipropylen glycon 30%;
- Supapa de sig. DN40; Pdeclansare=3,0 bar;
- Inclusiv suport sustinere;</t>
  </si>
  <si>
    <t>ETK-C2-D-2.1</t>
  </si>
  <si>
    <t>ETK-C2-D-3.1</t>
  </si>
  <si>
    <t>ETK-C2-D-4.1S</t>
  </si>
  <si>
    <t>HWB-C2-D-001
HWB-C2-D-002
HWB-C2-D-003
HWB-C2-D-004
HWB-C2-D-005</t>
  </si>
  <si>
    <t>BEP-C2-D-DN450</t>
  </si>
  <si>
    <t>Caracteristici:
- Diametru: 450[mm]
- Inaltime: 2900[mm]
- Numar racorduri: 4x DN80
- Pn 6 bar;
- Izolata termic
- Complet echipat cu manometru, termometru, robinet de golire, supapa de siguranta,vane de separatie.</t>
  </si>
  <si>
    <t xml:space="preserve">DC-C2-D-DN200
</t>
  </si>
  <si>
    <t>Caracteristici:
- Diametru: 150[mm]
- Lungime estimata: 1315[mm]
- Racorduri principale : 1xDN80;
- Racorduri secundare : 1xDN80; 2xDN65;
- Izolat termic;
- Confectionare conform detaliu;</t>
  </si>
  <si>
    <r>
      <rPr>
        <b/>
        <sz val="10"/>
        <color theme="1"/>
        <rFont val="Calibri"/>
        <family val="2"/>
        <scheme val="minor"/>
      </rPr>
      <t>Statie de dedurizare compacta</t>
    </r>
    <r>
      <rPr>
        <sz val="10"/>
        <color theme="1"/>
        <rFont val="Calibri"/>
        <family val="2"/>
        <scheme val="minor"/>
      </rPr>
      <t xml:space="preserve">, alcatuita dintr-un corp compus din coloana de rasina cationica + rezervor de saramura, dotata cu timer electronic care comanda regenerarea rasinilor in functie de timp.
- Capacitatea 2,0 m3/h;
- Capacitate ciclica de 240 [m3*oFr];
- Racord apa rece echipat cu cartus filtrant si filtru magnetic anticalcar; </t>
    </r>
  </si>
  <si>
    <r>
      <t xml:space="preserve">Cazan mural preparare agent termic mural cu tiraj fortat: </t>
    </r>
    <r>
      <rPr>
        <sz val="10"/>
        <color theme="1"/>
        <rFont val="Calibri"/>
        <family val="2"/>
        <scheme val="minor"/>
      </rPr>
      <t>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</si>
  <si>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r>
      <rPr>
        <b/>
        <sz val="10"/>
        <color theme="1"/>
        <rFont val="Calibri"/>
        <family val="2"/>
        <scheme val="minor"/>
      </rPr>
      <t>Cazan modulant incalzire apa calda cu functionare in condensatie, combustibil gazos, randament minim 98,2 [%]:</t>
    </r>
    <r>
      <rPr>
        <sz val="10"/>
        <color theme="1"/>
        <rFont val="Calibri"/>
        <family val="2"/>
        <scheme val="minor"/>
      </rPr>
      <t xml:space="preserve">
- Temperatura agent termic: 80/60 [°C]
- Sarcina termica nominala/minima la 80/60 [°C] -  90/18 [kW]
- Sarcina termica nominala/minima la 50/30 [°C] -  98/19 [kW]
- Continut de apa 14 [L]
- Shimbator de caldura din Otel Inoxidabil
- Manta izolatie termica;
- Presiune maxima de lucru: 6 bar;
- Arzator integrat;
- Statie neuralizare condens
- Tablou complet de comanda si control (automatizare) inclusiv interconectare cu sistemul BMS;
- Tablou control cazane (in cascada) si pompe primare de circulatie, vane cu 3 cai, etc. functie de cerinta si temperatura exterioara (feed-forward)
- Dimensiuni (Lxlxh): 675x530x1050 mm;
- Greutate:80 kg;
- Montaj orizontal, inclusiv suport sustinere, suporti antivibratii;</t>
    </r>
  </si>
  <si>
    <t>CHD</t>
  </si>
  <si>
    <r>
      <rPr>
        <b/>
        <sz val="10"/>
        <color theme="1"/>
        <rFont val="Calibri"/>
        <family val="2"/>
        <scheme val="minor"/>
      </rPr>
      <t>Cos de fum:</t>
    </r>
    <r>
      <rPr>
        <sz val="10"/>
        <color theme="1"/>
        <rFont val="Calibri"/>
        <family val="2"/>
        <scheme val="minor"/>
      </rPr>
      <t xml:space="preserve"> procurare, furnizare, amplasare, montare, punere in functiune - pregatire, control, probe, teste, certificate, inspectii, receptie, elaborare manual de operare, întreținere, exploatare si instruire personal pentru urmatoarele ansambluri echipamente / utilaje si accesorii, elemente componente, control, automatizare, suporti,etc. conform fise tehnice:</t>
    </r>
  </si>
  <si>
    <t>Diametru interior racord / evacuare DN20/32</t>
  </si>
  <si>
    <t>DHWT</t>
  </si>
  <si>
    <t>DHWT-ET-1500L</t>
  </si>
  <si>
    <r>
      <rPr>
        <b/>
        <sz val="10"/>
        <color theme="1"/>
        <rFont val="Calibri"/>
        <family val="2"/>
        <scheme val="minor"/>
      </rPr>
      <t>Rezervor preparare si acumulare apa calda</t>
    </r>
    <r>
      <rPr>
        <sz val="10"/>
        <color theme="1"/>
        <rFont val="Calibri"/>
        <family val="2"/>
        <scheme val="minor"/>
      </rPr>
      <t xml:space="preserve"> consum menajer instalatii solare, cu 2 serpentine, pentru montaj vertical, aparent, complet cu acesorii de montaj si fixare, , elemente siguranta si protectie, manta izolatie termica 50mm, rezistente electrica imersata control multi-treapta 6 [kW]: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</si>
  <si>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Caracteristici
- Capacitatea1500 L;
- Pn 16 bar;
- Izolat termic;
- Doua serpentine;
- Rezistenta electrica
- Izolat termic
- Dimensiuni: Dxh: 1200 x 2216 mm</t>
  </si>
  <si>
    <t>SWP</t>
  </si>
  <si>
    <t>Colector Solar 30 tuburi vidate: Suprafata efectiva captare 4,78 [m2], , Eficienta optica min. 81,4%, Inclinare min. 25°, 
Putere maxima: 1940W
Debit agent termic: 0.15mc/h
Dimensiuni nominale Lxlxh 2400x1990x125mm, Masa 93 kg</t>
  </si>
  <si>
    <r>
      <rPr>
        <b/>
        <sz val="10"/>
        <color theme="1"/>
        <rFont val="Calibri"/>
        <family val="2"/>
        <scheme val="minor"/>
      </rPr>
      <t>Colectoare Solare cu Tuburi Vidate Tip Heatpipe</t>
    </r>
    <r>
      <rPr>
        <sz val="10"/>
        <color theme="1"/>
        <rFont val="Calibri"/>
        <family val="2"/>
        <scheme val="minor"/>
      </rPr>
      <t xml:space="preserve"> tub dublu termic vidat cupru, strat antireflectorizant, decuplare termica automata, pentru montaj pe terasa orizontala la unghi de inclinare min. 25°,  carcasa schimbătorului si suprafețele de absorbție de culoare albastru inchis cu un aspect de ansamblu unitar complet, cu acesorii de montaj si fixare, sustinere si fixare pe terasa suporti metalici galvanizati HDG, elemente siguranta si protectie: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</si>
  <si>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INSTALATII DE VENTILARE - CORP C2</t>
  </si>
  <si>
    <t>CHD-C2-D-001
CHD-C2-D-002
CHD-C2-D-003
CHD-C2-D-004 
CHD-C2-D-005</t>
  </si>
  <si>
    <t>Cos de fum din inox, dublu perete, avand urmatoarele caracteristice si componente:
- Dint=150 [mm]; Dext=250 [mm]
- Izolatie termica – vata minerala bazaltica de inalta densitate grosime 50 [mm];
- Strat exterior de protectie din tabla de inox;
- Canal de fum cca. 10,0 [m]
Accesorii:
- Piesa cu racord la 85° pentru legatura la canal fum, Dint =150 [mm]; Piesa racord cazan;
- Piesa de baza cu suport pe perete, cu usa de vizitare si stut evacuare condens; Tronson terminal cos (piesa de capat); Tronsoane drepte; Inele de etansare cu garnitura; Coliere de prindere pe perete; Console de perete</t>
  </si>
  <si>
    <t>INSTALATII DE CLIMATIZARE - CORP C2</t>
  </si>
  <si>
    <t>Unitatea interioara tip caseta cu refulare pe 4 directii cu profil de inaltime redus:
- Sarcina frigorifica sensibila: 4,50 kW @ tint 24°C
- Sarcina totala de incalzire: 5,00 kW @ tint 23°C</t>
  </si>
  <si>
    <t>Unitatea interioara de tubulatura:
- Sarcina frigorifica sensibila: 3,60 kW @ tint 24°C
- Sarcina totala de incalzire: 4,00 kW @ tint 23°C</t>
  </si>
  <si>
    <t>Kit conexiune circuite, tip refnet:
- numar circuite :2</t>
  </si>
  <si>
    <t>Cantitate de refrigerant R410A</t>
  </si>
  <si>
    <t>kg</t>
  </si>
  <si>
    <t>Unitatea interioara de tubulatura:
- Sarcina frigorifica sensibila: 2,80 kW @ tint 24°C
- Sarcina totala de incalzire: 3,20 kW @ tint 23°C</t>
  </si>
  <si>
    <t>UE-Ac-01</t>
  </si>
  <si>
    <t>Unitate exterioara:
- Sarcina frigorifica totala: 63,40 [kW] @text= +40[°C];
- Sarcina totala de incalzire: 76,50 [kW] @text= -20[°C];
- Functionare continua pana la Text -25 [°C]
- Consum electic maxim 30,0 [kW]</t>
  </si>
  <si>
    <t xml:space="preserve">VCV-32-P-001
VCV-32-P-002
VCV-32-P-003
VCV-32-P-004
VCV-32-P-005
VCV-32-P-006
VCV-32-P-007
VCV-32-P-008
VCV-32-P-009
VCV-32-P-010
VCV-32-P-011
VCV-32-P-012
VCV-32-P-013
VCV-32-P-014
VCV-32-P-015
VCV-32-P-016
VCV-32-P-017
VCV-32-P-018
VCV-32-P-019
</t>
  </si>
  <si>
    <t>UE-Ac-02</t>
  </si>
  <si>
    <t>DX-P-002</t>
  </si>
  <si>
    <t>DX-P-001</t>
  </si>
  <si>
    <t>Unitate exterioara:
- Sarcina frigorifica totala: 44,20 [kW] @text= +40[°C];
- Sarcina totala de incalzire: 48,40 [kW] @text= -20[°C];
- Functionare continua pana la Text -25 [°C]
- Consum electic maxim 19,5 [kW]</t>
  </si>
  <si>
    <t>VCV-40-P-023
VCV-40-P-024</t>
  </si>
  <si>
    <t>VCV-50-P-025
VCV-50-P-026
VCV-50-P-027</t>
  </si>
  <si>
    <t>VCV-32-P-020
VCV-32-P-021
VCV-32-P-022</t>
  </si>
  <si>
    <t>Unitatea interioara tip caseta cu refulare pe 4 directii cu profil de inaltime redus:
- Sarcina frigorifica sensibila: 2,20 kW @ tint 24°C
- Sarcina totala de incalzire: 2,50 kW @ tint 23°C</t>
  </si>
  <si>
    <t>VCV4-20-P-028</t>
  </si>
  <si>
    <t>VCV-25-S-000
VCV-25-S-000</t>
  </si>
  <si>
    <t>CENTRALIZATOR INSTALATII DE INCALZIRE, VENTILARE SI CLIMATIZARE CORP C2</t>
  </si>
  <si>
    <t>Unitatea interioara tip caseta cu refulare pe 4 directii cu profil de inaltime redus:
- Sarcina frigorifica sensibila: 5,60 kW @ tint 24°C
- Sarcina totala de incalzire: 6,30 kW @ tint 23°C</t>
  </si>
  <si>
    <t>DX-P-003</t>
  </si>
  <si>
    <t>UE-Ac-03</t>
  </si>
  <si>
    <t>Unitate exterioara:
- Sarcina frigorifica totala: 1725 [kW] @text= +40[°C];
- Sarcina totala de incalzire: 16,20 [kW] @text= -20[°C];
- Functionare continua pana la Text -25 [°C]
- Consum electic maxim 7,0 [kW]</t>
  </si>
  <si>
    <t>Unitatea interioara tip caseta cu refulare pe 4 directii cu profil de inaltime redus:
- Sarcina frigorifica sensibila: 1,70 kW @ tint 24°C
- Sarcina totala de incalzire: 1,90 kW @ tint 23°C</t>
  </si>
  <si>
    <t>VCV4-15-P-029
VCV4-15-P-030
VCV4-15-P-031
VCV4-15-P-032
VCV4-15-P-034</t>
  </si>
  <si>
    <t>VCV4-20-P-035
VCV4-20-P-036
VCV4-20-P-037</t>
  </si>
  <si>
    <t>Kit conexiune si comanda CTA:</t>
  </si>
  <si>
    <t>Cantitate totala de refrigerant R410A</t>
  </si>
  <si>
    <t>DX-P-004</t>
  </si>
  <si>
    <t>UE-P-001</t>
  </si>
  <si>
    <t>Unitate exterioara:
- Unitate deservita - AHU-P-01
- Sarcina frigorifica totala: 12,10 kW @text= +40°C;
- Sarcina totala de incalzire: 9,10 kW @text= -20°C;
- Functionare continua pana la Text -25 °C
- Consum electic maxim 4,85 [kW]</t>
  </si>
  <si>
    <t>DX-AC-004</t>
  </si>
  <si>
    <t>UE-AC-004</t>
  </si>
  <si>
    <t>Unitate exterioara:
- Unitate deservita - OAHU-Ac-01
- Sarcina frigorifica totala: 40,00 kW @text= +40°C;
- Sarcina totala de incalzire: 28,50 kW @text= -20°C;
- Functionare continua pana la Text -25 °C
- Consum electic maxim 16,00 [kW]</t>
  </si>
  <si>
    <t>CU-DHP</t>
  </si>
  <si>
    <r>
      <rPr>
        <b/>
        <sz val="10"/>
        <color theme="1"/>
        <rFont val="Calibri"/>
        <family val="2"/>
        <scheme val="minor"/>
      </rPr>
      <t>Sistem conducte din cupru</t>
    </r>
    <r>
      <rPr>
        <sz val="10"/>
        <color theme="1"/>
        <rFont val="Calibri"/>
        <family val="2"/>
        <scheme val="minor"/>
      </rPr>
      <t>, sisteme de climatizare, livrare colac, conform SR EN 1057, teava moale, diametru exterior 6...28mm, PN16, imbinare prin lipire (elemente de lipire rezistente la temperatura rinicata max 150 grd. C sau imbinare prin sertizare), panta montaj 3‰,  min. 45 [kg/m³], izolate termic cu elastomer, sistem complet de sustinere, etichete benzi indicatoare, avand dimensiuneal de:</t>
    </r>
  </si>
  <si>
    <t>6.35x0.8, izolatie 9mm elastomer.</t>
  </si>
  <si>
    <t>9.52x0.8, izolatie 9mm elastomer.</t>
  </si>
  <si>
    <t>12.7x0.8, izolatie 9mm elastomer.</t>
  </si>
  <si>
    <t>15.88x1.0, izolatie 9mm elastomer.</t>
  </si>
  <si>
    <t>19.05x1.0, izolatie 9mm elastomer.</t>
  </si>
  <si>
    <t>22.3x1.0, izolatie 9mm elastomer.</t>
  </si>
  <si>
    <t>28.58x1.0, izolatie 9mm elastomer.</t>
  </si>
  <si>
    <t>34.90x1.0, izolatie 9mm elastomer.</t>
  </si>
  <si>
    <t>Probe si punere in functiune</t>
  </si>
  <si>
    <t>Efectuarea probei de presiune - contractare a conductelor</t>
  </si>
  <si>
    <t>Efectuarea probei de dilatare - contractare a conductelor</t>
  </si>
  <si>
    <t>Curatare si vacuumare, trasee instalaţie de climatizare</t>
  </si>
  <si>
    <t>Verificare si PIF sisteme de climatizare.</t>
  </si>
  <si>
    <t>DX-D-001</t>
  </si>
  <si>
    <r>
      <t xml:space="preserve">Sistem de climatizare, cu recuperare de caldura tip VRF/VRV IV, 2 tevi, inclusiv compresoare inverter, functionare freon R410A, asigurare racire si incalzirea, optimizat pentru incalzirein conditii ambientale scazute, compus din unitatea exterioara si unitati de conexiune si control baterii DX centrala de tratare aer, elemente de conexiune ramuri (revnet), trasee si accesorii distributie:
</t>
    </r>
    <r>
      <rPr>
        <b/>
        <sz val="10"/>
        <color theme="1"/>
        <rFont val="Calibri"/>
        <family val="2"/>
        <scheme val="minor"/>
      </rPr>
      <t>Particulatitati sistem:</t>
    </r>
    <r>
      <rPr>
        <sz val="10"/>
        <color theme="1"/>
        <rFont val="Calibri"/>
        <family val="2"/>
        <scheme val="minor"/>
      </rPr>
      <t xml:space="preserve">
- Sistem de climatizare de deservire baterii in detenta directa Centrala de Tratare Aer
- Zona deservita - SPA Demisol
- Agent frigorific 410A,
</t>
    </r>
    <r>
      <rPr>
        <b/>
        <sz val="10"/>
        <color theme="1"/>
        <rFont val="Calibri"/>
        <family val="2"/>
        <scheme val="minor"/>
      </rPr>
      <t>Unitati exterioara</t>
    </r>
    <r>
      <rPr>
        <sz val="10"/>
        <color theme="1"/>
        <rFont val="Calibri"/>
        <family val="2"/>
        <scheme val="minor"/>
      </rPr>
      <t xml:space="preserve">
- Tehnologie VRV IV, cu temperatura variabila a agentului frigorific,
- Capacitate de încălzire stabilă până la -15°C,
- Interval extins de funcționare până la -25°C la încălzire,
</t>
    </r>
    <r>
      <rPr>
        <b/>
        <sz val="10"/>
        <color theme="1"/>
        <rFont val="Calibri"/>
        <family val="2"/>
        <scheme val="minor"/>
      </rPr>
      <t>Sistemul va cuprinde si :</t>
    </r>
    <r>
      <rPr>
        <sz val="10"/>
        <color theme="1"/>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t>
    </r>
  </si>
  <si>
    <t>UE-D-001</t>
  </si>
  <si>
    <t>Unitate exterioara:
- Unitate deservita - OAHU-D-01
- Sarcina frigorifica totala: 58,00 kW @text= +40°C;
- Sarcina totala de incalzire: 80,00 kW @text= -20°C;
- Functionare continua pana la Text -25 °C
- Consum electic maxim 35,50 [kW]</t>
  </si>
  <si>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Restaurant Parter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</si>
  <si>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Spatii comune Parter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necarcasate
</t>
    </r>
    <r>
      <rPr>
        <sz val="10"/>
        <rFont val="Calibri"/>
        <family val="2"/>
        <scheme val="minor"/>
      </rPr>
      <t xml:space="preserve">- dP extern: 30 Pa
- aparat necarcasat cu montaj in plafon;
- filtru G3
- Nivel max. presiune sonora: max. 40 dB(A)
- Dotata cu sistem de autocuratare;
- termostat incapere cu senzor prezenta, 1 buc per UI si interfata BMS;
</t>
    </r>
    <r>
      <rPr>
        <b/>
        <sz val="10"/>
        <rFont val="Calibri"/>
        <family val="2"/>
        <scheme val="minor"/>
      </rPr>
      <t xml:space="preserve">Unitati interioare tip caseta cu refulare pe 4 directii:
</t>
    </r>
    <r>
      <rPr>
        <sz val="10"/>
        <rFont val="Calibri"/>
        <family val="2"/>
        <scheme val="minor"/>
      </rPr>
      <t xml:space="preserve">- aparat montat la plafon;
- accesorii de prindere si sustinere pe perete;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</si>
  <si>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fara recuperare de caldura tip VRF/VRV IV, 2 tevi, inclusiv compresoare inverter, functionare freon R410A, asigurare racire si incalzirea, optimizat pentru incalzirein conditii ambientale scazute, compus din unitatea exterioara si unitati interioare – UE / UI, elemente de conexiune ramuri (revnet), trasee si accesorii distributie:
</t>
    </r>
    <r>
      <rPr>
        <b/>
        <sz val="10"/>
        <rFont val="Calibri"/>
        <family val="2"/>
        <scheme val="minor"/>
      </rPr>
      <t>Particulatitati sistem:</t>
    </r>
    <r>
      <rPr>
        <sz val="10"/>
        <rFont val="Calibri"/>
        <family val="2"/>
        <scheme val="minor"/>
      </rPr>
      <t xml:space="preserve">
- Zona deservita - Bucatarie Parter
- Agent frigorific 410A,
</t>
    </r>
    <r>
      <rPr>
        <b/>
        <sz val="10"/>
        <rFont val="Calibri"/>
        <family val="2"/>
        <scheme val="minor"/>
      </rPr>
      <t xml:space="preserve">Unitati exterioara
</t>
    </r>
    <r>
      <rPr>
        <sz val="10"/>
        <rFont val="Calibri"/>
        <family val="2"/>
        <scheme val="minor"/>
      </rPr>
      <t xml:space="preserve">- Tehnologie VRV IV, cu temperatura variabila a agentului frigorific,
- Capacitate de încălzire stabilă până la -15°C,
- Interval extins de funcționare până la -25°C la încălzire,
</t>
    </r>
    <r>
      <rPr>
        <b/>
        <sz val="10"/>
        <rFont val="Calibri"/>
        <family val="2"/>
        <scheme val="minor"/>
      </rPr>
      <t xml:space="preserve">Unitati interioare tip caseta cu refulare pe 4 directii:
</t>
    </r>
    <r>
      <rPr>
        <sz val="10"/>
        <rFont val="Calibri"/>
        <family val="2"/>
        <scheme val="minor"/>
      </rPr>
      <t xml:space="preserve">- aparat montat la plafon;
- accesorii de prindere si sustinere pe perete;
- telecomanda setata pentru 24 ore de functionare, diagnostic defectiuni etc.;
- filtru lavabil, pentru lunga durata de functionare;
</t>
    </r>
    <r>
      <rPr>
        <b/>
        <sz val="10"/>
        <rFont val="Calibri"/>
        <family val="2"/>
        <scheme val="minor"/>
      </rPr>
      <t>Sistemul va cuprinde si :</t>
    </r>
    <r>
      <rPr>
        <sz val="10"/>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 (cantitatea estimata prin proiect va fi verificata cu furnizorul de echipamente).
- conexiune si comanda BMS</t>
    </r>
  </si>
  <si>
    <r>
      <t xml:space="preserve">Sistem de climatizare, cu recuperare de caldura tip VRF/VRV IV, 2 tevi, inclusiv compresoare inverter, functionare freon R410A, asigurare racire si incalzirea, optimizat pentru incalzirein conditii ambientale scazute, compus din unitatea exterioara si unitati de conexiune si control baterii DX centrala de tratare aer, elemente de conexiune ramuri (revnet), trasee si accesorii distributie:
</t>
    </r>
    <r>
      <rPr>
        <b/>
        <sz val="10"/>
        <color theme="1"/>
        <rFont val="Calibri"/>
        <family val="2"/>
        <scheme val="minor"/>
      </rPr>
      <t>Particulatitati sistem:</t>
    </r>
    <r>
      <rPr>
        <sz val="10"/>
        <color theme="1"/>
        <rFont val="Calibri"/>
        <family val="2"/>
        <scheme val="minor"/>
      </rPr>
      <t xml:space="preserve">
- Sistem de climatizare de deservire baterii in detenta directa Centrala de Tratare Aer
- Zona deservita - Vestiare Subsol
- Agent frigorific 410A,
</t>
    </r>
    <r>
      <rPr>
        <b/>
        <sz val="10"/>
        <color theme="1"/>
        <rFont val="Calibri"/>
        <family val="2"/>
        <scheme val="minor"/>
      </rPr>
      <t>Unitati exterioara</t>
    </r>
    <r>
      <rPr>
        <sz val="10"/>
        <color theme="1"/>
        <rFont val="Calibri"/>
        <family val="2"/>
        <scheme val="minor"/>
      </rPr>
      <t xml:space="preserve">
- Tehnologie VRV IV, cu temperatura variabila a agentului frigorific,
- Capacitate de încălzire stabilă până la -15°C,
- Interval extins de funcționare până la -25°C la încălzire,
</t>
    </r>
    <r>
      <rPr>
        <b/>
        <sz val="10"/>
        <color theme="1"/>
        <rFont val="Calibri"/>
        <family val="2"/>
        <scheme val="minor"/>
      </rPr>
      <t>Sistemul va cuprinde si :</t>
    </r>
    <r>
      <rPr>
        <sz val="10"/>
        <color theme="1"/>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t>
    </r>
  </si>
  <si>
    <r>
      <t xml:space="preserve">Sistem de climatizare, cu recuperare de caldura tip VRF/VRV IV, 2 tevi, inclusiv compresoare inverter, functionare freon R410A, asigurare racire si incalzirea, optimizat pentru incalzirein conditii ambientale scazute, compus din unitatea exterioara si unitati de conexiune si control baterii DX centrala de tratare aer, elemente de conexiune ramuri (revnet), trasee si accesorii distributie:
</t>
    </r>
    <r>
      <rPr>
        <b/>
        <sz val="10"/>
        <color theme="1"/>
        <rFont val="Calibri"/>
        <family val="2"/>
        <scheme val="minor"/>
      </rPr>
      <t>Particulatitati sistem:</t>
    </r>
    <r>
      <rPr>
        <sz val="10"/>
        <color theme="1"/>
        <rFont val="Calibri"/>
        <family val="2"/>
        <scheme val="minor"/>
      </rPr>
      <t xml:space="preserve">
- Sistem de climatizare de deservire baterii in detenta directa Centrala de Tratare Aer
- Zona deservita - Restaurant si spatii comune Parter
- Agent frigorific 410A,
</t>
    </r>
    <r>
      <rPr>
        <b/>
        <sz val="10"/>
        <color theme="1"/>
        <rFont val="Calibri"/>
        <family val="2"/>
        <scheme val="minor"/>
      </rPr>
      <t>Unitati exterioara</t>
    </r>
    <r>
      <rPr>
        <sz val="10"/>
        <color theme="1"/>
        <rFont val="Calibri"/>
        <family val="2"/>
        <scheme val="minor"/>
      </rPr>
      <t xml:space="preserve">
- Tehnologie VRV IV, cu temperatura variabila a agentului frigorific,
- Capacitate de încălzire stabilă până la -15°C,
- Interval extins de funcționare până la -25°C la încălzire,
</t>
    </r>
    <r>
      <rPr>
        <b/>
        <sz val="10"/>
        <color theme="1"/>
        <rFont val="Calibri"/>
        <family val="2"/>
        <scheme val="minor"/>
      </rPr>
      <t>Sistemul va cuprinde si :</t>
    </r>
    <r>
      <rPr>
        <sz val="10"/>
        <color theme="1"/>
        <rFont val="Calibri"/>
        <family val="2"/>
        <scheme val="minor"/>
      </rPr>
      <t xml:space="preserve">
- accesorii de prindere si sustinere;
- tava colectare condens;
- Tablou electric complet de forta si automatizare (comanda si control centralizat electronic) inclusiv interconectare sistem si BMS
- Inclusiv profile metalice si suporti antivibratii sustinere centrala;
- incarcare cu freon a sistemului.</t>
    </r>
  </si>
  <si>
    <t>Confectii metalice de tip jgheab protectie trasee agent frigorific pentru centralele montate pe terasa</t>
  </si>
  <si>
    <r>
      <rPr>
        <b/>
        <sz val="10"/>
        <color theme="1"/>
        <rFont val="Calibri"/>
        <family val="2"/>
        <scheme val="minor"/>
      </rPr>
      <t xml:space="preserve">Sistem tubulatura aer, </t>
    </r>
    <r>
      <rPr>
        <sz val="10"/>
        <color theme="1"/>
        <rFont val="Calibri"/>
        <family val="2"/>
        <scheme val="minor"/>
      </rPr>
      <t xml:space="preserve">din tabla zincata min. Z275 (275 g/m2), </t>
    </r>
    <r>
      <rPr>
        <b/>
        <sz val="10"/>
        <color theme="1"/>
        <rFont val="Calibri"/>
        <family val="2"/>
        <scheme val="minor"/>
      </rPr>
      <t>rectangulara</t>
    </r>
    <r>
      <rPr>
        <sz val="10"/>
        <color theme="1"/>
        <rFont val="Calibri"/>
        <family val="2"/>
        <scheme val="minor"/>
      </rPr>
      <t xml:space="preserve"> conform SR EN 1505, SR EN 1507 si </t>
    </r>
    <r>
      <rPr>
        <b/>
        <sz val="10"/>
        <color theme="1"/>
        <rFont val="Calibri"/>
        <family val="2"/>
        <scheme val="minor"/>
      </rPr>
      <t>circulara</t>
    </r>
    <r>
      <rPr>
        <sz val="10"/>
        <color theme="1"/>
        <rFont val="Calibri"/>
        <family val="2"/>
        <scheme val="minor"/>
      </rPr>
      <t xml:space="preserve"> conform SR EN 1506 si SR EN 12237:2004 și testate in conformitate cu SR EN 13501-3, SR EN 1366-1, grosime min. 0,7-1,5mm (fct. de latura sectiunii), clasificare min. EI15, imbinare cu etansare mastic, elemente rigidizare, accesorii imbinare si sustinere (tija reglabila filetata, console metalice, piulite, guri de vizitare, puncte de masura, palete interioare de dirijare, etc.), etichete benzi indicatoare, avand urmatoarele caracteristici tehnice (inclusiv rezistenta la foc indicata pentru intreg ansamblul inclusiv suporti sustinere):</t>
    </r>
  </si>
  <si>
    <t>Neizolata</t>
  </si>
  <si>
    <r>
      <t>m</t>
    </r>
    <r>
      <rPr>
        <vertAlign val="superscript"/>
        <sz val="10"/>
        <color theme="1"/>
        <rFont val="Calibri"/>
        <family val="2"/>
        <scheme val="minor"/>
      </rPr>
      <t>2</t>
    </r>
  </si>
  <si>
    <t>T25</t>
  </si>
  <si>
    <r>
      <t xml:space="preserve">Izolat termic continuu cu secțiuni rigide prefabricate de vata minerala </t>
    </r>
    <r>
      <rPr>
        <b/>
        <sz val="10"/>
        <color theme="1"/>
        <rFont val="Calibri"/>
        <family val="2"/>
        <scheme val="minor"/>
      </rPr>
      <t>25mm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nylon la 450mm distanta, imbinari cu benzi autoadezive aluminiu</t>
    </r>
  </si>
  <si>
    <t>FLEX-C T25</t>
  </si>
  <si>
    <r>
      <rPr>
        <b/>
        <sz val="10"/>
        <rFont val="Calibri"/>
        <family val="2"/>
        <scheme val="minor"/>
      </rPr>
      <t>Tubulatura flexibila circulara preizolata</t>
    </r>
    <r>
      <rPr>
        <sz val="10"/>
        <rFont val="Calibri"/>
        <family val="2"/>
        <scheme val="minor"/>
      </rPr>
      <t xml:space="preserve"> conform SR EN 1634 si SR EN 13180, armatura elicoidala din sarma otel, lungime max. 2,0m, imbinare cu clema metalica si banda adeziva 100mm, grosime preizolatie 25mm, accesorii imbinare si sustinere, etichete benzi indicatoare, avand urmatoarele caracteristici tehnice:</t>
    </r>
  </si>
  <si>
    <t>Dimensiune nominala Ø160mm</t>
  </si>
  <si>
    <t>MD-02</t>
  </si>
  <si>
    <r>
      <rPr>
        <b/>
        <sz val="10"/>
        <color theme="1"/>
        <rFont val="Calibri"/>
        <family val="2"/>
        <scheme val="minor"/>
      </rPr>
      <t>Clapeta manuala de reglaj echilibrare aeraulica regulator debit volum constant, circulara,</t>
    </r>
    <r>
      <rPr>
        <sz val="10"/>
        <color theme="1"/>
        <rFont val="Calibri"/>
        <family val="2"/>
        <scheme val="minor"/>
      </rPr>
      <t xml:space="preserve">  buton rotativ reglaj 0-10, digrama, SR EN 1751 Clasa C, izolata termic, accesorii montare si etansare, avand urmatoarele caracteristici tehnice:
</t>
    </r>
  </si>
  <si>
    <t>Dimensiune nominala Ø:125mm</t>
  </si>
  <si>
    <t>SAG</t>
  </si>
  <si>
    <t>Grila lineara tip 'Slot Diffuser' de introducere aer din otel, cu 4 fante si lamele de control independente reglabile, cutie plenum izolat termic, rVCVrd lateral, placa perforata de linistire din oțel zincat, clapeta manuala reglaj echilibrare circulara, rame si cadre de montare, accesorii montare si etansare, avand urmatoarele caracteristici tehnice:</t>
  </si>
  <si>
    <t>SAG-01</t>
  </si>
  <si>
    <t>Dimensiune nominala 1200x158mm</t>
  </si>
  <si>
    <t>Dimensiune nominala 1500x158mm</t>
  </si>
  <si>
    <t>EAG-05</t>
  </si>
  <si>
    <r>
      <rPr>
        <b/>
        <sz val="9"/>
        <color theme="1"/>
        <rFont val="Calibri"/>
        <family val="2"/>
        <scheme val="minor"/>
      </rPr>
      <t xml:space="preserve">Grila rectangulara de extractie aer </t>
    </r>
    <r>
      <rPr>
        <sz val="9"/>
        <color theme="1"/>
        <rFont val="Calibri"/>
        <family val="2"/>
        <scheme val="minor"/>
      </rPr>
      <t>din otel cu lamele cu dubla deflexie,  cutie plenum, arie libera min 85 %, cu rame si cadre de montare, accesorii montare si etansare, avand urmatoarele caracteristici tehnice:</t>
    </r>
  </si>
  <si>
    <t>Dimensiune nominala 600x200mm</t>
  </si>
  <si>
    <t xml:space="preserve">Curatare interna si verificarea integrala a tuturor sistemelor de conducte si tubulaturi  - grad curatenie MEDIU, inclusiv teste, mostre, analize, rapoarte, certificate curatenie, procese verbale, etc. </t>
  </si>
  <si>
    <t xml:space="preserve">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conf specificatii tehnice caiet de sarcini </t>
  </si>
  <si>
    <t xml:space="preserve">Proba de etanşeitate a reţelei de conducte de aer, testarea si verificarea integrala a tuturor sistemelor de conducte si tubulaturi pentru pierderi de aer in conformitate cu I5/2010, SR EN 12237 si SR EN 1507 - inclusiv teste, mostre, rapoarte, certificate, procese verbale, etc. </t>
  </si>
  <si>
    <t>Pornire la sarcina redusa, proba la sarcina normala, functionarea de proba, inclusiv verificarea caracteristicilor functionale pe ansamblul instalatiei, conform I5/2010 inclusiv Procese Verbale Faze Determinante</t>
  </si>
  <si>
    <t>Proba de eficacitate globală a instalaţiei pentru fiecare sezon, inclusiv verificarea caracteristicilor functionale pe ansamblul instalatiei, conform I5/2010 inclusiv Procese Verbale Faze Determinante</t>
  </si>
  <si>
    <t>Dimensiune nominala Ø200mm</t>
  </si>
  <si>
    <t>FLEX-C</t>
  </si>
  <si>
    <r>
      <rPr>
        <b/>
        <sz val="10"/>
        <color theme="1"/>
        <rFont val="Calibri"/>
        <family val="2"/>
        <scheme val="minor"/>
      </rPr>
      <t xml:space="preserve">Amenostat rectangular tip 'Swirl' de introducere aer </t>
    </r>
    <r>
      <rPr>
        <sz val="10"/>
        <color theme="1"/>
        <rFont val="Calibri"/>
        <family val="2"/>
        <scheme val="minor"/>
      </rPr>
      <t>din otel, cu lamele de control independente reglabile, jet turbionar, cutie plenum izolat termic, racord lateral, placa perforata de linistire din oțel zincat, clapeta manuala reglaj echilibrare circulara, rame si cadre de montare, accesorii montare si etansare, avand urmatoarele caracteristici tehnice:</t>
    </r>
  </si>
  <si>
    <t>Dimensiune nominala 600x600mm, 48 fante, racord  Ø250mm</t>
  </si>
  <si>
    <t>SAG-02</t>
  </si>
  <si>
    <t>Dimensiune nominala 600x600mm, 48 fante, racord  Ø200mm</t>
  </si>
  <si>
    <t>Dimensiune nominala Ø:200mm</t>
  </si>
  <si>
    <r>
      <rPr>
        <b/>
        <sz val="10"/>
        <rFont val="Calibri"/>
        <family val="2"/>
        <scheme val="minor"/>
      </rPr>
      <t xml:space="preserve">Tubulatura flexibila circulara </t>
    </r>
    <r>
      <rPr>
        <sz val="10"/>
        <rFont val="Calibri"/>
        <family val="2"/>
        <scheme val="minor"/>
      </rPr>
      <t xml:space="preserve"> conform SR EN 1634 si SR EN 13180, armatura elicoidala din sarma otel, lungime max. 2,0m, imbinare cu clema metalica si banda adeziva 100mm, neizolata, accesorii imbinare si sustinere, etichete benzi indicatoare, avand urmatoarele caracteristici tehnice:</t>
    </r>
  </si>
  <si>
    <t>Dimensiune nominala Ø250mm</t>
  </si>
  <si>
    <t>EAG-01</t>
  </si>
  <si>
    <r>
      <rPr>
        <b/>
        <sz val="10"/>
        <color theme="1"/>
        <rFont val="Calibri"/>
        <family val="2"/>
        <scheme val="minor"/>
      </rPr>
      <t xml:space="preserve">Amenostat rectangular tip 'Swirl' de evacuare aer </t>
    </r>
    <r>
      <rPr>
        <sz val="10"/>
        <color theme="1"/>
        <rFont val="Calibri"/>
        <family val="2"/>
        <scheme val="minor"/>
      </rPr>
      <t>din otel, design similar anemostat introducere, fara lamele control, cutie plenum vopsita RAL 9005 la interior, racord lateral, clapeta manuala reglaj echilibrare circulara, rame si cadre de montare, accesorii montare si etansare, avand urmatoarele caracteristici tehnice:</t>
    </r>
  </si>
  <si>
    <t>Camera frigorifica complet echipata cu Sistem de climatizare, trasee frigorifice, constructii izolate si conexiune BMS avand urmatoarele suprafete</t>
  </si>
  <si>
    <t>Depozit Congelare
- Suprafata incapere: 10,70 [mp]</t>
  </si>
  <si>
    <t>Depozit frig. peste
- Suprafata incapere: 6,10 [mp]</t>
  </si>
  <si>
    <t>Depozit frig. carne
- Suprafata incapere: 6,20 [mp]</t>
  </si>
  <si>
    <t>Depozit frig.
- Suprafata incapere: 6,52 [mp]</t>
  </si>
  <si>
    <t>Camera Frigorifica.
- Suprafata incapere: 9,00 [mp]</t>
  </si>
  <si>
    <t>AHU</t>
  </si>
  <si>
    <t>AHU-S-001</t>
  </si>
  <si>
    <r>
      <t xml:space="preserve">Centrala de ventilare aer extra-plata,  montaj interior, plafon suspendat, min. Clasa A/B Eurovent Ecodesign 2018 eficienta avand:
• Configuratie orizontala plafon suspendat 100% aer proaspat;
• Registre de inchidere cu servomotor (introducere/evacuare), revenire arc, (2 buc.)
• Racorduri flexibile cu flanse racord circulare tubulatura (4 buc.)
• Filtre aer proaspat / evacuat: F8 / F5 (acces lateral)
• Recuperator caldura tip recuperator cu placi extra-plat de inalta eficienta eficienta min. 75 [%], cu clapete motorizate control proportional  by-pass 0...10 V
</t>
    </r>
    <r>
      <rPr>
        <sz val="10"/>
        <rFont val="Calibri"/>
        <family val="2"/>
        <scheme val="minor"/>
      </rPr>
      <t>• Grup de ventilare introducere cu VFD: 1020 [m3/h]; ΔP=200 [Pa] extern
• Grup de ventilare evacuare cu VFD: 785 [m3/h]; ΔP=200 [Pa] extern
• Baterie de incalzire in detenta directa: 9,10 [kW];  Tref=+24 [°C];
• Baterie de racire in detenta directa: 12,10 [kW];  Tref=+24 [°C];
• Amortizoare zgomot introducere / evacuare; L=900mm;
• Statie de masura debit aer, interconectata cu clapete motorizate Tenants
• Nivel max. presiune sonora: max.40 dB(A); 
• Tablou electric complet de forta si automatizare (comanda si control centralizat electronic) inclusiv interconectare cu BMS
• Temp. operare -20°C...+40°C;
• Dimensiuni Lxlxh: 2200x1450x350 mm
• Masa: 311 kg
• Putere electrica: 5 kW / 400 V; Grad protectie IP44
• Inclusiv unitate exterioara DX, conducte de legatura si elemente de comanda.</t>
    </r>
  </si>
  <si>
    <t>EF</t>
  </si>
  <si>
    <r>
      <rPr>
        <b/>
        <sz val="10"/>
        <color theme="1"/>
        <rFont val="Calibri"/>
        <family val="2"/>
        <scheme val="minor"/>
      </rPr>
      <t>Ventilator evacuare aer viciat</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</si>
  <si>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 Ventilator evacuare aer viciat grupuri sanitare
• Carcasa din tabla otel galvanizat; Panou control viteza, temporizator, senzor temperatura si umiditate inclusiv clapeta de sens etansa
• Min. 3 trepte viteza; Functionare debit constant;
• Debit nominal: 100 m3/h
• ΔP: 100 Pa
•  Nivel presiune sonora: 39 dB(A) @ 3m, aspiratie, max. 45 dB(A) nivel incapere
• Dimensiune DxL: Ø125x215mm
• Temp. Operare -20°C...+40°C
• Putere electrica: 0,15 kW / 230 V; Grad protectie IP44</t>
  </si>
  <si>
    <t>EF-P-003</t>
  </si>
  <si>
    <t>• Ventilator evacuare aer viciat grupuri sanitare
• Carcasa din tabla otel galvanizat; Panou control viteza, temporizator, senzor temperatura si umiditate inclusiv clapeta de sens etansa
• Min. 3 trepte viteza; Functionare debit constant;
• Debit nominal: 180 m3/h
• ΔP: 100 Pa
•  Nivel presiune sonora: 39 dB(A) @ 3m, aspiratie, max. 45 dB(A) nivel incapere
• Dimensiune DxL: Ø125x215mm
• Temp. Operare -20°C...+40°C
• Putere electrica: 0,15 kW / 230 V; Grad protectie IP44</t>
  </si>
  <si>
    <t>EF-P-002</t>
  </si>
  <si>
    <t>EF-P-001</t>
  </si>
  <si>
    <t>EF-S-001</t>
  </si>
  <si>
    <r>
      <rPr>
        <b/>
        <sz val="10"/>
        <color theme="1"/>
        <rFont val="Calibri"/>
        <family val="2"/>
        <scheme val="minor"/>
      </rPr>
      <t xml:space="preserve">Sistem tubulatura aer, </t>
    </r>
    <r>
      <rPr>
        <sz val="10"/>
        <color theme="1"/>
        <rFont val="Calibri"/>
        <family val="2"/>
        <scheme val="minor"/>
      </rPr>
      <t xml:space="preserve">din </t>
    </r>
    <r>
      <rPr>
        <sz val="10"/>
        <color rgb="FF00B050"/>
        <rFont val="Calibri"/>
        <family val="2"/>
        <scheme val="minor"/>
      </rPr>
      <t>tabla zincata min. Z275 (275 g/m2)</t>
    </r>
    <r>
      <rPr>
        <sz val="10"/>
        <color theme="1"/>
        <rFont val="Calibri"/>
        <family val="2"/>
        <scheme val="minor"/>
      </rPr>
      <t xml:space="preserve">, </t>
    </r>
    <r>
      <rPr>
        <b/>
        <sz val="10"/>
        <color theme="1"/>
        <rFont val="Calibri"/>
        <family val="2"/>
        <scheme val="minor"/>
      </rPr>
      <t>rectangulara</t>
    </r>
    <r>
      <rPr>
        <sz val="10"/>
        <color theme="1"/>
        <rFont val="Calibri"/>
        <family val="2"/>
        <scheme val="minor"/>
      </rPr>
      <t xml:space="preserve"> conform SR EN 1505, SR EN 1507 si </t>
    </r>
    <r>
      <rPr>
        <b/>
        <sz val="10"/>
        <color theme="1"/>
        <rFont val="Calibri"/>
        <family val="2"/>
        <scheme val="minor"/>
      </rPr>
      <t>circulara</t>
    </r>
    <r>
      <rPr>
        <sz val="10"/>
        <color theme="1"/>
        <rFont val="Calibri"/>
        <family val="2"/>
        <scheme val="minor"/>
      </rPr>
      <t xml:space="preserve"> conform SR EN 1506 si SR EN 12237:2004 și testate in conformitate cu SR EN 13501-3, SR EN 1366-1, grosime min. 0,7-1,5mm (fct. de latura sectiunii), clasificare min. EI15, imbinare cu etansare mastic, elemente rigidizare, accesorii imbinare si sustinere (tija reglabila filetata, console metalice, piulite, guri de vizitare, puncte de masura, palete interioare de dirijare, etc.), etichete benzi indicatoare, avand urmatoarele caracteristici tehnice (inclusiv rezistenta la foc indicata pentru intreg ansamblul inclusiv suporti sustinere):</t>
    </r>
  </si>
  <si>
    <r>
      <t xml:space="preserve">Izolat termic continuu cu secțiuni rigide prefabricate de vata minerala </t>
    </r>
    <r>
      <rPr>
        <b/>
        <sz val="10"/>
        <color theme="1"/>
        <rFont val="Calibri"/>
        <family val="2"/>
        <scheme val="minor"/>
      </rPr>
      <t>25mm grosime</t>
    </r>
    <r>
      <rPr>
        <sz val="10"/>
        <color theme="1"/>
        <rFont val="Calibri"/>
        <family val="2"/>
        <scheme val="minor"/>
      </rPr>
      <t xml:space="preserve"> cu folie aluminiu armata pre-aplicata, densitate 45 [kg/m3], 0,04 [W/mK], montaj cu adeziv si benzi de nylon la 450mm distanta, imbinari cu benzi autoadezive aluminiu</t>
    </r>
  </si>
  <si>
    <t>T50</t>
  </si>
  <si>
    <t>T100</t>
  </si>
  <si>
    <r>
      <rPr>
        <b/>
        <sz val="10"/>
        <rFont val="Calibri"/>
        <family val="2"/>
        <scheme val="minor"/>
      </rPr>
      <t>Tubulatura flexibila circulara neizolata</t>
    </r>
    <r>
      <rPr>
        <sz val="10"/>
        <rFont val="Calibri"/>
        <family val="2"/>
        <scheme val="minor"/>
      </rPr>
      <t xml:space="preserve"> conform SR EN 1634 si SR EN 13180, armatura elicoidala din sarma otel, lungime max. 2,0m, imbinare cu clema metalica si banda adeziva 100mm, accesorii imbinare si sustinere, etichete benzi indicatoare, avand urmatoarele caracteristici tehnice:</t>
    </r>
  </si>
  <si>
    <t>Dimensiune nominala Ø125mm</t>
  </si>
  <si>
    <t>FD-02</t>
  </si>
  <si>
    <r>
      <rPr>
        <b/>
        <sz val="10"/>
        <color theme="1"/>
        <rFont val="Calibri"/>
        <family val="2"/>
        <scheme val="minor"/>
      </rPr>
      <t>Clapeta anti-foc FD-02</t>
    </r>
    <r>
      <rPr>
        <sz val="10"/>
        <color theme="1"/>
        <rFont val="Calibri"/>
        <family val="2"/>
        <scheme val="minor"/>
      </rPr>
      <t xml:space="preserve">, </t>
    </r>
    <r>
      <rPr>
        <b/>
        <sz val="10"/>
        <color theme="1"/>
        <rFont val="Calibri"/>
        <family val="2"/>
        <scheme val="minor"/>
      </rPr>
      <t xml:space="preserve">constructie cu usa oscilanta centrala, rezistent la foc EI120 (ve ho i↔o) S 500, </t>
    </r>
    <r>
      <rPr>
        <sz val="10"/>
        <color theme="1"/>
        <rFont val="Calibri"/>
        <family val="2"/>
        <scheme val="minor"/>
      </rPr>
      <t>access servomotor din laterala / inferior, montaj pe tubulatura / perete rigid, actionare cu fuzibil 72°C si cu servomotor 230 V certificare  EN 1751, conform SR EN 15650 si clasificat conform SR EN 13501-3, pozitie normal deschis, contacte de poziție deschis-închis, cu actionare si resetare automata de la distanta si manuala, rearmare automata, cu rame si cadre de montare, accesorii montare si etansare gol trecere, etansare mastic rezistent la foc, instalare conform SR EN 1366-2, avand urmatoarele caracteristici tehnice:</t>
    </r>
  </si>
  <si>
    <t>FD-04</t>
  </si>
  <si>
    <r>
      <rPr>
        <b/>
        <sz val="10"/>
        <color theme="1"/>
        <rFont val="Calibri"/>
        <family val="2"/>
        <scheme val="minor"/>
      </rPr>
      <t>Clapeta anti-foc FD-04</t>
    </r>
    <r>
      <rPr>
        <sz val="10"/>
        <color theme="1"/>
        <rFont val="Calibri"/>
        <family val="2"/>
        <scheme val="minor"/>
      </rPr>
      <t xml:space="preserve">, </t>
    </r>
    <r>
      <rPr>
        <b/>
        <sz val="10"/>
        <color theme="1"/>
        <rFont val="Calibri"/>
        <family val="2"/>
        <scheme val="minor"/>
      </rPr>
      <t xml:space="preserve">constructie cu usa oscilanta centrala, rezistent la foc EI120 (ve ho i↔o) S 500, </t>
    </r>
    <r>
      <rPr>
        <sz val="10"/>
        <color theme="1"/>
        <rFont val="Calibri"/>
        <family val="2"/>
        <scheme val="minor"/>
      </rPr>
      <t>access servomotor din laterala / inferior, montaj pe tubulatura / perete rigid, actionare cu fuzibil 72°C si cu servomotor 230 V certificare  EN 1751, conform SR EN 15650 si clasificat conform SR EN 13501-3, pozitie normal deschis, contacte de poziție deschis-închis, cu actionare si resetare automata de la distanta si manuala, rearmare automata, cu rame si cadre de montare, accesorii montare si etansare gol trecere, etansare mastic rezistent la foc, instalare conform SR EN 1366-2, avand urmatoarele caracteristici tehnice:</t>
    </r>
  </si>
  <si>
    <t>Dimensiune nominala Ø: 100 mm</t>
  </si>
  <si>
    <t>Dimensiune nominala Ø: 125 mm</t>
  </si>
  <si>
    <t>Dimensiune nominala Ø: 160 mm</t>
  </si>
  <si>
    <t>Dimensiune nominala Ø: 200 mm</t>
  </si>
  <si>
    <r>
      <rPr>
        <b/>
        <sz val="10"/>
        <color theme="1"/>
        <rFont val="Calibri"/>
        <family val="2"/>
        <scheme val="minor"/>
      </rPr>
      <t>Clapeta manuala de reglaj echilibrare aeraulica regulator debit volum constant, circulara,</t>
    </r>
    <r>
      <rPr>
        <sz val="10"/>
        <color theme="1"/>
        <rFont val="Calibri"/>
        <family val="2"/>
        <scheme val="minor"/>
      </rPr>
      <t xml:space="preserve">  buton rotativ reglaj 0-10, digrama, SR EN 1751 Clasa C, izolata termic, accesorii montare si etansare, avand urmatoarele caracteristici tehnice:</t>
    </r>
  </si>
  <si>
    <t>Dimensiune nominala Ø:100mm</t>
  </si>
  <si>
    <t>Dimensiune nominala Ø:160mm</t>
  </si>
  <si>
    <t>EAG-03</t>
  </si>
  <si>
    <r>
      <rPr>
        <b/>
        <sz val="10"/>
        <color theme="1"/>
        <rFont val="Calibri"/>
        <family val="2"/>
        <scheme val="minor"/>
      </rPr>
      <t>Valva evacuare aer,</t>
    </r>
    <r>
      <rPr>
        <sz val="10"/>
        <color theme="1"/>
        <rFont val="Calibri"/>
        <family val="2"/>
        <scheme val="minor"/>
      </rPr>
      <t xml:space="preserve"> din otel, cu inel ajustabil, reglaj aeraulic integrat, accesorii montare si etansare, avand urmatoarele caracteristici tehnice:</t>
    </r>
  </si>
  <si>
    <t>OAG</t>
  </si>
  <si>
    <r>
      <rPr>
        <b/>
        <sz val="10"/>
        <color theme="1"/>
        <rFont val="Calibri"/>
        <family val="2"/>
        <scheme val="minor"/>
      </rPr>
      <t>Priza aer proaspat</t>
    </r>
    <r>
      <rPr>
        <sz val="10"/>
        <color theme="1"/>
        <rFont val="Calibri"/>
        <family val="2"/>
        <scheme val="minor"/>
      </rPr>
      <t xml:space="preserve"> din otel cu lamele fixe, arie libera min 85 %, antiploaie, prevazuta cu plasa cu ochiuri de 10mm impotriva patrunderii obiectelor in tubulatura, inclusiv sistem degivrare electrica priza, cu rame si cadre de montare, accesorii montare si etansare, avand urmatoarele caracteristici tehnice:</t>
    </r>
  </si>
  <si>
    <t xml:space="preserve">Proba de etanşeitate a reţelei de conducte de aer, testarea si verificarea integrala a tuturor sistemelor de conducte si tubulaturi pentru pierderi de aer in conformitate cu I5/2022, SR EN 12237 si SR EN 1507 - inclusiv teste, mostre, rapoarte, certificate, procese verbale, etc. </t>
  </si>
  <si>
    <t>Pornire la sarcina redusa, proba la sarcina normala, functionarea de proba, inclusiv verificarea caracteristicilor functionale pe ansamblul instalatiei, conform I5/2022 inclusiv Procese Verbale Faze Determinante</t>
  </si>
  <si>
    <r>
      <t xml:space="preserve">Izolat termic continuu cu secțiuni rigide prefabricate de vata minerala </t>
    </r>
    <r>
      <rPr>
        <b/>
        <sz val="10"/>
        <color theme="1"/>
        <rFont val="Calibri"/>
        <family val="2"/>
        <scheme val="minor"/>
      </rPr>
      <t>100mm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nyon la 450mm distanta, imbinari cu benzi autoadezive aluminiu, inclusiv protejata la exterior cu tabla zincata de minim 0,5 [mm] tip Jaketing cu imbinari etanse.</t>
    </r>
  </si>
  <si>
    <t>• Ventilator evacuare aer viciat grupuri sanitare
• Carcasa din tabla otel galvanizat; Panou control viteza, temporizator, senzor temperatura si umiditate inclusiv clapeta de sens etansa
• Min. 3 trepte viteza; Functionare debit constant;
• Debit nominal: 240 m3/h
• ΔP: 112 Pa
•  Nivel presiune sonora: 39 dB(A) @ 3m, aspiratie, max. 45 dB(A) nivel incapere
• Dimensiune DxL: Ø200x315mm
• Temp. Operare -20°C...+40°C
• Putere electrica: 0,15 kW / 230 V; Grad protectie IP44</t>
  </si>
  <si>
    <t>• Ventilator evacuare aer viciat grupuri sanitare
• Carcasa din tabla otel galvanizat; Panou control viteza, temporizator, senzor temperatura si umiditate inclusiv clapeta de sens etansa
• Min. 3 trepte viteza; Functionare debit constant;
• Debit nominal: 500 m3/h
• ΔP: 350 Pa
•  Nivel presiune sonora: 39 dB(A) @ 3m, aspiratie, max. 45 dB(A) nivel incapere
• Dimensiune DxL: Ø200x315mm
• Temp. Operare -20°C...+40°C
• Putere electrica: 0,25 kW / 230 V; Grad protectie IP44</t>
  </si>
  <si>
    <t>Dimensiune nominala Lxh: 600x200mm</t>
  </si>
  <si>
    <t>MD-01</t>
  </si>
  <si>
    <r>
      <rPr>
        <b/>
        <sz val="10"/>
        <color theme="1"/>
        <rFont val="Calibri"/>
        <family val="2"/>
        <scheme val="minor"/>
      </rPr>
      <t>Clapeta manuala de reglaj echilibrare aeraulica regulator debit volum constant, rectangulara,</t>
    </r>
    <r>
      <rPr>
        <sz val="10"/>
        <color theme="1"/>
        <rFont val="Calibri"/>
        <family val="2"/>
        <scheme val="minor"/>
      </rPr>
      <t xml:space="preserve">  buton rotativ reglaj 0-10, digrama, SR EN 1751 Clasa C, izolata termic, accesorii montare si etansare, avand urmatoarele caracteristici tehnice:
</t>
    </r>
  </si>
  <si>
    <t>Dimensiune nominala : 800x200mm</t>
  </si>
  <si>
    <t>Dimensiune nominala Lxh:600x400</t>
  </si>
  <si>
    <t>Dimensiune nominala Lxh:500x250</t>
  </si>
  <si>
    <r>
      <t xml:space="preserve">Piesa capat exterioara tip priza aer </t>
    </r>
    <r>
      <rPr>
        <sz val="10"/>
        <color theme="1"/>
        <rFont val="Calibri"/>
        <family val="2"/>
        <scheme val="minor"/>
      </rPr>
      <t>evacuat turbina rotativa pentru Acoperis / Terasa, din otel inoxidabil min. EN 1.4404 / AISI 316L, cu lamele mobile rotative actionata de mediu ambiant / diferente de presiune, profil anti-intemperii /anti-picaturi si rama din plasa de sarma, arie libera min 75 %,  5,0 m/s evacuare, rame si cadre de montare, accesorii montare si etansare, avand urmatoarele caracteristici tehnice:</t>
    </r>
    <r>
      <rPr>
        <b/>
        <sz val="10"/>
        <color theme="1"/>
        <rFont val="Calibri"/>
        <family val="2"/>
        <scheme val="minor"/>
      </rPr>
      <t xml:space="preserve">
</t>
    </r>
  </si>
  <si>
    <t>Dimensiune nominala Ø: 200mm
Debit evacuat: 500mc/h</t>
  </si>
  <si>
    <t>VHL</t>
  </si>
  <si>
    <t>Dimensiune nominala Ø: 160mm
Debit evacuat: 240mc/h</t>
  </si>
  <si>
    <t>Dimensiune nominala Ø: 160mm
Debit evacuat: 180mc/h</t>
  </si>
  <si>
    <t>Dimensiune nominala Ø: 400mm</t>
  </si>
  <si>
    <t>OAHU</t>
  </si>
  <si>
    <t>EDH</t>
  </si>
  <si>
    <r>
      <rPr>
        <b/>
        <sz val="10"/>
        <color theme="1"/>
        <rFont val="Calibri"/>
        <family val="2"/>
        <scheme val="minor"/>
      </rPr>
      <t>Baterie incalzire electrica de tubulatura</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</si>
  <si>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FB</t>
  </si>
  <si>
    <r>
      <rPr>
        <b/>
        <sz val="10"/>
        <color theme="1"/>
        <rFont val="Calibri"/>
        <family val="2"/>
        <scheme val="minor"/>
      </rPr>
      <t>Cutie port-filtru de tubulatura</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suporti,etc. conform fise tehnice:</t>
    </r>
  </si>
  <si>
    <t>SF</t>
  </si>
  <si>
    <r>
      <rPr>
        <b/>
        <sz val="10"/>
        <color theme="1"/>
        <rFont val="Calibri"/>
        <family val="2"/>
        <scheme val="minor"/>
      </rPr>
      <t>Ventilator introducere aer proaspat</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elaborare manual de operare, întreținere, exploatare si instruire personal pentru urmatoarele ansambluri echipamente / utilaje si accesorii, elemente componente, control, automatizare, suporti,etc. conform fise tehnice:</t>
    </r>
  </si>
  <si>
    <t>EAG-20</t>
  </si>
  <si>
    <r>
      <rPr>
        <b/>
        <sz val="10"/>
        <color theme="1"/>
        <rFont val="Calibri"/>
        <family val="2"/>
        <scheme val="minor"/>
      </rPr>
      <t>Grila rectangulara exterioara tip priza aer evacuat,</t>
    </r>
    <r>
      <rPr>
        <sz val="10"/>
        <color theme="1"/>
        <rFont val="Calibri"/>
        <family val="2"/>
        <scheme val="minor"/>
      </rPr>
      <t xml:space="preserve"> din otel inoxidabil min. EN 1.4404 / AISI 316L rezistent la clor, cu lamele fixe, profil anti-intemperii /anti-picaturi si rama din plasa de sarma, arie libera min 75 %,  5,0 m/s evacuare, rame si cadre de montare, accesorii montare si etansare, avand urmatoarele caracteristici tehnice:</t>
    </r>
  </si>
  <si>
    <t>Dimensiune nominala Lxh: 800x200</t>
  </si>
  <si>
    <t>• Ventilator evacuare aer viciat In-Line Subsol Camera tehnica Piscina
• Carcasa din tabla otel galvanizat; Panou control viteza, temporizator, senzor temperatura si umiditate
• Min. 3 trepte viteza; Functionare debit constant; Interconectare cu baterie electrica de incalzire
• Carcasa izolata acustica 40mm
• Debit nominal: 2000 m3/h
• ΔP: 200 Pa
• Nivel presiune sonora: 46 dB(A) @ 3m, refulare
• DimensiuneLxlxh: 650x650x370 mm
• Temp. Operare -20°C...+40°C
• Putere electrica: 2,5 kW / 230 V; Grad protectie IP44</t>
  </si>
  <si>
    <t>EF-D-001</t>
  </si>
  <si>
    <t>EF-D-002</t>
  </si>
  <si>
    <t>• Ventilator evacuare aer viciat grupuri sanitare
• Carcasa din tabla otel galvanizat; Panou control viteza, temporizator, senzor temperatura si umiditate inclusiv clapeta de sens etansa
• Min. 3 trepte viteza; Functionare debit constant;
• Debit nominal: 780 m3/h
• ΔP: 125 Pa
•  Nivel presiune sonora: 39 dB(A) @ 3m, aspiratie, max. 45 dB(A) nivel incapere
• Dimensiune DxL: Ø200x315mm
• Temp. Operare -20°C...+40°C
• Putere electrica: 0,50  kW / 230 V; Grad protectie IP44</t>
  </si>
  <si>
    <t>• Ventilator introducere aer proaspat In-Line Subsol Camera tehnica Piscina
• Carcasa din tabla otel galvanizat; Panou control viteza, temporizator, senzor temperatura si umiditate
• Min. 3 trepte viteza; Functionare debit constant; Interconectare cu baterie electrica de incalzire
• Carcasa izolata acustica 40mm
• Debit nominal: 2000 m3/h
• ΔP: 200 Pa
• Nivel presiune sonora: 46 dB(A) @ 3m, refulare
• DimensiuneLxlxh: 650x650x370 mm
• Temp. Operare -20°C...+40°C
• Putere electrica: 2,5 kW / 230 V; Grad protectie IP44</t>
  </si>
  <si>
    <t>Cutie port-filtru Lxlxh: 650x600x600 mm (sectiune curgere 600x600 mm)
• Filtru G4 neinflamabil/necombustibil pe cadru sustinere
• Debit max.: 2000 m3/h
• Senzori de presiune diferentiala cu monitorizare continua in centrala de detectie incendiu (F.A.C.P.) a caderii de presiune pe filtru si a alarmei de filtru murdar (semnalizare schimbare filtru) la max. 50 Pa
• Senzor de fum
• Usa access laterala / inferioara
• Inchidere in constructie suplimentara EI120 cu trape vizitare</t>
  </si>
  <si>
    <t>Baterie electricaCamera tehnica Piscina:
• Debit nominal: 2000 m3/h (functionare debit constant, temperatura variabila)
• Temperaturi aspiratie / refulare: -18 °C / +10 °C
• Capacitate: 18,0 kW / 400 V; Grad protectie IP40
• Dimensiune: Ø400 mm
• Lungime: 400 mm
• Debit minim: 700 m3/h
• Interconectare cu ventilator introducere aer
• Termostat digital interior control temperatura ambianta ± 1°C prin reglaj capacitate;
• Temp. operare -20°C...+40°C;
• Tablou electric complet de forta si automatizare (comanda si control centralizat electronic) inclusiv interconectare cu BMS
• Montaj in orice pozitie, cu garnitura de etansare</t>
  </si>
  <si>
    <t>Dimensiune nominala Ø: 250 mm</t>
  </si>
  <si>
    <t>Dimensiune nominala : 600x900mm</t>
  </si>
  <si>
    <t>SAG-20</t>
  </si>
  <si>
    <r>
      <rPr>
        <b/>
        <sz val="10"/>
        <color theme="1"/>
        <rFont val="Calibri"/>
        <family val="2"/>
        <scheme val="minor"/>
      </rPr>
      <t xml:space="preserve">Grila rectangulara de introducere aer </t>
    </r>
    <r>
      <rPr>
        <sz val="10"/>
        <color theme="1"/>
        <rFont val="Calibri"/>
        <family val="2"/>
        <scheme val="minor"/>
      </rPr>
      <t>din otel cu lamele cu dubla deflexie, arie libera min 85 %, cu rame si cadre de montare, accesorii montare si etansare, avand urmatoarele caracteristici tehnice:</t>
    </r>
  </si>
  <si>
    <t>Dimensiune nominala Lxh: 600x900</t>
  </si>
  <si>
    <t>Dimensiune nominala 1800x158mm</t>
  </si>
  <si>
    <r>
      <t xml:space="preserve">Izolat termic continuu cu secțiuni rigide prefabricate de vata minerala </t>
    </r>
    <r>
      <rPr>
        <b/>
        <sz val="10"/>
        <color theme="1"/>
        <rFont val="Calibri"/>
        <family val="2"/>
        <scheme val="minor"/>
      </rPr>
      <t>50mm grosime</t>
    </r>
    <r>
      <rPr>
        <sz val="10"/>
        <color theme="1"/>
        <rFont val="Calibri"/>
        <family val="2"/>
        <scheme val="minor"/>
      </rPr>
      <t xml:space="preserve"> cu folie aluminiu armata pre-aplicata, densitate 45 [kg/m</t>
    </r>
    <r>
      <rPr>
        <vertAlign val="superscript"/>
        <sz val="10"/>
        <color theme="1"/>
        <rFont val="Calibri"/>
        <family val="2"/>
        <scheme val="minor"/>
      </rPr>
      <t>3</t>
    </r>
    <r>
      <rPr>
        <sz val="10"/>
        <color theme="1"/>
        <rFont val="Calibri"/>
        <family val="2"/>
        <scheme val="minor"/>
      </rPr>
      <t>], 0,04 [W/mK], montaj cu adeziv si benzi de nyon la 450mm distanta, imbinari cu benzi autoadezive aluminiu, inclusiv protejata la exterior cu tabla zincata de minim 0,5 [mm] tip Jaketing cu imbinari etanse.</t>
    </r>
  </si>
  <si>
    <t>Dimensiune nominala : 800x400mm</t>
  </si>
  <si>
    <t>Dimensiune nominala Lxh: 600x800</t>
  </si>
  <si>
    <t>Dimensiune nominala : 600x800mm</t>
  </si>
  <si>
    <t>Dimensiune nominala Lxh: 800x400</t>
  </si>
  <si>
    <t>Dimensiune nominala Lxh: 500x250mm</t>
  </si>
  <si>
    <t>Confectii metalice sustinere echipamente de ventilare si trasee instalatii de ventilare</t>
  </si>
  <si>
    <t>Confectii metalice sustinere echipamente de ventilare si trasee instalatii termice</t>
  </si>
  <si>
    <t>INSTALATII DE VENTILARE RESTAURANT - CORP C2</t>
  </si>
  <si>
    <t>INSTALATII DE VENTILARE PISCINA- CORP C2</t>
  </si>
  <si>
    <t>CENTRALA TRATARE AER - PISCINA (inclusiv automatizare)
Debit de aer vehiculat Qin=13000m3/h / Qout=14000m3/h
Schimbator de caldura in placi
Echipament dedicat pentru tratare aer piscina, constructie rezistenta la Clor.
Disponibil de presiune: 450Pa
Alimentare electrica: 400V-3ph-50Hz - 45Kw
Caracteristici:
• Debit de aer maxim: 13000 m3/h
• Debit de aer minim: 6500 m3/h
• Presiune intrare: 450 Pa
• Presiune iesire: 450 Pa
• Puterea motorului pe intrare: 4.0 kW
• Puterea motorului pe iesire: 4.0 kW
• Numarul de compresoare: 2 buc 
• Agent frigorific R407-C
• Capacitate de dezumidificare: 80kg/h
• Putere racire: 58 kW
• Putere baterie incalzire: 80 kW
• Conectare BMS</t>
  </si>
  <si>
    <t>AHU-Ac-001</t>
  </si>
  <si>
    <r>
      <t xml:space="preserve">Centrala de ventilare, montaj in exterior, min. Clasa A/B Eurovent Ecodesign 2018 eficienta avand:
• Configuratie orizontala plafon suspendat 100% aer proaspat;
• Registre de inchidere cu servomotor (introducere/evacuare), revenire arc, (2 buc.)
• Racorduri flexibile cu flanse racord circulare tubulatura (4 buc.)
• Filtre aer proaspat / evacuat: F8 / F5 (acces lateral)
• Recuperator caldura tip recuperator cu placi extra-plat de inalta eficienta eficienta min. 75 [%], cu clapete motorizate control proportional  by-pass 0...10 V
</t>
    </r>
    <r>
      <rPr>
        <sz val="10"/>
        <rFont val="Calibri"/>
        <family val="2"/>
        <scheme val="minor"/>
      </rPr>
      <t>• Grup de ventilare introducere cu VFD: 11.440 [m3/h]; ΔP=450 [Pa] extern
• Grup de ventilare evacuare cu VFD: 9.830 [m3/h]; ΔP=450 [Pa] extern
• Baterie de preincalzire electrica, avand capacitatea de 55[kW]];
• Baterie de incalzire in detenta directa: 31,60 [kW];  Tref=+22 [°C];
• Baterie de racire in detenta directa: 32,00 [kW];  Tref=+27 [°C];
• Amortizoare zgomot introducere / evacuare; L=900mm;
• Statie de masura debit aer, interconectata cu clapete motorizate Tenants
• Nivel max. presiune sonora: max.40 dB(A); 
• Tablou electric complet de forta si automatizare (comanda si control centralizat electronic) inclusiv interconectare cu BMS
• Temp. operare -20°C...+40°C;
• Dimensiuni Lxlxh: 6582x2082x2302 mm
• Masa: 3166 kg
• Putere electrica: 55 kW / 400 V; Grad protectie IP44
• Inclusiv unitate exterioara DX, conducte de legatura si elemente de comanda.</t>
    </r>
  </si>
  <si>
    <r>
      <rPr>
        <b/>
        <sz val="10"/>
        <color theme="1"/>
        <rFont val="Calibri"/>
        <family val="2"/>
        <scheme val="minor"/>
      </rPr>
      <t>Centrala de ventilare</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 confectii metalice pentru sustinere cu baza cauciuc etc. conform fise tehnice:</t>
    </r>
  </si>
  <si>
    <r>
      <rPr>
        <b/>
        <sz val="10"/>
        <color theme="1"/>
        <rFont val="Calibri"/>
        <family val="2"/>
        <scheme val="minor"/>
      </rPr>
      <t>Centrala de ventilare compacta cu montaj in plafonul suspendat</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 confectii metalice pentru sustinere cu baza cauciucetc. conform fise tehnice:</t>
    </r>
  </si>
  <si>
    <r>
      <rPr>
        <b/>
        <sz val="10"/>
        <color theme="1"/>
        <rFont val="Calibri"/>
        <family val="2"/>
        <scheme val="minor"/>
      </rPr>
      <t>Centrala de ventilare</t>
    </r>
    <r>
      <rPr>
        <sz val="10"/>
        <color theme="1"/>
        <rFont val="Calibri"/>
        <family val="2"/>
        <scheme val="minor"/>
      </rPr>
      <t>: procurare, furnizare, amplasare, montare, punere in functiune - pregatire, control, pornire, reglare, probe, teste, reglaje fine, elementele consumabile si rezerve (inclusiv seturi suplimentare pentru punerea in functiune), certificate, inspectii, receptie, elaborare manual de operare, întreținere, exploatare si instruire personal pentru urmatoarele ansambluri echipamente / utilaje si accesorii, elemente componente, control, automatizare, suporti, , confectii metalice pentru sustinere cu baza cauciuc etc. conform fise tehnice:</t>
    </r>
  </si>
  <si>
    <r>
      <rPr>
        <b/>
        <sz val="10"/>
        <color theme="1"/>
        <rFont val="Calibri"/>
        <family val="2"/>
        <scheme val="minor"/>
      </rPr>
      <t xml:space="preserve">Sistem tubulatura aer, </t>
    </r>
    <r>
      <rPr>
        <sz val="10"/>
        <color theme="1"/>
        <rFont val="Calibri"/>
        <family val="2"/>
        <scheme val="minor"/>
      </rPr>
      <t xml:space="preserve">din </t>
    </r>
    <r>
      <rPr>
        <sz val="10"/>
        <color rgb="FF00B050"/>
        <rFont val="Calibri"/>
        <family val="2"/>
        <scheme val="minor"/>
      </rPr>
      <t>tabla zincata min. Z275 (275 g/m2)</t>
    </r>
    <r>
      <rPr>
        <sz val="10"/>
        <color theme="1"/>
        <rFont val="Calibri"/>
        <family val="2"/>
        <scheme val="minor"/>
      </rPr>
      <t xml:space="preserve">, </t>
    </r>
    <r>
      <rPr>
        <b/>
        <sz val="10"/>
        <color theme="1"/>
        <rFont val="Calibri"/>
        <family val="2"/>
        <scheme val="minor"/>
      </rPr>
      <t>rectangulara</t>
    </r>
    <r>
      <rPr>
        <sz val="10"/>
        <color theme="1"/>
        <rFont val="Calibri"/>
        <family val="2"/>
        <scheme val="minor"/>
      </rPr>
      <t xml:space="preserve"> conform SR EN 1505, SR EN 1507 si </t>
    </r>
    <r>
      <rPr>
        <b/>
        <sz val="10"/>
        <color theme="1"/>
        <rFont val="Calibri"/>
        <family val="2"/>
        <scheme val="minor"/>
      </rPr>
      <t>circulara</t>
    </r>
    <r>
      <rPr>
        <sz val="10"/>
        <color theme="1"/>
        <rFont val="Calibri"/>
        <family val="2"/>
        <scheme val="minor"/>
      </rPr>
      <t xml:space="preserve"> conform SR EN 1506 si SR EN 12237:2004 și testate in conformitate cu SR EN 13501-3, SR EN 1366-1, grosime min. 0,7-1,5mm (fct. de latura sectiunii), clasificare min. EI15, imbinare cu etansare mastic, elemente rigidizare, accesorii imbinare si sustinere (tija reglabila filetata, console metalice, piulite, guri de vizitare, puncte de masura, palete interioare de dirijare, etc.), etichete benzi indicatoare, avand urmatoarele caracteristici tehnice (inclusiv rezistenta la foc indicata pentru intreg ansamblul inclusiv suporti sustinere. inclusiv Ppavele si elementi de sustinere a tubulaturii din 2m in 2m pentru tubulatura de la CTA):</t>
    </r>
  </si>
  <si>
    <r>
      <t>1.</t>
    </r>
    <r>
      <rPr>
        <sz val="7"/>
        <color theme="1"/>
        <rFont val="Times New Roman"/>
        <family val="1"/>
      </rPr>
      <t xml:space="preserve">      </t>
    </r>
    <r>
      <rPr>
        <sz val="10"/>
        <color theme="1"/>
        <rFont val="Arial"/>
        <family val="2"/>
      </rPr>
      <t>Prezenta lista de cantitati a fost intocmita in conformitate cu planurile, schemele si documentatiile anexe, si se considera ca Antreprenorul a inclus toate costurile si elementele suplimentare care vor fi necesare indeplinirii cerintelor contractuale.</t>
    </r>
  </si>
  <si>
    <r>
      <t>2.</t>
    </r>
    <r>
      <rPr>
        <sz val="7"/>
        <color theme="1"/>
        <rFont val="Times New Roman"/>
        <family val="1"/>
      </rPr>
      <t xml:space="preserve">      </t>
    </r>
    <r>
      <rPr>
        <sz val="10"/>
        <color theme="1"/>
        <rFont val="Arial"/>
        <family val="2"/>
      </rPr>
      <t xml:space="preserve">Prezenta lista de cantitati nu este exhaustiva si se va consulta numai împreună cu toata documentatia (parti scrise si desenate) aferenta tuturor specialitatilor de instalatii, arhitectura, structura si utilitati parte a lucrarilor pentru acest proiect, inclusiv cu cerintele Clientului, programul general al lucrarilor si cu cerintele si normele legale in vigoare. Toate documentele sunt complementare si daca orice element sau cerinta este inclusa in oricare dintre ele, se vor considera incluse in toate documentele. </t>
    </r>
  </si>
  <si>
    <r>
      <t>5.</t>
    </r>
    <r>
      <rPr>
        <sz val="7"/>
        <color theme="1"/>
        <rFont val="Times New Roman"/>
        <family val="1"/>
      </rPr>
      <t xml:space="preserve">      </t>
    </r>
    <r>
      <rPr>
        <sz val="10"/>
        <color theme="1"/>
        <rFont val="Arial"/>
        <family val="2"/>
      </rPr>
      <t xml:space="preserve">Antreprenorul va include obligatoriu in oferta de pret toate materialele si activitatile necesare (directe, indirecte, conexe), sisteme, elemente, accesorii, fitting-uri, piese de legatura, sisteme sustinere, fixare, imbinare, etansare, penetrare si etansare rezistente la foc / apa, materiale consumabile, transport, depozitare, protejare, asamblare, uzinare, fabricare, montaj, punerea in opera si functiune, testare, probare si comisionare, agrementare (daca este cazul), rezerve, garantie, supervizare, administrare, unelte, echipamente, cheltuieli generale, profit si toate costurile si cheltuielile necesare in vederea respectarii obligatiilor si cerintelor contractuale. </t>
    </r>
  </si>
  <si>
    <r>
      <t>6.</t>
    </r>
    <r>
      <rPr>
        <sz val="7"/>
        <color theme="1"/>
        <rFont val="Times New Roman"/>
        <family val="1"/>
      </rPr>
      <t xml:space="preserve">      </t>
    </r>
    <r>
      <rPr>
        <sz val="10"/>
        <color theme="1"/>
        <rFont val="Arial"/>
        <family val="2"/>
      </rPr>
      <t>Evaluarea cantitatilor nu include pierderi tehnologice. Acestea vor fi apreciate de catre Antreprenor si vor fi incluse in preturile unitare la articolele corespunzatoare</t>
    </r>
  </si>
  <si>
    <t>7. Echipamentele amplasate la exterior, vor fi cel putin clasa de coroziune medie C3, iar echipamentele ce deservesc spatiul piscinei vor fi clasa de coroziune C4 atat in interior cat si in exterior.</t>
  </si>
  <si>
    <t>Agregat frigorific carcasat
Compresor ermetic cu piston Tecumseh
- agent refrigerant: ecologic Low GWP, aprobat pentru utilizare indelungata.
- capacitatea frigorifica: cca. 3.4 kW / -25°C tvap / +32°C tambiant
- tensiune alimentare: 400/3~/50 V/pH/Hz.
- rezervor de lichid
- suporti antivibranti compresor
- robineti rotalock</t>
  </si>
  <si>
    <t>Condensator racit cu aer (tropicalizat)
Ventilatoare cu nivel redus de zgomot, axiale, control secvential (presostat HP)</t>
  </si>
  <si>
    <t>Evaporator de tavan:
Pas 7 mm
Ventilatoare axiale: 2 x 300 mm (230 V / 50Hz)
Debit aer: 2800....4000 m3/h
Degivrare electrica: 5000…6000 W (baterie + tava)</t>
  </si>
  <si>
    <t>Automatizare frigorifica completa</t>
  </si>
  <si>
    <t>Tablou electric de comanda</t>
  </si>
  <si>
    <t>Agregat frigorific carcasat
Compresor ermetic cu piston Tecumseh
- agent refrigerant: ecologic Low GWP, aprobat pentru utilizare indelungata.
- capacitatea frigorifica: cca. 4.0 kW / -10°C tvap / +32°C tambiant
- tensiune alimentare: 400/3~/50 V/pH/Hz.
- rezervor de lichid
- suporti antivibranti compresor
- robineti rotalock</t>
  </si>
  <si>
    <t>Condensator racit cu aer (tropicalizat):
Ventilatoare cu nivel redus de zgomot, axiale, control secvential (presostat HP)</t>
  </si>
  <si>
    <t>Evaporator cubic de tavan
Pas 7 mm
Ventilatoare axiale: 1 x 300 mm (230 V / 50Hz)
Debit aer: 1000....2000 m3/h
Degivrare electrica: 2500…3000 W (baterie + tava)</t>
  </si>
  <si>
    <t>Agregat frigorific carcasat
Compresor ermetic cu piston Tecumseh
- agent refrigerant: ecologic Low GWP, aprobat pentru utilizare indelungata.
- capacitatea frigorifica: cca. 2.8 kW / -10°C tvap / +32°C tambiant
- tensiune alimentare: 400/3~/50 V/pH/Hz.
- rezervor de lichid
- suporti antivibranti compresor
- robineti rotalock</t>
  </si>
  <si>
    <t>Agregat frigorific carcasat
Compresor ermetic cu piston Tecumseh
- agent refrigerant: ecologic Low GWP, aprobat pentru utilizare indelungata.
- capacitatea frigorifica: cca. 2.2 kW / -10°C tvap / +32°C tambiant
- tensiune alimentare: 400/3~/50 V/pH/Hz.
- rezervor de lichid
- suporti antivibranti compresor
- robineti rotalock</t>
  </si>
  <si>
    <t>Evaporator cubic de tavan
Pas 6 mm
Ventilatoare axiale: 1 x 300 mm (230 V / 50Hz)
Debit aer: 1000....3000 m3/h
Degivrare electrica: 1100…2000 W (baterie + tava)</t>
  </si>
  <si>
    <t>Verificare si PIF sisteme</t>
  </si>
  <si>
    <t>Instalatie frigorifica congelare:
Date initiale: congelare / menținere
Suprafata: 10.69 mp
temp. spatiu: -18....-20°C;
durata proces: 24h; temp. initiala produs: -12...-15°C; izolatie incinta: poliuretan, grosime minim 100 mm;</t>
  </si>
  <si>
    <t>Depozit frig peste si Depozit frig carne
Suprafata peste: 6.06 mp
Suprafata carne: 6.20 mp
temp. spatiu: 0...+6°C;
durata proces: 24h; temp. initiala produs: +15...+20°C; izolatie incinta: poliuretan, grosime minim 60 mm;</t>
  </si>
  <si>
    <t>Depozit frig
Suprafata: 7.74 mp 
temp. spatiu: 0...+6°C;
durata proces: 24h; temp. initiala produs: +15...+20°C; izolatie incinta: poliuretan, grosime minim 60 mm;</t>
  </si>
  <si>
    <t>Camera frigorifica
Suprafata frigo. 1: 7.62 mp
Suprafata frigo. 2: 9.00 mp
temp. spatiu: +1...+6°C;
durata proces: 24h; temp. initiala produs: +15...+20°C; izolatie incinta: poliuretan, grosime minim 60 mm</t>
  </si>
  <si>
    <t>CAMERA FRIGORIFICA COMPLET ECHIPATA CU SISTEM DE CLIMATIZARE, TRASEE FRIGORIFICE, CONSTRUCTII IZOLATE SI CONEXIUNE BMS AVAND URMATOARELE SUPRAFETE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</si>
</sst>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 &quot;lei&quot;;\-#,##0\ &quot;lei&quot;"/>
    <numFmt numFmtId="165" formatCode="_-* #,##0.00_-;\-* #,##0.00_-;_-* &quot;-&quot;??_-;_-@_-"/>
    <numFmt numFmtId="166" formatCode="0;\-0;&quot;-&quot;;@"/>
    <numFmt numFmtId="167" formatCode="_(* #,##0.00_);_(* \(#,##0.00\);_(* \-??_);_(@_)"/>
    <numFmt numFmtId="168" formatCode="0000"/>
    <numFmt numFmtId="169" formatCode="_-* #,##0.00\ _X_D_R_-;\-* #,##0.00\ _X_D_R_-;_-* &quot;-&quot;??\ _X_D_R_-;_-@_-"/>
    <numFmt numFmtId="170" formatCode="_-* #,##0.00\ _l_e_i_-;\-* #,##0.00\ _l_e_i_-;_-* &quot;-&quot;??\ _l_e_i_-;_-@_-"/>
    <numFmt numFmtId="171" formatCode="yyyy/mm/dd;@"/>
  </numFmts>
  <fonts count="9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font>
    <font>
      <sz val="11"/>
      <name val="Calibri"/>
      <family val="2"/>
      <scheme val="minor"/>
    </font>
    <font>
      <b/>
      <sz val="11"/>
      <name val="Calibri"/>
      <family val="2"/>
      <scheme val="minor"/>
    </font>
    <font>
      <b/>
      <sz val="12"/>
      <color indexed="9"/>
      <name val="Calibri"/>
      <family val="2"/>
      <scheme val="minor"/>
    </font>
    <font>
      <sz val="12"/>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8"/>
      <name val="Calibri"/>
      <family val="2"/>
      <scheme val="minor"/>
    </font>
    <font>
      <sz val="11"/>
      <color rgb="FFFF0000"/>
      <name val="Calibri"/>
      <family val="2"/>
      <scheme val="minor"/>
    </font>
    <font>
      <sz val="10"/>
      <color theme="1"/>
      <name val="Arial"/>
      <family val="2"/>
    </font>
    <font>
      <vertAlign val="superscript"/>
      <sz val="10"/>
      <color theme="1"/>
      <name val="Calibri"/>
      <family val="2"/>
      <scheme val="minor"/>
    </font>
    <font>
      <b/>
      <sz val="28"/>
      <name val="Arial"/>
      <family val="2"/>
    </font>
    <font>
      <sz val="7"/>
      <color theme="1"/>
      <name val="Times New Roman"/>
      <family val="1"/>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Calibri"/>
      <family val="2"/>
    </font>
    <font>
      <sz val="10"/>
      <name val="Arial"/>
      <family val="2"/>
      <charset val="238"/>
    </font>
    <font>
      <u/>
      <sz val="10"/>
      <color indexed="12"/>
      <name val="Arial"/>
      <family val="2"/>
    </font>
    <font>
      <sz val="11"/>
      <color theme="1"/>
      <name val="Calibri"/>
      <family val="2"/>
      <charset val="238"/>
      <scheme val="minor"/>
    </font>
    <font>
      <sz val="10"/>
      <name val="Tahoma"/>
      <family val="2"/>
    </font>
    <font>
      <sz val="11"/>
      <color theme="1"/>
      <name val="Calibri"/>
      <family val="2"/>
      <charset val="162"/>
      <scheme val="minor"/>
    </font>
    <font>
      <sz val="11"/>
      <color indexed="8"/>
      <name val="Calibri"/>
      <family val="2"/>
      <charset val="238"/>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MS Sans Serif"/>
      <family val="2"/>
    </font>
    <font>
      <sz val="10"/>
      <name val="MS Sans Serif"/>
      <family val="2"/>
      <charset val="238"/>
    </font>
    <font>
      <u/>
      <sz val="10"/>
      <color indexed="12"/>
      <name val="MS Sans Serif"/>
      <family val="2"/>
    </font>
    <font>
      <sz val="12"/>
      <name val="TimesNewRom"/>
      <family val="1"/>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charset val="238"/>
      <scheme val="minor"/>
    </font>
    <font>
      <sz val="12"/>
      <color rgb="FF3F3F76"/>
      <name val="Arial"/>
      <family val="2"/>
    </font>
    <font>
      <sz val="12"/>
      <color rgb="FFFA7D00"/>
      <name val="Arial"/>
      <family val="2"/>
    </font>
    <font>
      <sz val="11"/>
      <color rgb="FF9C6500"/>
      <name val="Calibri"/>
      <family val="2"/>
      <scheme val="minor"/>
    </font>
    <font>
      <sz val="12"/>
      <color rgb="FF9C6500"/>
      <name val="Arial"/>
      <family val="2"/>
    </font>
    <font>
      <b/>
      <sz val="12"/>
      <color rgb="FF3F3F3F"/>
      <name val="Arial"/>
      <family val="2"/>
    </font>
    <font>
      <b/>
      <sz val="18"/>
      <color theme="3"/>
      <name val="Calibri Light"/>
      <family val="2"/>
      <scheme val="major"/>
    </font>
    <font>
      <b/>
      <sz val="12"/>
      <color theme="1"/>
      <name val="Arial"/>
      <family val="2"/>
    </font>
    <font>
      <sz val="12"/>
      <color rgb="FFFF0000"/>
      <name val="Arial"/>
      <family val="2"/>
    </font>
    <font>
      <b/>
      <sz val="10"/>
      <color theme="0"/>
      <name val="Calibri"/>
      <family val="2"/>
      <scheme val="minor"/>
    </font>
    <font>
      <sz val="10"/>
      <color theme="0"/>
      <name val="Calibri"/>
      <family val="2"/>
      <scheme val="minor"/>
    </font>
    <font>
      <sz val="9"/>
      <color theme="1"/>
      <name val="Calibri"/>
      <family val="2"/>
      <scheme val="minor"/>
    </font>
    <font>
      <sz val="10"/>
      <color rgb="FFFF0000"/>
      <name val="Calibri"/>
      <family val="2"/>
      <scheme val="minor"/>
    </font>
    <font>
      <sz val="11"/>
      <color theme="1"/>
      <name val="Calibri"/>
      <family val="2"/>
    </font>
    <font>
      <b/>
      <sz val="11"/>
      <color theme="1"/>
      <name val="Calibri"/>
      <family val="2"/>
    </font>
    <font>
      <u/>
      <sz val="11"/>
      <color theme="10"/>
      <name val="Calibri"/>
      <family val="2"/>
      <scheme val="minor"/>
    </font>
    <font>
      <b/>
      <sz val="11"/>
      <color rgb="FFFF0000"/>
      <name val="Calibri"/>
      <family val="2"/>
      <scheme val="minor"/>
    </font>
    <font>
      <b/>
      <sz val="9"/>
      <color theme="1"/>
      <name val="Calibri"/>
      <family val="2"/>
      <scheme val="minor"/>
    </font>
    <font>
      <sz val="10"/>
      <color rgb="FF00B050"/>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73">
    <xf numFmtId="0" fontId="0" fillId="0" borderId="0"/>
    <xf numFmtId="0" fontId="4" fillId="0" borderId="0"/>
    <xf numFmtId="0" fontId="4" fillId="0" borderId="0"/>
    <xf numFmtId="167" fontId="4" fillId="0" borderId="0" applyFill="0" applyBorder="0" applyAlignment="0" applyProtection="0"/>
    <xf numFmtId="0" fontId="21" fillId="0" borderId="0" applyNumberFormat="0" applyFill="0" applyBorder="0" applyAlignment="0" applyProtection="0"/>
    <xf numFmtId="0" fontId="22" fillId="0" borderId="1" applyNumberFormat="0" applyFill="0" applyAlignment="0" applyProtection="0"/>
    <xf numFmtId="0" fontId="23" fillId="0" borderId="2" applyNumberFormat="0" applyFill="0" applyAlignment="0" applyProtection="0"/>
    <xf numFmtId="0" fontId="24" fillId="0" borderId="3"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4" applyNumberFormat="0" applyAlignment="0" applyProtection="0"/>
    <xf numFmtId="0" fontId="29" fillId="8" borderId="5" applyNumberFormat="0" applyAlignment="0" applyProtection="0"/>
    <xf numFmtId="0" fontId="30" fillId="8" borderId="4" applyNumberFormat="0" applyAlignment="0" applyProtection="0"/>
    <xf numFmtId="0" fontId="31" fillId="0" borderId="6" applyNumberFormat="0" applyFill="0" applyAlignment="0" applyProtection="0"/>
    <xf numFmtId="0" fontId="32" fillId="9" borderId="7" applyNumberFormat="0" applyAlignment="0" applyProtection="0"/>
    <xf numFmtId="0" fontId="15" fillId="0" borderId="0" applyNumberFormat="0" applyFill="0" applyBorder="0" applyAlignment="0" applyProtection="0"/>
    <xf numFmtId="0" fontId="20" fillId="10" borderId="8" applyNumberFormat="0" applyFont="0" applyAlignment="0" applyProtection="0"/>
    <xf numFmtId="0" fontId="33" fillId="0" borderId="0" applyNumberFormat="0" applyFill="0" applyBorder="0" applyAlignment="0" applyProtection="0"/>
    <xf numFmtId="0" fontId="9" fillId="0" borderId="9" applyNumberFormat="0" applyFill="0" applyAlignment="0" applyProtection="0"/>
    <xf numFmtId="0" fontId="3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3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3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3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3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36" fillId="0" borderId="0"/>
    <xf numFmtId="0" fontId="37" fillId="0" borderId="0" applyNumberFormat="0" applyFill="0" applyBorder="0" applyAlignment="0" applyProtection="0">
      <alignment vertical="top"/>
      <protection locked="0"/>
    </xf>
    <xf numFmtId="0" fontId="38" fillId="0" borderId="0"/>
    <xf numFmtId="0" fontId="4" fillId="0" borderId="0"/>
    <xf numFmtId="0" fontId="38" fillId="0" borderId="0"/>
    <xf numFmtId="0" fontId="4" fillId="0" borderId="0">
      <alignment horizontal="center" vertical="center"/>
    </xf>
    <xf numFmtId="0" fontId="4" fillId="0" borderId="0"/>
    <xf numFmtId="43" fontId="4" fillId="0" borderId="0" applyFont="0" applyFill="0" applyBorder="0" applyAlignment="0" applyProtection="0"/>
    <xf numFmtId="43" fontId="4" fillId="0" borderId="0" applyFont="0" applyFill="0" applyBorder="0" applyAlignment="0" applyProtection="0"/>
    <xf numFmtId="43" fontId="36" fillId="0" borderId="0" applyFont="0" applyFill="0" applyBorder="0" applyAlignment="0" applyProtection="0"/>
    <xf numFmtId="0" fontId="36" fillId="0" borderId="0"/>
    <xf numFmtId="0" fontId="4" fillId="0" borderId="0"/>
    <xf numFmtId="0" fontId="4" fillId="0" borderId="0"/>
    <xf numFmtId="0" fontId="39" fillId="0" borderId="0"/>
    <xf numFmtId="43" fontId="4" fillId="0" borderId="0" applyFont="0" applyFill="0" applyBorder="0" applyAlignment="0" applyProtection="0"/>
    <xf numFmtId="43" fontId="4" fillId="0" borderId="0" applyFont="0" applyFill="0" applyBorder="0" applyAlignment="0" applyProtection="0"/>
    <xf numFmtId="0" fontId="4" fillId="0" borderId="0">
      <alignment horizontal="center" vertical="center"/>
    </xf>
    <xf numFmtId="0" fontId="39" fillId="0" borderId="0"/>
    <xf numFmtId="0" fontId="39" fillId="0" borderId="0"/>
    <xf numFmtId="0" fontId="39" fillId="0" borderId="0"/>
    <xf numFmtId="0" fontId="36" fillId="0" borderId="0"/>
    <xf numFmtId="0" fontId="36" fillId="0" borderId="0"/>
    <xf numFmtId="43" fontId="4" fillId="0" borderId="0" applyFont="0" applyFill="0" applyBorder="0" applyAlignment="0" applyProtection="0"/>
    <xf numFmtId="43" fontId="3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36" fillId="0" borderId="0"/>
    <xf numFmtId="0" fontId="36"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36" fillId="0" borderId="0"/>
    <xf numFmtId="0" fontId="39" fillId="0" borderId="0"/>
    <xf numFmtId="0" fontId="4" fillId="0" borderId="0"/>
    <xf numFmtId="43" fontId="4" fillId="0" borderId="0" applyFont="0" applyFill="0" applyBorder="0" applyAlignment="0" applyProtection="0"/>
    <xf numFmtId="0" fontId="4" fillId="0" borderId="0"/>
    <xf numFmtId="0" fontId="36"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38" fillId="0" borderId="0"/>
    <xf numFmtId="0" fontId="4" fillId="0" borderId="0"/>
    <xf numFmtId="0" fontId="40" fillId="0" borderId="0"/>
    <xf numFmtId="170" fontId="40" fillId="0" borderId="0" applyFont="0" applyFill="0" applyBorder="0" applyAlignment="0" applyProtection="0"/>
    <xf numFmtId="9" fontId="40" fillId="0" borderId="0" applyFont="0" applyFill="0" applyBorder="0" applyAlignment="0" applyProtection="0"/>
    <xf numFmtId="0" fontId="38" fillId="0" borderId="0"/>
    <xf numFmtId="170" fontId="38" fillId="0" borderId="0" applyFont="0" applyFill="0" applyBorder="0" applyAlignment="0" applyProtection="0"/>
    <xf numFmtId="0" fontId="38" fillId="0" borderId="0"/>
    <xf numFmtId="170" fontId="38" fillId="0" borderId="0" applyFont="0" applyFill="0" applyBorder="0" applyAlignment="0" applyProtection="0"/>
    <xf numFmtId="0" fontId="20" fillId="0" borderId="0"/>
    <xf numFmtId="170" fontId="38" fillId="0" borderId="0" applyFont="0" applyFill="0" applyBorder="0" applyAlignment="0" applyProtection="0"/>
    <xf numFmtId="170" fontId="38" fillId="0" borderId="0" applyFont="0" applyFill="0" applyBorder="0" applyAlignment="0" applyProtection="0"/>
    <xf numFmtId="170" fontId="38" fillId="0" borderId="0" applyFont="0" applyFill="0" applyBorder="0" applyAlignment="0" applyProtection="0"/>
    <xf numFmtId="0" fontId="41" fillId="0" borderId="0"/>
    <xf numFmtId="0" fontId="35" fillId="0" borderId="0"/>
    <xf numFmtId="0" fontId="35" fillId="0" borderId="0"/>
    <xf numFmtId="0" fontId="4" fillId="0" borderId="0"/>
    <xf numFmtId="164" fontId="4" fillId="0" borderId="0" applyFont="0" applyFill="0" applyBorder="0" applyAlignment="0" applyProtection="0"/>
    <xf numFmtId="0" fontId="4" fillId="0" borderId="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2" fillId="0" borderId="0" applyNumberFormat="0" applyFill="0" applyBorder="0" applyAlignment="0" applyProtection="0"/>
    <xf numFmtId="0" fontId="43" fillId="0" borderId="1" applyNumberFormat="0" applyFill="0" applyAlignment="0" applyProtection="0"/>
    <xf numFmtId="0" fontId="44" fillId="0" borderId="2" applyNumberFormat="0" applyFill="0" applyAlignment="0" applyProtection="0"/>
    <xf numFmtId="0" fontId="45" fillId="0" borderId="3" applyNumberFormat="0" applyFill="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5" borderId="0" applyNumberFormat="0" applyBorder="0" applyAlignment="0" applyProtection="0"/>
    <xf numFmtId="0" fontId="48" fillId="6" borderId="0" applyNumberFormat="0" applyBorder="0" applyAlignment="0" applyProtection="0"/>
    <xf numFmtId="0" fontId="49" fillId="7" borderId="4" applyNumberFormat="0" applyAlignment="0" applyProtection="0"/>
    <xf numFmtId="0" fontId="50" fillId="8" borderId="5" applyNumberFormat="0" applyAlignment="0" applyProtection="0"/>
    <xf numFmtId="0" fontId="51" fillId="8" borderId="4" applyNumberFormat="0" applyAlignment="0" applyProtection="0"/>
    <xf numFmtId="0" fontId="52" fillId="0" borderId="6" applyNumberFormat="0" applyFill="0" applyAlignment="0" applyProtection="0"/>
    <xf numFmtId="0" fontId="53" fillId="9" borderId="7" applyNumberFormat="0" applyAlignment="0" applyProtection="0"/>
    <xf numFmtId="0" fontId="54" fillId="0" borderId="0" applyNumberFormat="0" applyFill="0" applyBorder="0" applyAlignment="0" applyProtection="0"/>
    <xf numFmtId="0" fontId="38" fillId="10" borderId="8" applyNumberFormat="0" applyFon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57" fillId="30" borderId="0" applyNumberFormat="0" applyBorder="0" applyAlignment="0" applyProtection="0"/>
    <xf numFmtId="0" fontId="57"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57" fillId="34" borderId="0" applyNumberFormat="0" applyBorder="0" applyAlignment="0" applyProtection="0"/>
    <xf numFmtId="0" fontId="20" fillId="0" borderId="0"/>
    <xf numFmtId="0" fontId="58" fillId="0" borderId="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38"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62" fillId="12"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38"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62" fillId="16"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38"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62" fillId="20"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38" fillId="24" borderId="0" applyNumberFormat="0" applyBorder="0" applyAlignment="0" applyProtection="0"/>
    <xf numFmtId="0" fontId="20" fillId="24" borderId="0" applyNumberFormat="0" applyBorder="0" applyAlignment="0" applyProtection="0"/>
    <xf numFmtId="0" fontId="20" fillId="24" borderId="0" applyNumberFormat="0" applyBorder="0" applyAlignment="0" applyProtection="0"/>
    <xf numFmtId="0" fontId="62" fillId="24"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38"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62" fillId="28"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38" fillId="32"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62" fillId="32" borderId="0" applyNumberFormat="0" applyBorder="0" applyAlignment="0" applyProtection="0"/>
    <xf numFmtId="0" fontId="20" fillId="3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38"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62" fillId="13"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38"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62" fillId="17"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38"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62" fillId="21"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38"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62" fillId="25"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38"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62" fillId="29"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38"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62" fillId="33" borderId="0" applyNumberFormat="0" applyBorder="0" applyAlignment="0" applyProtection="0"/>
    <xf numFmtId="0" fontId="20" fillId="33" borderId="0" applyNumberFormat="0" applyBorder="0" applyAlignment="0" applyProtection="0"/>
    <xf numFmtId="0" fontId="34" fillId="14" borderId="0" applyNumberFormat="0" applyBorder="0" applyAlignment="0" applyProtection="0"/>
    <xf numFmtId="0" fontId="57" fillId="14" borderId="0" applyNumberFormat="0" applyBorder="0" applyAlignment="0" applyProtection="0"/>
    <xf numFmtId="0" fontId="63" fillId="14" borderId="0" applyNumberFormat="0" applyBorder="0" applyAlignment="0" applyProtection="0"/>
    <xf numFmtId="0" fontId="34" fillId="18" borderId="0" applyNumberFormat="0" applyBorder="0" applyAlignment="0" applyProtection="0"/>
    <xf numFmtId="0" fontId="57" fillId="18" borderId="0" applyNumberFormat="0" applyBorder="0" applyAlignment="0" applyProtection="0"/>
    <xf numFmtId="0" fontId="63" fillId="18" borderId="0" applyNumberFormat="0" applyBorder="0" applyAlignment="0" applyProtection="0"/>
    <xf numFmtId="0" fontId="34" fillId="22" borderId="0" applyNumberFormat="0" applyBorder="0" applyAlignment="0" applyProtection="0"/>
    <xf numFmtId="0" fontId="57" fillId="22" borderId="0" applyNumberFormat="0" applyBorder="0" applyAlignment="0" applyProtection="0"/>
    <xf numFmtId="0" fontId="63" fillId="22" borderId="0" applyNumberFormat="0" applyBorder="0" applyAlignment="0" applyProtection="0"/>
    <xf numFmtId="0" fontId="34" fillId="26" borderId="0" applyNumberFormat="0" applyBorder="0" applyAlignment="0" applyProtection="0"/>
    <xf numFmtId="0" fontId="57" fillId="26" borderId="0" applyNumberFormat="0" applyBorder="0" applyAlignment="0" applyProtection="0"/>
    <xf numFmtId="0" fontId="63" fillId="26" borderId="0" applyNumberFormat="0" applyBorder="0" applyAlignment="0" applyProtection="0"/>
    <xf numFmtId="0" fontId="34" fillId="30" borderId="0" applyNumberFormat="0" applyBorder="0" applyAlignment="0" applyProtection="0"/>
    <xf numFmtId="0" fontId="57" fillId="30" borderId="0" applyNumberFormat="0" applyBorder="0" applyAlignment="0" applyProtection="0"/>
    <xf numFmtId="0" fontId="63" fillId="30" borderId="0" applyNumberFormat="0" applyBorder="0" applyAlignment="0" applyProtection="0"/>
    <xf numFmtId="0" fontId="34" fillId="34" borderId="0" applyNumberFormat="0" applyBorder="0" applyAlignment="0" applyProtection="0"/>
    <xf numFmtId="0" fontId="57" fillId="34" borderId="0" applyNumberFormat="0" applyBorder="0" applyAlignment="0" applyProtection="0"/>
    <xf numFmtId="0" fontId="63" fillId="34" borderId="0" applyNumberFormat="0" applyBorder="0" applyAlignment="0" applyProtection="0"/>
    <xf numFmtId="0" fontId="34" fillId="11" borderId="0" applyNumberFormat="0" applyBorder="0" applyAlignment="0" applyProtection="0"/>
    <xf numFmtId="0" fontId="57" fillId="11" borderId="0" applyNumberFormat="0" applyBorder="0" applyAlignment="0" applyProtection="0"/>
    <xf numFmtId="0" fontId="63" fillId="11" borderId="0" applyNumberFormat="0" applyBorder="0" applyAlignment="0" applyProtection="0"/>
    <xf numFmtId="0" fontId="34" fillId="15" borderId="0" applyNumberFormat="0" applyBorder="0" applyAlignment="0" applyProtection="0"/>
    <xf numFmtId="0" fontId="57" fillId="15" borderId="0" applyNumberFormat="0" applyBorder="0" applyAlignment="0" applyProtection="0"/>
    <xf numFmtId="0" fontId="63" fillId="15" borderId="0" applyNumberFormat="0" applyBorder="0" applyAlignment="0" applyProtection="0"/>
    <xf numFmtId="0" fontId="34" fillId="19" borderId="0" applyNumberFormat="0" applyBorder="0" applyAlignment="0" applyProtection="0"/>
    <xf numFmtId="0" fontId="57" fillId="19" borderId="0" applyNumberFormat="0" applyBorder="0" applyAlignment="0" applyProtection="0"/>
    <xf numFmtId="0" fontId="63" fillId="19" borderId="0" applyNumberFormat="0" applyBorder="0" applyAlignment="0" applyProtection="0"/>
    <xf numFmtId="0" fontId="34" fillId="23" borderId="0" applyNumberFormat="0" applyBorder="0" applyAlignment="0" applyProtection="0"/>
    <xf numFmtId="0" fontId="57" fillId="23" borderId="0" applyNumberFormat="0" applyBorder="0" applyAlignment="0" applyProtection="0"/>
    <xf numFmtId="0" fontId="63" fillId="23" borderId="0" applyNumberFormat="0" applyBorder="0" applyAlignment="0" applyProtection="0"/>
    <xf numFmtId="0" fontId="34" fillId="27" borderId="0" applyNumberFormat="0" applyBorder="0" applyAlignment="0" applyProtection="0"/>
    <xf numFmtId="0" fontId="57" fillId="27" borderId="0" applyNumberFormat="0" applyBorder="0" applyAlignment="0" applyProtection="0"/>
    <xf numFmtId="0" fontId="63" fillId="27" borderId="0" applyNumberFormat="0" applyBorder="0" applyAlignment="0" applyProtection="0"/>
    <xf numFmtId="0" fontId="34" fillId="31" borderId="0" applyNumberFormat="0" applyBorder="0" applyAlignment="0" applyProtection="0"/>
    <xf numFmtId="0" fontId="57" fillId="31" borderId="0" applyNumberFormat="0" applyBorder="0" applyAlignment="0" applyProtection="0"/>
    <xf numFmtId="0" fontId="63" fillId="31" borderId="0" applyNumberFormat="0" applyBorder="0" applyAlignment="0" applyProtection="0"/>
    <xf numFmtId="0" fontId="26" fillId="5" borderId="0" applyNumberFormat="0" applyBorder="0" applyAlignment="0" applyProtection="0"/>
    <xf numFmtId="0" fontId="47" fillId="5" borderId="0" applyNumberFormat="0" applyBorder="0" applyAlignment="0" applyProtection="0"/>
    <xf numFmtId="0" fontId="64" fillId="5" borderId="0" applyNumberFormat="0" applyBorder="0" applyAlignment="0" applyProtection="0"/>
    <xf numFmtId="0" fontId="30" fillId="8" borderId="4" applyNumberFormat="0" applyAlignment="0" applyProtection="0"/>
    <xf numFmtId="0" fontId="51" fillId="8" borderId="4" applyNumberFormat="0" applyAlignment="0" applyProtection="0"/>
    <xf numFmtId="0" fontId="65" fillId="8" borderId="4" applyNumberFormat="0" applyAlignment="0" applyProtection="0"/>
    <xf numFmtId="0" fontId="32" fillId="9" borderId="7" applyNumberFormat="0" applyAlignment="0" applyProtection="0"/>
    <xf numFmtId="0" fontId="53" fillId="9" borderId="7" applyNumberFormat="0" applyAlignment="0" applyProtection="0"/>
    <xf numFmtId="0" fontId="66" fillId="9" borderId="7" applyNumberFormat="0" applyAlignment="0" applyProtection="0"/>
    <xf numFmtId="167" fontId="4" fillId="0" borderId="0" applyFill="0" applyBorder="0" applyAlignment="0" applyProtection="0"/>
    <xf numFmtId="167" fontId="4" fillId="0" borderId="0" applyFill="0" applyBorder="0" applyAlignment="0" applyProtection="0"/>
    <xf numFmtId="169" fontId="20" fillId="0" borderId="0" applyFont="0" applyFill="0" applyBorder="0" applyAlignment="0" applyProtection="0"/>
    <xf numFmtId="169" fontId="62" fillId="0" borderId="0" applyFont="0" applyFill="0" applyBorder="0" applyAlignment="0" applyProtection="0"/>
    <xf numFmtId="0" fontId="33"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25" fillId="4" borderId="0" applyNumberFormat="0" applyBorder="0" applyAlignment="0" applyProtection="0"/>
    <xf numFmtId="0" fontId="46" fillId="4" borderId="0" applyNumberFormat="0" applyBorder="0" applyAlignment="0" applyProtection="0"/>
    <xf numFmtId="0" fontId="68" fillId="4" borderId="0" applyNumberFormat="0" applyBorder="0" applyAlignment="0" applyProtection="0"/>
    <xf numFmtId="0" fontId="25" fillId="4" borderId="0" applyNumberFormat="0" applyBorder="0" applyAlignment="0" applyProtection="0"/>
    <xf numFmtId="0" fontId="22" fillId="0" borderId="1" applyNumberFormat="0" applyFill="0" applyAlignment="0" applyProtection="0"/>
    <xf numFmtId="0" fontId="43" fillId="0" borderId="1" applyNumberFormat="0" applyFill="0" applyAlignment="0" applyProtection="0"/>
    <xf numFmtId="0" fontId="69" fillId="0" borderId="1" applyNumberFormat="0" applyFill="0" applyAlignment="0" applyProtection="0"/>
    <xf numFmtId="0" fontId="23" fillId="0" borderId="2" applyNumberFormat="0" applyFill="0" applyAlignment="0" applyProtection="0"/>
    <xf numFmtId="0" fontId="44" fillId="0" borderId="2" applyNumberFormat="0" applyFill="0" applyAlignment="0" applyProtection="0"/>
    <xf numFmtId="0" fontId="70" fillId="0" borderId="2" applyNumberFormat="0" applyFill="0" applyAlignment="0" applyProtection="0"/>
    <xf numFmtId="0" fontId="24" fillId="0" borderId="3" applyNumberFormat="0" applyFill="0" applyAlignment="0" applyProtection="0"/>
    <xf numFmtId="0" fontId="45" fillId="0" borderId="3" applyNumberFormat="0" applyFill="0" applyAlignment="0" applyProtection="0"/>
    <xf numFmtId="0" fontId="71" fillId="0" borderId="3" applyNumberFormat="0" applyFill="0" applyAlignment="0" applyProtection="0"/>
    <xf numFmtId="0" fontId="24"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60" fillId="0" borderId="0" applyNumberFormat="0" applyFill="0" applyBorder="0" applyAlignment="0" applyProtection="0"/>
    <xf numFmtId="0" fontId="28" fillId="7" borderId="4" applyNumberFormat="0" applyAlignment="0" applyProtection="0"/>
    <xf numFmtId="0" fontId="49" fillId="7" borderId="4" applyNumberFormat="0" applyAlignment="0" applyProtection="0"/>
    <xf numFmtId="0" fontId="73" fillId="7" borderId="4" applyNumberFormat="0" applyAlignment="0" applyProtection="0"/>
    <xf numFmtId="0" fontId="31" fillId="0" borderId="6" applyNumberFormat="0" applyFill="0" applyAlignment="0" applyProtection="0"/>
    <xf numFmtId="0" fontId="52" fillId="0" borderId="6" applyNumberFormat="0" applyFill="0" applyAlignment="0" applyProtection="0"/>
    <xf numFmtId="0" fontId="74" fillId="0" borderId="6" applyNumberFormat="0" applyFill="0" applyAlignment="0" applyProtection="0"/>
    <xf numFmtId="0" fontId="75" fillId="6" borderId="0" applyNumberFormat="0" applyBorder="0" applyAlignment="0" applyProtection="0"/>
    <xf numFmtId="0" fontId="48" fillId="6" borderId="0" applyNumberFormat="0" applyBorder="0" applyAlignment="0" applyProtection="0"/>
    <xf numFmtId="0" fontId="76" fillId="6" borderId="0" applyNumberFormat="0" applyBorder="0" applyAlignment="0" applyProtection="0"/>
    <xf numFmtId="0" fontId="62" fillId="0" borderId="0"/>
    <xf numFmtId="0" fontId="62" fillId="0" borderId="0"/>
    <xf numFmtId="0" fontId="62" fillId="0" borderId="0"/>
    <xf numFmtId="0" fontId="20" fillId="0" borderId="0"/>
    <xf numFmtId="0" fontId="20" fillId="0" borderId="0"/>
    <xf numFmtId="0" fontId="38" fillId="0" borderId="0"/>
    <xf numFmtId="0" fontId="4" fillId="0" borderId="0"/>
    <xf numFmtId="0" fontId="38" fillId="0" borderId="0"/>
    <xf numFmtId="0" fontId="62" fillId="0" borderId="0"/>
    <xf numFmtId="0" fontId="20" fillId="0" borderId="0"/>
    <xf numFmtId="0" fontId="20" fillId="0" borderId="0"/>
    <xf numFmtId="0" fontId="61" fillId="0" borderId="0">
      <alignment horizontal="center" vertical="center" wrapText="1"/>
    </xf>
    <xf numFmtId="0" fontId="20" fillId="0" borderId="0"/>
    <xf numFmtId="0" fontId="20" fillId="0" borderId="0"/>
    <xf numFmtId="0" fontId="62" fillId="0" borderId="0"/>
    <xf numFmtId="0" fontId="20" fillId="0" borderId="0"/>
    <xf numFmtId="0" fontId="20" fillId="0" borderId="0"/>
    <xf numFmtId="0" fontId="62" fillId="0" borderId="0"/>
    <xf numFmtId="0" fontId="20" fillId="0" borderId="0"/>
    <xf numFmtId="0" fontId="59" fillId="0" borderId="0"/>
    <xf numFmtId="0" fontId="58" fillId="0" borderId="0"/>
    <xf numFmtId="0" fontId="20" fillId="10" borderId="8" applyNumberFormat="0" applyFont="0" applyAlignment="0" applyProtection="0"/>
    <xf numFmtId="0" fontId="20" fillId="10" borderId="8" applyNumberFormat="0" applyFont="0" applyAlignment="0" applyProtection="0"/>
    <xf numFmtId="0" fontId="38" fillId="10" borderId="8" applyNumberFormat="0" applyFont="0" applyAlignment="0" applyProtection="0"/>
    <xf numFmtId="0" fontId="20" fillId="10" borderId="8" applyNumberFormat="0" applyFont="0" applyAlignment="0" applyProtection="0"/>
    <xf numFmtId="0" fontId="20" fillId="10" borderId="8" applyNumberFormat="0" applyFont="0" applyAlignment="0" applyProtection="0"/>
    <xf numFmtId="0" fontId="62" fillId="10" borderId="8" applyNumberFormat="0" applyFont="0" applyAlignment="0" applyProtection="0"/>
    <xf numFmtId="0" fontId="20" fillId="10" borderId="8" applyNumberFormat="0" applyFont="0" applyAlignment="0" applyProtection="0"/>
    <xf numFmtId="0" fontId="20" fillId="10" borderId="8" applyNumberFormat="0" applyFont="0" applyAlignment="0" applyProtection="0"/>
    <xf numFmtId="0" fontId="20" fillId="10" borderId="8" applyNumberFormat="0" applyFont="0" applyAlignment="0" applyProtection="0"/>
    <xf numFmtId="0" fontId="29" fillId="8" borderId="5" applyNumberFormat="0" applyAlignment="0" applyProtection="0"/>
    <xf numFmtId="0" fontId="50" fillId="8" borderId="5" applyNumberFormat="0" applyAlignment="0" applyProtection="0"/>
    <xf numFmtId="0" fontId="77" fillId="8" borderId="5" applyNumberFormat="0" applyAlignment="0" applyProtection="0"/>
    <xf numFmtId="0" fontId="78" fillId="0" borderId="0" applyNumberFormat="0" applyFill="0" applyBorder="0" applyAlignment="0" applyProtection="0"/>
    <xf numFmtId="0" fontId="42" fillId="0" borderId="0" applyNumberFormat="0" applyFill="0" applyBorder="0" applyAlignment="0" applyProtection="0"/>
    <xf numFmtId="0" fontId="78" fillId="0" borderId="0" applyNumberFormat="0" applyFill="0" applyBorder="0" applyAlignment="0" applyProtection="0"/>
    <xf numFmtId="0" fontId="9" fillId="0" borderId="9" applyNumberFormat="0" applyFill="0" applyAlignment="0" applyProtection="0"/>
    <xf numFmtId="0" fontId="56" fillId="0" borderId="9" applyNumberFormat="0" applyFill="0" applyAlignment="0" applyProtection="0"/>
    <xf numFmtId="0" fontId="79" fillId="0" borderId="9" applyNumberFormat="0" applyFill="0" applyAlignment="0" applyProtection="0"/>
    <xf numFmtId="0" fontId="15" fillId="0" borderId="0" applyNumberFormat="0" applyFill="0" applyBorder="0" applyAlignment="0" applyProtection="0"/>
    <xf numFmtId="0" fontId="54" fillId="0" borderId="0" applyNumberFormat="0" applyFill="0" applyBorder="0" applyAlignment="0" applyProtection="0"/>
    <xf numFmtId="0" fontId="80" fillId="0" borderId="0" applyNumberFormat="0" applyFill="0" applyBorder="0" applyAlignment="0" applyProtection="0"/>
    <xf numFmtId="0" fontId="59" fillId="0" borderId="0"/>
    <xf numFmtId="0" fontId="38" fillId="0" borderId="0"/>
    <xf numFmtId="0" fontId="38" fillId="0" borderId="0"/>
    <xf numFmtId="169" fontId="3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20" fillId="0" borderId="0" applyFont="0" applyFill="0" applyBorder="0" applyAlignment="0" applyProtection="0"/>
    <xf numFmtId="169" fontId="62" fillId="0" borderId="0" applyFont="0" applyFill="0" applyBorder="0" applyAlignment="0" applyProtection="0"/>
    <xf numFmtId="169" fontId="38"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36"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20" fillId="0" borderId="0" applyFont="0" applyFill="0" applyBorder="0" applyAlignment="0" applyProtection="0"/>
    <xf numFmtId="169" fontId="62" fillId="0" borderId="0" applyFont="0" applyFill="0" applyBorder="0" applyAlignment="0" applyProtection="0"/>
    <xf numFmtId="169" fontId="38" fillId="0" borderId="0" applyFont="0" applyFill="0" applyBorder="0" applyAlignment="0" applyProtection="0"/>
    <xf numFmtId="0" fontId="20" fillId="0" borderId="0"/>
    <xf numFmtId="0" fontId="4" fillId="0" borderId="0"/>
    <xf numFmtId="0" fontId="41" fillId="0" borderId="0"/>
    <xf numFmtId="0" fontId="4" fillId="0" borderId="0"/>
    <xf numFmtId="0" fontId="3" fillId="0" borderId="0"/>
    <xf numFmtId="0" fontId="3" fillId="0" borderId="0"/>
    <xf numFmtId="165" fontId="4" fillId="0" borderId="0" applyFont="0" applyFill="0" applyBorder="0" applyAlignment="0" applyProtection="0"/>
    <xf numFmtId="165" fontId="4"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170" fontId="3" fillId="0" borderId="0" applyFont="0" applyFill="0" applyBorder="0" applyAlignment="0" applyProtection="0"/>
    <xf numFmtId="0" fontId="3"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4" fontId="4" fillId="0" borderId="0" applyFont="0" applyFill="0" applyBorder="0" applyAlignment="0" applyProtection="0"/>
    <xf numFmtId="0" fontId="3" fillId="10" borderId="8"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8" applyNumberFormat="0" applyFont="0" applyAlignment="0" applyProtection="0"/>
    <xf numFmtId="0" fontId="3" fillId="0" borderId="0"/>
    <xf numFmtId="0" fontId="3" fillId="0" borderId="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87" fillId="0" borderId="0" applyNumberFormat="0" applyFill="0" applyBorder="0" applyAlignment="0" applyProtection="0"/>
    <xf numFmtId="0" fontId="2" fillId="0" borderId="0"/>
    <xf numFmtId="0" fontId="2" fillId="0" borderId="0"/>
    <xf numFmtId="165" fontId="4" fillId="0" borderId="0" applyFont="0" applyFill="0" applyBorder="0" applyAlignment="0" applyProtection="0"/>
    <xf numFmtId="0" fontId="2" fillId="0" borderId="0"/>
    <xf numFmtId="0" fontId="2" fillId="0" borderId="0"/>
    <xf numFmtId="170" fontId="2" fillId="0" borderId="0" applyFont="0" applyFill="0" applyBorder="0" applyAlignment="0" applyProtection="0"/>
    <xf numFmtId="0" fontId="2" fillId="0" borderId="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4" fontId="4" fillId="0" borderId="0" applyFont="0" applyFill="0" applyBorder="0" applyAlignment="0" applyProtection="0"/>
    <xf numFmtId="0" fontId="2" fillId="10" borderId="8"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0" borderId="0"/>
    <xf numFmtId="0" fontId="2" fillId="0" borderId="0"/>
    <xf numFmtId="0" fontId="2" fillId="10" borderId="8" applyNumberFormat="0" applyFont="0" applyAlignment="0" applyProtection="0"/>
    <xf numFmtId="0" fontId="2"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0" fontId="1" fillId="0" borderId="0"/>
    <xf numFmtId="0" fontId="1" fillId="0" borderId="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4"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4"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65" fontId="4" fillId="0" borderId="0" applyFont="0" applyFill="0" applyBorder="0" applyAlignment="0" applyProtection="0"/>
    <xf numFmtId="0" fontId="1"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4" fillId="0" borderId="0" applyFont="0" applyFill="0" applyBorder="0" applyAlignment="0" applyProtection="0"/>
    <xf numFmtId="0" fontId="1" fillId="10" borderId="8"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8" applyNumberFormat="0" applyFont="0" applyAlignment="0" applyProtection="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cellStyleXfs>
  <cellXfs count="171">
    <xf numFmtId="0" fontId="0" fillId="0" borderId="0" xfId="0"/>
    <xf numFmtId="49" fontId="0" fillId="0" borderId="0" xfId="0" applyNumberForma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8" fillId="2" borderId="0" xfId="0" applyFont="1" applyFill="1" applyAlignment="1" applyProtection="1">
      <alignment horizontal="right" vertical="center"/>
      <protection locked="0"/>
    </xf>
    <xf numFmtId="0" fontId="7" fillId="2" borderId="0" xfId="0" applyFont="1" applyFill="1" applyAlignment="1" applyProtection="1">
      <alignment horizontal="left" vertical="center" wrapText="1"/>
      <protection locked="0"/>
    </xf>
    <xf numFmtId="0" fontId="7" fillId="2" borderId="0" xfId="0" applyFont="1" applyFill="1" applyAlignment="1" applyProtection="1">
      <alignment horizontal="left" vertical="center"/>
      <protection locked="0"/>
    </xf>
    <xf numFmtId="0" fontId="8" fillId="2" borderId="0" xfId="0" applyFont="1" applyFill="1" applyAlignment="1" applyProtection="1">
      <alignment horizontal="center" vertical="center"/>
      <protection locked="0"/>
    </xf>
    <xf numFmtId="0" fontId="6" fillId="2" borderId="0" xfId="0" applyFont="1" applyFill="1" applyAlignment="1" applyProtection="1">
      <alignment horizontal="righ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5" fillId="2" borderId="0" xfId="0" applyFont="1" applyFill="1" applyAlignment="1" applyProtection="1">
      <alignment horizontal="right" vertical="center"/>
      <protection locked="0"/>
    </xf>
    <xf numFmtId="0" fontId="6" fillId="2" borderId="0" xfId="0" applyFont="1" applyFill="1" applyAlignment="1" applyProtection="1">
      <alignment horizontal="right" vertical="center" wrapText="1"/>
      <protection locked="0"/>
    </xf>
    <xf numFmtId="0" fontId="11" fillId="2" borderId="0" xfId="0" applyFont="1" applyFill="1" applyAlignment="1">
      <alignment wrapText="1"/>
    </xf>
    <xf numFmtId="0" fontId="12" fillId="2" borderId="0" xfId="0" applyFont="1" applyFill="1" applyAlignment="1" applyProtection="1">
      <alignment horizontal="left" vertical="center"/>
      <protection locked="0"/>
    </xf>
    <xf numFmtId="0" fontId="12" fillId="2" borderId="0" xfId="0"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right" vertical="center"/>
      <protection locked="0"/>
    </xf>
    <xf numFmtId="166"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0" fontId="10" fillId="0" borderId="0" xfId="0" applyFont="1" applyAlignment="1">
      <alignment horizontal="center" vertical="top" wrapText="1"/>
    </xf>
    <xf numFmtId="0" fontId="10" fillId="0" borderId="0" xfId="0" applyFont="1" applyAlignment="1">
      <alignment horizontal="center" vertical="top"/>
    </xf>
    <xf numFmtId="49" fontId="10" fillId="0" borderId="0" xfId="0" applyNumberFormat="1" applyFont="1" applyAlignment="1">
      <alignment horizontal="right" vertical="center"/>
    </xf>
    <xf numFmtId="2" fontId="0" fillId="0" borderId="0" xfId="0" applyNumberFormat="1" applyAlignment="1">
      <alignment horizontal="right" vertical="center"/>
    </xf>
    <xf numFmtId="0" fontId="10" fillId="0" borderId="0" xfId="0" applyFont="1" applyAlignment="1">
      <alignment horizontal="center" vertical="center"/>
    </xf>
    <xf numFmtId="2" fontId="10" fillId="0" borderId="0" xfId="0" applyNumberFormat="1" applyFont="1" applyAlignment="1">
      <alignment horizontal="righ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wrapText="1"/>
    </xf>
    <xf numFmtId="0" fontId="10" fillId="0" borderId="0" xfId="0" applyFont="1"/>
    <xf numFmtId="0" fontId="10" fillId="0" borderId="0" xfId="0" applyFont="1" applyAlignment="1">
      <alignment horizontal="right" vertical="center"/>
    </xf>
    <xf numFmtId="0" fontId="10" fillId="0" borderId="0" xfId="0" applyFont="1" applyAlignment="1">
      <alignment horizontal="left" vertical="top"/>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xf numFmtId="0" fontId="9"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horizontal="left" vertical="top" wrapText="1"/>
    </xf>
    <xf numFmtId="49" fontId="11" fillId="0" borderId="0" xfId="0" applyNumberFormat="1" applyFont="1" applyAlignment="1">
      <alignment horizontal="center" vertical="center"/>
    </xf>
    <xf numFmtId="49" fontId="10" fillId="0" borderId="0" xfId="0" applyNumberFormat="1" applyFont="1" applyAlignment="1">
      <alignment horizontal="center" vertical="center"/>
    </xf>
    <xf numFmtId="168" fontId="0" fillId="3" borderId="0" xfId="0" applyNumberFormat="1" applyFill="1" applyAlignment="1">
      <alignment horizontal="center" vertical="center" wrapText="1"/>
    </xf>
    <xf numFmtId="0" fontId="11" fillId="3" borderId="0" xfId="0" applyFont="1" applyFill="1" applyAlignment="1">
      <alignment horizontal="center" vertical="center"/>
    </xf>
    <xf numFmtId="0" fontId="11" fillId="3" borderId="0" xfId="0" applyFont="1" applyFill="1"/>
    <xf numFmtId="0" fontId="11" fillId="3" borderId="0" xfId="0" applyFont="1" applyFill="1" applyAlignment="1">
      <alignment horizontal="right" vertical="center"/>
    </xf>
    <xf numFmtId="0" fontId="16" fillId="0" borderId="0" xfId="0" applyFont="1" applyAlignment="1">
      <alignment horizontal="justify" vertical="center" wrapText="1"/>
    </xf>
    <xf numFmtId="2" fontId="10" fillId="3" borderId="0" xfId="0" applyNumberFormat="1" applyFont="1" applyFill="1" applyAlignment="1">
      <alignment horizontal="right" vertical="center"/>
    </xf>
    <xf numFmtId="168" fontId="34" fillId="3" borderId="0" xfId="0" applyNumberFormat="1" applyFont="1" applyFill="1" applyAlignment="1">
      <alignment horizontal="center" vertical="center" wrapText="1"/>
    </xf>
    <xf numFmtId="49" fontId="81" fillId="3" borderId="0" xfId="0" applyNumberFormat="1" applyFont="1" applyFill="1" applyAlignment="1">
      <alignment horizontal="center" vertical="center"/>
    </xf>
    <xf numFmtId="49" fontId="81" fillId="3" borderId="0" xfId="0" applyNumberFormat="1" applyFont="1" applyFill="1" applyAlignment="1">
      <alignment horizontal="left" vertical="center"/>
    </xf>
    <xf numFmtId="0" fontId="81" fillId="3" borderId="0" xfId="0" applyFont="1" applyFill="1" applyAlignment="1">
      <alignment horizontal="left" vertical="center" wrapText="1"/>
    </xf>
    <xf numFmtId="0" fontId="81" fillId="3" borderId="0" xfId="0" applyFont="1" applyFill="1" applyAlignment="1">
      <alignment horizontal="center" vertical="center"/>
    </xf>
    <xf numFmtId="2" fontId="82" fillId="3" borderId="0" xfId="0" applyNumberFormat="1" applyFont="1" applyFill="1" applyAlignment="1">
      <alignment horizontal="right" vertical="center"/>
    </xf>
    <xf numFmtId="0" fontId="81" fillId="3" borderId="0" xfId="0" applyFont="1" applyFill="1"/>
    <xf numFmtId="0" fontId="81" fillId="3" borderId="0" xfId="0" applyFont="1" applyFill="1" applyAlignment="1">
      <alignment horizontal="right" vertical="center"/>
    </xf>
    <xf numFmtId="0" fontId="10" fillId="0" borderId="0" xfId="0" quotePrefix="1" applyFont="1" applyAlignment="1">
      <alignment horizontal="center" vertical="center" wrapText="1"/>
    </xf>
    <xf numFmtId="0" fontId="81" fillId="3" borderId="0" xfId="0" applyFont="1" applyFill="1" applyAlignment="1">
      <alignment horizontal="left" vertical="top" wrapText="1"/>
    </xf>
    <xf numFmtId="0" fontId="11" fillId="0" borderId="0" xfId="0" applyFont="1" applyAlignment="1">
      <alignment horizontal="left" vertical="center" wrapText="1"/>
    </xf>
    <xf numFmtId="171" fontId="13" fillId="2" borderId="0" xfId="0" applyNumberFormat="1" applyFont="1" applyFill="1" applyAlignment="1" applyProtection="1">
      <alignment horizontal="left" vertical="center"/>
      <protection locked="0"/>
    </xf>
    <xf numFmtId="0" fontId="34" fillId="0" borderId="0" xfId="0" applyFont="1"/>
    <xf numFmtId="168" fontId="10" fillId="0" borderId="0" xfId="0" applyNumberFormat="1" applyFont="1" applyAlignment="1">
      <alignment horizontal="center" vertical="center" wrapText="1"/>
    </xf>
    <xf numFmtId="0" fontId="10" fillId="0" borderId="0" xfId="0" applyFont="1" applyAlignment="1">
      <alignment vertical="top" wrapText="1"/>
    </xf>
    <xf numFmtId="0" fontId="12" fillId="0" borderId="0" xfId="0" applyFont="1" applyAlignment="1">
      <alignment horizontal="left" vertical="top" wrapText="1"/>
    </xf>
    <xf numFmtId="49" fontId="13" fillId="0" borderId="0" xfId="0" applyNumberFormat="1" applyFont="1" applyAlignment="1">
      <alignment horizontal="right" vertical="center"/>
    </xf>
    <xf numFmtId="168" fontId="12" fillId="0" borderId="0" xfId="0" applyNumberFormat="1" applyFont="1" applyAlignment="1">
      <alignment horizontal="center" vertical="center" wrapText="1"/>
    </xf>
    <xf numFmtId="0" fontId="10" fillId="0" borderId="0" xfId="0" quotePrefix="1" applyFont="1" applyAlignment="1">
      <alignment horizontal="left" vertical="center" wrapText="1"/>
    </xf>
    <xf numFmtId="0" fontId="12" fillId="0" borderId="0" xfId="0" applyFont="1" applyAlignment="1">
      <alignment vertical="top" wrapText="1"/>
    </xf>
    <xf numFmtId="0" fontId="12" fillId="0" borderId="0" xfId="0" applyFont="1" applyAlignment="1">
      <alignment horizontal="center" vertical="center" wrapText="1"/>
    </xf>
    <xf numFmtId="168" fontId="10" fillId="0" borderId="0" xfId="0" applyNumberFormat="1" applyFont="1" applyAlignment="1">
      <alignment horizontal="left" vertical="top" wrapText="1"/>
    </xf>
    <xf numFmtId="168" fontId="10" fillId="0" borderId="0" xfId="0" applyNumberFormat="1" applyFont="1" applyAlignment="1">
      <alignment horizontal="center" wrapText="1"/>
    </xf>
    <xf numFmtId="0" fontId="10" fillId="0" borderId="0" xfId="0" applyFont="1" applyAlignment="1">
      <alignment horizontal="center" wrapText="1"/>
    </xf>
    <xf numFmtId="0" fontId="11" fillId="0" borderId="0" xfId="0" applyFont="1"/>
    <xf numFmtId="0" fontId="11" fillId="0" borderId="0" xfId="0" applyFont="1" applyAlignment="1">
      <alignment horizontal="right" vertical="center"/>
    </xf>
    <xf numFmtId="0" fontId="10" fillId="0" borderId="0" xfId="0" applyFont="1" applyAlignment="1">
      <alignment horizontal="center"/>
    </xf>
    <xf numFmtId="0" fontId="0" fillId="0" borderId="0" xfId="0" applyAlignment="1">
      <alignment horizontal="left" vertical="center" wrapText="1"/>
    </xf>
    <xf numFmtId="0" fontId="0" fillId="0" borderId="0" xfId="0" quotePrefix="1" applyAlignment="1">
      <alignment horizontal="center" vertical="center" wrapText="1"/>
    </xf>
    <xf numFmtId="0" fontId="0" fillId="0" borderId="0" xfId="0" applyAlignment="1">
      <alignment horizontal="left" vertical="center"/>
    </xf>
    <xf numFmtId="0" fontId="0" fillId="0" borderId="0" xfId="0" applyAlignment="1">
      <alignment vertical="top" wrapText="1"/>
    </xf>
    <xf numFmtId="0" fontId="0" fillId="0" borderId="0" xfId="0" quotePrefix="1" applyAlignment="1">
      <alignment horizontal="left" vertical="center" wrapText="1"/>
    </xf>
    <xf numFmtId="0" fontId="5" fillId="0" borderId="0" xfId="0" quotePrefix="1" applyFont="1" applyAlignment="1">
      <alignment horizontal="center" vertical="center" wrapText="1"/>
    </xf>
    <xf numFmtId="0" fontId="5" fillId="0" borderId="0" xfId="0" applyFont="1" applyAlignment="1">
      <alignment vertical="top" wrapText="1"/>
    </xf>
    <xf numFmtId="0" fontId="10" fillId="0" borderId="0" xfId="0" applyFont="1" applyAlignment="1">
      <alignment vertical="center" wrapText="1"/>
    </xf>
    <xf numFmtId="0" fontId="10" fillId="0" borderId="0" xfId="0" applyFont="1" applyAlignment="1">
      <alignment vertical="top"/>
    </xf>
    <xf numFmtId="0" fontId="87" fillId="0" borderId="0" xfId="482" applyFill="1" applyAlignment="1">
      <alignment vertical="top" wrapText="1"/>
    </xf>
    <xf numFmtId="0" fontId="10" fillId="35" borderId="0" xfId="0" applyFont="1" applyFill="1"/>
    <xf numFmtId="2" fontId="12" fillId="0" borderId="0" xfId="0" applyNumberFormat="1" applyFont="1" applyAlignment="1">
      <alignment horizontal="right" vertical="center"/>
    </xf>
    <xf numFmtId="0" fontId="11" fillId="0" borderId="0" xfId="0" applyFont="1" applyAlignment="1">
      <alignment horizontal="left" vertical="top" wrapText="1"/>
    </xf>
    <xf numFmtId="0" fontId="10" fillId="0" borderId="0" xfId="0" applyFont="1" applyAlignment="1">
      <alignment horizontal="left" vertical="center"/>
    </xf>
    <xf numFmtId="0" fontId="12" fillId="0" borderId="0" xfId="0" quotePrefix="1" applyFont="1" applyAlignment="1">
      <alignment horizontal="left" vertical="center" wrapText="1"/>
    </xf>
    <xf numFmtId="168" fontId="10" fillId="0" borderId="0" xfId="0" applyNumberFormat="1" applyFont="1" applyAlignment="1">
      <alignment horizontal="left" vertical="center" wrapText="1"/>
    </xf>
    <xf numFmtId="168" fontId="83" fillId="0" borderId="0" xfId="0" applyNumberFormat="1" applyFont="1" applyAlignment="1">
      <alignment horizontal="left" vertical="top" wrapText="1"/>
    </xf>
    <xf numFmtId="0" fontId="81" fillId="3" borderId="0" xfId="0" applyFont="1" applyFill="1" applyAlignment="1">
      <alignment vertical="top" wrapText="1"/>
    </xf>
    <xf numFmtId="0" fontId="10" fillId="0" borderId="0" xfId="0" quotePrefix="1" applyFont="1" applyAlignment="1">
      <alignment vertical="top" wrapText="1"/>
    </xf>
    <xf numFmtId="0" fontId="12" fillId="0" borderId="0" xfId="0" quotePrefix="1" applyFont="1" applyAlignment="1">
      <alignment vertical="top" wrapText="1"/>
    </xf>
    <xf numFmtId="168" fontId="10" fillId="35" borderId="0" xfId="0" applyNumberFormat="1" applyFont="1" applyFill="1" applyAlignment="1">
      <alignment horizontal="center" vertical="center" wrapText="1"/>
    </xf>
    <xf numFmtId="49" fontId="10" fillId="35" borderId="0" xfId="0" applyNumberFormat="1" applyFont="1" applyFill="1" applyAlignment="1">
      <alignment horizontal="center" vertical="center"/>
    </xf>
    <xf numFmtId="0" fontId="10" fillId="35" borderId="0" xfId="0" quotePrefix="1" applyFont="1" applyFill="1" applyAlignment="1">
      <alignment vertical="top" wrapText="1"/>
    </xf>
    <xf numFmtId="0" fontId="10" fillId="35" borderId="0" xfId="0" applyFont="1" applyFill="1" applyAlignment="1">
      <alignment horizontal="left" vertical="top" wrapText="1"/>
    </xf>
    <xf numFmtId="0" fontId="10" fillId="35" borderId="0" xfId="0" applyFont="1" applyFill="1" applyAlignment="1">
      <alignment horizontal="center" vertical="center"/>
    </xf>
    <xf numFmtId="2" fontId="10" fillId="35" borderId="0" xfId="0" applyNumberFormat="1" applyFont="1" applyFill="1" applyAlignment="1">
      <alignment horizontal="right" vertical="center"/>
    </xf>
    <xf numFmtId="0" fontId="10" fillId="35" borderId="0" xfId="0" applyFont="1" applyFill="1" applyAlignment="1">
      <alignment horizontal="right" vertical="center"/>
    </xf>
    <xf numFmtId="0" fontId="0" fillId="35" borderId="0" xfId="0" applyFill="1"/>
    <xf numFmtId="0" fontId="10" fillId="35" borderId="0" xfId="0" applyFont="1" applyFill="1" applyAlignment="1">
      <alignment vertical="top" wrapText="1"/>
    </xf>
    <xf numFmtId="0" fontId="16" fillId="35" borderId="0" xfId="0" applyFont="1" applyFill="1" applyAlignment="1">
      <alignment horizontal="justify" vertical="center" wrapText="1"/>
    </xf>
    <xf numFmtId="168" fontId="10" fillId="36" borderId="0" xfId="0" applyNumberFormat="1" applyFont="1" applyFill="1" applyAlignment="1">
      <alignment horizontal="center" vertical="center" wrapText="1"/>
    </xf>
    <xf numFmtId="49" fontId="10" fillId="36" borderId="0" xfId="0" applyNumberFormat="1" applyFont="1" applyFill="1" applyAlignment="1">
      <alignment horizontal="center" vertical="center"/>
    </xf>
    <xf numFmtId="0" fontId="9" fillId="36" borderId="0" xfId="0" applyFont="1" applyFill="1" applyAlignment="1">
      <alignment horizontal="left" vertical="center"/>
    </xf>
    <xf numFmtId="0" fontId="11" fillId="36" borderId="0" xfId="0" applyFont="1" applyFill="1" applyAlignment="1">
      <alignment horizontal="left" vertical="center" wrapText="1"/>
    </xf>
    <xf numFmtId="0" fontId="11" fillId="36" borderId="0" xfId="0" applyFont="1" applyFill="1" applyAlignment="1">
      <alignment horizontal="center" vertical="center"/>
    </xf>
    <xf numFmtId="2" fontId="10" fillId="36" borderId="0" xfId="0" applyNumberFormat="1" applyFont="1" applyFill="1" applyAlignment="1">
      <alignment horizontal="right" vertical="center"/>
    </xf>
    <xf numFmtId="0" fontId="9" fillId="36" borderId="0" xfId="0" applyFont="1" applyFill="1"/>
    <xf numFmtId="0" fontId="9" fillId="36" borderId="0" xfId="0" applyFont="1" applyFill="1" applyAlignment="1">
      <alignment horizontal="right" vertical="center"/>
    </xf>
    <xf numFmtId="0" fontId="10" fillId="36" borderId="0" xfId="0" applyFont="1" applyFill="1" applyAlignment="1">
      <alignment horizontal="left" vertical="center" wrapText="1"/>
    </xf>
    <xf numFmtId="0" fontId="10" fillId="36" borderId="0" xfId="0" applyFont="1" applyFill="1" applyAlignment="1">
      <alignment horizontal="center" vertical="center"/>
    </xf>
    <xf numFmtId="0" fontId="9" fillId="36" borderId="0" xfId="0" applyFont="1" applyFill="1" applyAlignment="1">
      <alignment horizontal="left" vertical="center" wrapText="1"/>
    </xf>
    <xf numFmtId="0" fontId="9" fillId="36" borderId="0" xfId="0" applyFont="1" applyFill="1" applyAlignment="1">
      <alignment horizontal="center" vertical="center"/>
    </xf>
    <xf numFmtId="0" fontId="10" fillId="36" borderId="0" xfId="0" applyFont="1" applyFill="1" applyAlignment="1">
      <alignment horizontal="left" vertical="top" wrapText="1"/>
    </xf>
    <xf numFmtId="0" fontId="10" fillId="36" borderId="0" xfId="0" applyFont="1" applyFill="1" applyAlignment="1">
      <alignment horizontal="center" vertical="center" wrapText="1"/>
    </xf>
    <xf numFmtId="2" fontId="12" fillId="36" borderId="0" xfId="0" applyNumberFormat="1" applyFont="1" applyFill="1" applyAlignment="1">
      <alignment horizontal="right" vertical="center"/>
    </xf>
    <xf numFmtId="0" fontId="18" fillId="0" borderId="0" xfId="0" applyFont="1" applyAlignment="1">
      <alignment horizontal="left" vertical="center" wrapText="1" indent="1"/>
    </xf>
    <xf numFmtId="49" fontId="13" fillId="0" borderId="0" xfId="0" applyNumberFormat="1" applyFont="1" applyFill="1" applyAlignment="1">
      <alignment horizontal="right" vertical="center"/>
    </xf>
    <xf numFmtId="49" fontId="11" fillId="0" borderId="0" xfId="0" applyNumberFormat="1"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9" fillId="0" borderId="0" xfId="0" applyFont="1" applyFill="1" applyAlignment="1">
      <alignment horizontal="center" vertical="center"/>
    </xf>
    <xf numFmtId="2" fontId="0" fillId="0" borderId="0" xfId="0" applyNumberFormat="1" applyFill="1" applyAlignment="1">
      <alignment horizontal="right" vertical="center"/>
    </xf>
    <xf numFmtId="0" fontId="9" fillId="0" borderId="0" xfId="0" applyFont="1" applyFill="1"/>
    <xf numFmtId="0" fontId="9" fillId="0" borderId="0" xfId="0" applyFont="1" applyFill="1" applyAlignment="1">
      <alignment horizontal="right" vertical="center"/>
    </xf>
    <xf numFmtId="0" fontId="0" fillId="0" borderId="0" xfId="0" applyFill="1"/>
    <xf numFmtId="168"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0" fontId="10" fillId="0" borderId="0" xfId="0" quotePrefix="1" applyFont="1" applyFill="1" applyAlignment="1">
      <alignment horizontal="left" vertical="center" wrapText="1"/>
    </xf>
    <xf numFmtId="0" fontId="12" fillId="0" borderId="0" xfId="0" applyFont="1" applyFill="1" applyAlignment="1">
      <alignment vertical="top" wrapText="1"/>
    </xf>
    <xf numFmtId="0" fontId="10" fillId="0" borderId="0" xfId="0" applyFont="1" applyFill="1" applyAlignment="1">
      <alignment horizontal="center" vertical="center" wrapText="1"/>
    </xf>
    <xf numFmtId="2" fontId="10" fillId="0" borderId="0" xfId="0" applyNumberFormat="1" applyFont="1" applyFill="1" applyAlignment="1">
      <alignment horizontal="right" vertical="center"/>
    </xf>
    <xf numFmtId="0" fontId="11" fillId="0" borderId="0" xfId="0" applyFont="1" applyFill="1"/>
    <xf numFmtId="0" fontId="11" fillId="0" borderId="0" xfId="0" applyFont="1" applyFill="1" applyAlignment="1">
      <alignment horizontal="right" vertical="center"/>
    </xf>
    <xf numFmtId="0" fontId="10" fillId="0" borderId="0" xfId="0" applyFont="1" applyFill="1" applyAlignment="1">
      <alignment horizontal="left" vertical="center" wrapText="1"/>
    </xf>
    <xf numFmtId="0" fontId="10" fillId="0" borderId="0" xfId="0" applyFont="1" applyFill="1" applyAlignment="1">
      <alignment vertical="top" wrapText="1"/>
    </xf>
    <xf numFmtId="0" fontId="10" fillId="0" borderId="0" xfId="0" applyFont="1" applyFill="1"/>
    <xf numFmtId="0" fontId="10" fillId="0" borderId="0" xfId="0" applyFont="1" applyFill="1" applyAlignment="1">
      <alignment horizontal="right" vertical="center"/>
    </xf>
    <xf numFmtId="0" fontId="12" fillId="0" borderId="0" xfId="0" applyFont="1" applyFill="1" applyAlignment="1">
      <alignment horizontal="left" vertical="top" wrapText="1"/>
    </xf>
    <xf numFmtId="0" fontId="12" fillId="0" borderId="0" xfId="0" applyFont="1" applyFill="1" applyAlignment="1">
      <alignment horizontal="left" vertical="center" wrapText="1"/>
    </xf>
    <xf numFmtId="2" fontId="12" fillId="0" borderId="0" xfId="0" applyNumberFormat="1" applyFont="1" applyFill="1" applyAlignment="1">
      <alignment horizontal="right" vertical="center"/>
    </xf>
    <xf numFmtId="49" fontId="12" fillId="0" borderId="0" xfId="0" applyNumberFormat="1" applyFont="1" applyFill="1" applyAlignment="1">
      <alignment horizontal="right" vertical="center"/>
    </xf>
    <xf numFmtId="0" fontId="88" fillId="0" borderId="0" xfId="0" applyFont="1" applyFill="1" applyAlignment="1">
      <alignment horizontal="left" vertical="center"/>
    </xf>
    <xf numFmtId="0" fontId="10" fillId="0" borderId="0" xfId="0" applyFont="1" applyFill="1" applyAlignment="1">
      <alignment horizontal="left" vertical="top" wrapText="1"/>
    </xf>
    <xf numFmtId="49" fontId="10" fillId="0" borderId="0" xfId="0" applyNumberFormat="1" applyFont="1" applyFill="1" applyAlignment="1">
      <alignment horizontal="right" vertical="center"/>
    </xf>
    <xf numFmtId="0" fontId="10" fillId="0" borderId="0" xfId="0" applyFont="1" applyFill="1" applyAlignment="1">
      <alignment horizontal="left" vertical="top"/>
    </xf>
    <xf numFmtId="0" fontId="10" fillId="0" borderId="0" xfId="0" applyFont="1" applyFill="1" applyAlignment="1">
      <alignment horizontal="center" vertical="center"/>
    </xf>
    <xf numFmtId="49" fontId="0" fillId="0" borderId="0" xfId="0" applyNumberFormat="1" applyFill="1" applyAlignment="1">
      <alignment horizontal="right" vertical="center"/>
    </xf>
    <xf numFmtId="0" fontId="18" fillId="0" borderId="0" xfId="0" applyFont="1" applyFill="1" applyAlignment="1">
      <alignment horizontal="left" vertical="center" wrapText="1" indent="1"/>
    </xf>
    <xf numFmtId="0" fontId="0" fillId="0" borderId="0" xfId="0" applyFill="1" applyAlignment="1">
      <alignment horizontal="center" vertical="center"/>
    </xf>
    <xf numFmtId="0" fontId="0" fillId="0" borderId="0" xfId="0" applyFill="1" applyAlignment="1">
      <alignment horizontal="right" vertical="center"/>
    </xf>
    <xf numFmtId="0" fontId="16" fillId="0" borderId="0" xfId="0" applyFont="1" applyFill="1" applyAlignment="1">
      <alignment horizontal="justify" vertical="center" wrapText="1"/>
    </xf>
    <xf numFmtId="0" fontId="12" fillId="0" borderId="0" xfId="0" applyFont="1" applyFill="1" applyAlignment="1">
      <alignment horizontal="center" vertical="center" wrapText="1"/>
    </xf>
    <xf numFmtId="2" fontId="84" fillId="0" borderId="0" xfId="0" applyNumberFormat="1" applyFont="1" applyFill="1" applyAlignment="1">
      <alignment horizontal="right" vertical="center"/>
    </xf>
    <xf numFmtId="0" fontId="84" fillId="0" borderId="0" xfId="0" applyFont="1" applyFill="1" applyAlignment="1">
      <alignment vertical="top" wrapText="1"/>
    </xf>
    <xf numFmtId="0" fontId="84" fillId="0" borderId="0" xfId="0" applyFont="1" applyFill="1" applyAlignment="1">
      <alignment horizontal="center" vertical="center" wrapText="1"/>
    </xf>
    <xf numFmtId="49" fontId="11" fillId="0" borderId="0" xfId="0" applyNumberFormat="1" applyFont="1" applyFill="1" applyAlignment="1">
      <alignment horizontal="right" vertical="center"/>
    </xf>
    <xf numFmtId="0" fontId="9" fillId="0" borderId="0" xfId="0" applyFont="1" applyFill="1" applyAlignment="1">
      <alignment vertical="top"/>
    </xf>
    <xf numFmtId="0" fontId="9" fillId="0" borderId="0" xfId="0" applyFont="1" applyFill="1" applyAlignment="1">
      <alignment horizontal="left" vertical="top" wrapText="1"/>
    </xf>
    <xf numFmtId="0" fontId="10" fillId="0" borderId="0" xfId="0" quotePrefix="1" applyFont="1" applyFill="1" applyAlignment="1">
      <alignment vertical="top" wrapText="1"/>
    </xf>
    <xf numFmtId="0" fontId="11" fillId="0" borderId="0" xfId="0" applyFont="1" applyFill="1" applyAlignment="1">
      <alignment horizontal="left" vertical="center" wrapText="1"/>
    </xf>
    <xf numFmtId="0" fontId="10" fillId="0" borderId="0" xfId="0" applyFont="1" applyFill="1" applyAlignment="1">
      <alignment vertical="top"/>
    </xf>
    <xf numFmtId="0" fontId="12" fillId="0" borderId="0" xfId="0" quotePrefix="1" applyFont="1" applyFill="1" applyAlignment="1">
      <alignment vertical="top" wrapText="1"/>
    </xf>
    <xf numFmtId="168" fontId="12" fillId="0" borderId="0" xfId="0" applyNumberFormat="1" applyFont="1" applyFill="1" applyAlignment="1">
      <alignment horizontal="center" vertical="center" wrapText="1"/>
    </xf>
    <xf numFmtId="168" fontId="10" fillId="0" borderId="0" xfId="0" applyNumberFormat="1" applyFont="1" applyFill="1" applyAlignment="1">
      <alignment horizontal="left" vertical="top" wrapText="1"/>
    </xf>
    <xf numFmtId="168"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1" fillId="0" borderId="0" xfId="0" applyFont="1" applyFill="1" applyAlignment="1">
      <alignment vertical="top" wrapText="1"/>
    </xf>
  </cellXfs>
  <cellStyles count="673">
    <cellStyle name="20% - Accent1" xfId="22" builtinId="30" customBuiltin="1"/>
    <cellStyle name="20% - Accent1 2" xfId="172"/>
    <cellStyle name="20% - Accent1 2 2" xfId="173"/>
    <cellStyle name="20% - Accent1 2 3" xfId="174"/>
    <cellStyle name="20% - Accent1 2 3 2" xfId="462"/>
    <cellStyle name="20% - Accent1 2 3 2 2" xfId="608"/>
    <cellStyle name="20% - Accent1 2 3 3" xfId="508"/>
    <cellStyle name="20% - Accent1 2 3 3 2" xfId="653"/>
    <cellStyle name="20% - Accent1 2 3 4" xfId="552"/>
    <cellStyle name="20% - Accent1 3" xfId="175"/>
    <cellStyle name="20% - Accent1 3 2" xfId="176"/>
    <cellStyle name="20% - Accent1 3 3" xfId="177"/>
    <cellStyle name="20% - Accent1 4" xfId="178"/>
    <cellStyle name="20% - Accent1 5" xfId="171"/>
    <cellStyle name="20% - Accent1 6" xfId="146"/>
    <cellStyle name="20% - Accent1 6 2" xfId="450"/>
    <cellStyle name="20% - Accent1 6 2 2" xfId="596"/>
    <cellStyle name="20% - Accent1 6 3" xfId="496"/>
    <cellStyle name="20% - Accent1 6 3 2" xfId="641"/>
    <cellStyle name="20% - Accent1 6 4" xfId="540"/>
    <cellStyle name="20% - Accent2" xfId="26" builtinId="34" customBuiltin="1"/>
    <cellStyle name="20% - Accent2 2" xfId="180"/>
    <cellStyle name="20% - Accent2 2 2" xfId="181"/>
    <cellStyle name="20% - Accent2 2 3" xfId="182"/>
    <cellStyle name="20% - Accent2 2 3 2" xfId="463"/>
    <cellStyle name="20% - Accent2 2 3 2 2" xfId="609"/>
    <cellStyle name="20% - Accent2 2 3 3" xfId="509"/>
    <cellStyle name="20% - Accent2 2 3 3 2" xfId="654"/>
    <cellStyle name="20% - Accent2 2 3 4" xfId="553"/>
    <cellStyle name="20% - Accent2 3" xfId="183"/>
    <cellStyle name="20% - Accent2 3 2" xfId="184"/>
    <cellStyle name="20% - Accent2 3 3" xfId="185"/>
    <cellStyle name="20% - Accent2 4" xfId="186"/>
    <cellStyle name="20% - Accent2 5" xfId="179"/>
    <cellStyle name="20% - Accent2 6" xfId="150"/>
    <cellStyle name="20% - Accent2 6 2" xfId="452"/>
    <cellStyle name="20% - Accent2 6 2 2" xfId="598"/>
    <cellStyle name="20% - Accent2 6 3" xfId="498"/>
    <cellStyle name="20% - Accent2 6 3 2" xfId="643"/>
    <cellStyle name="20% - Accent2 6 4" xfId="542"/>
    <cellStyle name="20% - Accent3" xfId="30" builtinId="38" customBuiltin="1"/>
    <cellStyle name="20% - Accent3 2" xfId="188"/>
    <cellStyle name="20% - Accent3 2 2" xfId="189"/>
    <cellStyle name="20% - Accent3 2 3" xfId="190"/>
    <cellStyle name="20% - Accent3 2 3 2" xfId="464"/>
    <cellStyle name="20% - Accent3 2 3 2 2" xfId="610"/>
    <cellStyle name="20% - Accent3 2 3 3" xfId="510"/>
    <cellStyle name="20% - Accent3 2 3 3 2" xfId="655"/>
    <cellStyle name="20% - Accent3 2 3 4" xfId="554"/>
    <cellStyle name="20% - Accent3 3" xfId="191"/>
    <cellStyle name="20% - Accent3 3 2" xfId="192"/>
    <cellStyle name="20% - Accent3 3 3" xfId="193"/>
    <cellStyle name="20% - Accent3 4" xfId="194"/>
    <cellStyle name="20% - Accent3 5" xfId="187"/>
    <cellStyle name="20% - Accent3 6" xfId="154"/>
    <cellStyle name="20% - Accent3 6 2" xfId="454"/>
    <cellStyle name="20% - Accent3 6 2 2" xfId="600"/>
    <cellStyle name="20% - Accent3 6 3" xfId="500"/>
    <cellStyle name="20% - Accent3 6 3 2" xfId="645"/>
    <cellStyle name="20% - Accent3 6 4" xfId="544"/>
    <cellStyle name="20% - Accent4" xfId="34" builtinId="42" customBuiltin="1"/>
    <cellStyle name="20% - Accent4 2" xfId="196"/>
    <cellStyle name="20% - Accent4 2 2" xfId="197"/>
    <cellStyle name="20% - Accent4 2 3" xfId="198"/>
    <cellStyle name="20% - Accent4 2 3 2" xfId="465"/>
    <cellStyle name="20% - Accent4 2 3 2 2" xfId="611"/>
    <cellStyle name="20% - Accent4 2 3 3" xfId="511"/>
    <cellStyle name="20% - Accent4 2 3 3 2" xfId="656"/>
    <cellStyle name="20% - Accent4 2 3 4" xfId="555"/>
    <cellStyle name="20% - Accent4 3" xfId="199"/>
    <cellStyle name="20% - Accent4 3 2" xfId="200"/>
    <cellStyle name="20% - Accent4 3 3" xfId="201"/>
    <cellStyle name="20% - Accent4 4" xfId="202"/>
    <cellStyle name="20% - Accent4 5" xfId="195"/>
    <cellStyle name="20% - Accent4 6" xfId="158"/>
    <cellStyle name="20% - Accent4 6 2" xfId="456"/>
    <cellStyle name="20% - Accent4 6 2 2" xfId="602"/>
    <cellStyle name="20% - Accent4 6 3" xfId="502"/>
    <cellStyle name="20% - Accent4 6 3 2" xfId="647"/>
    <cellStyle name="20% - Accent4 6 4" xfId="546"/>
    <cellStyle name="20% - Accent5" xfId="38" builtinId="46" customBuiltin="1"/>
    <cellStyle name="20% - Accent5 2" xfId="204"/>
    <cellStyle name="20% - Accent5 2 2" xfId="205"/>
    <cellStyle name="20% - Accent5 2 3" xfId="206"/>
    <cellStyle name="20% - Accent5 2 3 2" xfId="466"/>
    <cellStyle name="20% - Accent5 2 3 2 2" xfId="612"/>
    <cellStyle name="20% - Accent5 2 3 3" xfId="512"/>
    <cellStyle name="20% - Accent5 2 3 3 2" xfId="657"/>
    <cellStyle name="20% - Accent5 2 3 4" xfId="556"/>
    <cellStyle name="20% - Accent5 3" xfId="207"/>
    <cellStyle name="20% - Accent5 3 2" xfId="208"/>
    <cellStyle name="20% - Accent5 3 3" xfId="209"/>
    <cellStyle name="20% - Accent5 4" xfId="210"/>
    <cellStyle name="20% - Accent5 5" xfId="203"/>
    <cellStyle name="20% - Accent5 6" xfId="162"/>
    <cellStyle name="20% - Accent5 6 2" xfId="458"/>
    <cellStyle name="20% - Accent5 6 2 2" xfId="604"/>
    <cellStyle name="20% - Accent5 6 3" xfId="504"/>
    <cellStyle name="20% - Accent5 6 3 2" xfId="649"/>
    <cellStyle name="20% - Accent5 6 4" xfId="548"/>
    <cellStyle name="20% - Accent6" xfId="42" builtinId="50" customBuiltin="1"/>
    <cellStyle name="20% - Accent6 2" xfId="212"/>
    <cellStyle name="20% - Accent6 2 2" xfId="213"/>
    <cellStyle name="20% - Accent6 2 3" xfId="214"/>
    <cellStyle name="20% - Accent6 2 3 2" xfId="467"/>
    <cellStyle name="20% - Accent6 2 3 2 2" xfId="613"/>
    <cellStyle name="20% - Accent6 2 3 3" xfId="513"/>
    <cellStyle name="20% - Accent6 2 3 3 2" xfId="658"/>
    <cellStyle name="20% - Accent6 2 3 4" xfId="557"/>
    <cellStyle name="20% - Accent6 3" xfId="215"/>
    <cellStyle name="20% - Accent6 3 2" xfId="216"/>
    <cellStyle name="20% - Accent6 3 3" xfId="217"/>
    <cellStyle name="20% - Accent6 4" xfId="218"/>
    <cellStyle name="20% - Accent6 5" xfId="211"/>
    <cellStyle name="20% - Accent6 6" xfId="166"/>
    <cellStyle name="20% - Accent6 6 2" xfId="460"/>
    <cellStyle name="20% - Accent6 6 2 2" xfId="606"/>
    <cellStyle name="20% - Accent6 6 3" xfId="506"/>
    <cellStyle name="20% - Accent6 6 3 2" xfId="651"/>
    <cellStyle name="20% - Accent6 6 4" xfId="550"/>
    <cellStyle name="40% - Accent1" xfId="23" builtinId="31" customBuiltin="1"/>
    <cellStyle name="40% - Accent1 2" xfId="220"/>
    <cellStyle name="40% - Accent1 2 2" xfId="221"/>
    <cellStyle name="40% - Accent1 2 3" xfId="222"/>
    <cellStyle name="40% - Accent1 2 3 2" xfId="468"/>
    <cellStyle name="40% - Accent1 2 3 2 2" xfId="614"/>
    <cellStyle name="40% - Accent1 2 3 3" xfId="514"/>
    <cellStyle name="40% - Accent1 2 3 3 2" xfId="659"/>
    <cellStyle name="40% - Accent1 2 3 4" xfId="558"/>
    <cellStyle name="40% - Accent1 3" xfId="223"/>
    <cellStyle name="40% - Accent1 3 2" xfId="224"/>
    <cellStyle name="40% - Accent1 3 3" xfId="225"/>
    <cellStyle name="40% - Accent1 4" xfId="226"/>
    <cellStyle name="40% - Accent1 5" xfId="219"/>
    <cellStyle name="40% - Accent1 6" xfId="147"/>
    <cellStyle name="40% - Accent1 6 2" xfId="451"/>
    <cellStyle name="40% - Accent1 6 2 2" xfId="597"/>
    <cellStyle name="40% - Accent1 6 3" xfId="497"/>
    <cellStyle name="40% - Accent1 6 3 2" xfId="642"/>
    <cellStyle name="40% - Accent1 6 4" xfId="541"/>
    <cellStyle name="40% - Accent2" xfId="27" builtinId="35" customBuiltin="1"/>
    <cellStyle name="40% - Accent2 2" xfId="228"/>
    <cellStyle name="40% - Accent2 2 2" xfId="229"/>
    <cellStyle name="40% - Accent2 2 3" xfId="230"/>
    <cellStyle name="40% - Accent2 2 3 2" xfId="469"/>
    <cellStyle name="40% - Accent2 2 3 2 2" xfId="615"/>
    <cellStyle name="40% - Accent2 2 3 3" xfId="515"/>
    <cellStyle name="40% - Accent2 2 3 3 2" xfId="660"/>
    <cellStyle name="40% - Accent2 2 3 4" xfId="559"/>
    <cellStyle name="40% - Accent2 3" xfId="231"/>
    <cellStyle name="40% - Accent2 3 2" xfId="232"/>
    <cellStyle name="40% - Accent2 3 3" xfId="233"/>
    <cellStyle name="40% - Accent2 4" xfId="234"/>
    <cellStyle name="40% - Accent2 5" xfId="227"/>
    <cellStyle name="40% - Accent2 6" xfId="151"/>
    <cellStyle name="40% - Accent2 6 2" xfId="453"/>
    <cellStyle name="40% - Accent2 6 2 2" xfId="599"/>
    <cellStyle name="40% - Accent2 6 3" xfId="499"/>
    <cellStyle name="40% - Accent2 6 3 2" xfId="644"/>
    <cellStyle name="40% - Accent2 6 4" xfId="543"/>
    <cellStyle name="40% - Accent3" xfId="31" builtinId="39" customBuiltin="1"/>
    <cellStyle name="40% - Accent3 2" xfId="236"/>
    <cellStyle name="40% - Accent3 2 2" xfId="237"/>
    <cellStyle name="40% - Accent3 2 3" xfId="238"/>
    <cellStyle name="40% - Accent3 2 3 2" xfId="470"/>
    <cellStyle name="40% - Accent3 2 3 2 2" xfId="616"/>
    <cellStyle name="40% - Accent3 2 3 3" xfId="516"/>
    <cellStyle name="40% - Accent3 2 3 3 2" xfId="661"/>
    <cellStyle name="40% - Accent3 2 3 4" xfId="560"/>
    <cellStyle name="40% - Accent3 3" xfId="239"/>
    <cellStyle name="40% - Accent3 3 2" xfId="240"/>
    <cellStyle name="40% - Accent3 3 3" xfId="241"/>
    <cellStyle name="40% - Accent3 4" xfId="242"/>
    <cellStyle name="40% - Accent3 5" xfId="235"/>
    <cellStyle name="40% - Accent3 6" xfId="155"/>
    <cellStyle name="40% - Accent3 6 2" xfId="455"/>
    <cellStyle name="40% - Accent3 6 2 2" xfId="601"/>
    <cellStyle name="40% - Accent3 6 3" xfId="501"/>
    <cellStyle name="40% - Accent3 6 3 2" xfId="646"/>
    <cellStyle name="40% - Accent3 6 4" xfId="545"/>
    <cellStyle name="40% - Accent4" xfId="35" builtinId="43" customBuiltin="1"/>
    <cellStyle name="40% - Accent4 2" xfId="244"/>
    <cellStyle name="40% - Accent4 2 2" xfId="245"/>
    <cellStyle name="40% - Accent4 2 3" xfId="246"/>
    <cellStyle name="40% - Accent4 2 3 2" xfId="471"/>
    <cellStyle name="40% - Accent4 2 3 2 2" xfId="617"/>
    <cellStyle name="40% - Accent4 2 3 3" xfId="517"/>
    <cellStyle name="40% - Accent4 2 3 3 2" xfId="662"/>
    <cellStyle name="40% - Accent4 2 3 4" xfId="561"/>
    <cellStyle name="40% - Accent4 3" xfId="247"/>
    <cellStyle name="40% - Accent4 3 2" xfId="248"/>
    <cellStyle name="40% - Accent4 3 3" xfId="249"/>
    <cellStyle name="40% - Accent4 4" xfId="250"/>
    <cellStyle name="40% - Accent4 5" xfId="243"/>
    <cellStyle name="40% - Accent4 6" xfId="159"/>
    <cellStyle name="40% - Accent4 6 2" xfId="457"/>
    <cellStyle name="40% - Accent4 6 2 2" xfId="603"/>
    <cellStyle name="40% - Accent4 6 3" xfId="503"/>
    <cellStyle name="40% - Accent4 6 3 2" xfId="648"/>
    <cellStyle name="40% - Accent4 6 4" xfId="547"/>
    <cellStyle name="40% - Accent5" xfId="39" builtinId="47" customBuiltin="1"/>
    <cellStyle name="40% - Accent5 2" xfId="252"/>
    <cellStyle name="40% - Accent5 2 2" xfId="253"/>
    <cellStyle name="40% - Accent5 2 3" xfId="254"/>
    <cellStyle name="40% - Accent5 2 3 2" xfId="472"/>
    <cellStyle name="40% - Accent5 2 3 2 2" xfId="618"/>
    <cellStyle name="40% - Accent5 2 3 3" xfId="518"/>
    <cellStyle name="40% - Accent5 2 3 3 2" xfId="663"/>
    <cellStyle name="40% - Accent5 2 3 4" xfId="562"/>
    <cellStyle name="40% - Accent5 3" xfId="255"/>
    <cellStyle name="40% - Accent5 3 2" xfId="256"/>
    <cellStyle name="40% - Accent5 3 3" xfId="257"/>
    <cellStyle name="40% - Accent5 4" xfId="258"/>
    <cellStyle name="40% - Accent5 5" xfId="251"/>
    <cellStyle name="40% - Accent5 6" xfId="163"/>
    <cellStyle name="40% - Accent5 6 2" xfId="459"/>
    <cellStyle name="40% - Accent5 6 2 2" xfId="605"/>
    <cellStyle name="40% - Accent5 6 3" xfId="505"/>
    <cellStyle name="40% - Accent5 6 3 2" xfId="650"/>
    <cellStyle name="40% - Accent5 6 4" xfId="549"/>
    <cellStyle name="40% - Accent6" xfId="43" builtinId="51" customBuiltin="1"/>
    <cellStyle name="40% - Accent6 2" xfId="260"/>
    <cellStyle name="40% - Accent6 2 2" xfId="261"/>
    <cellStyle name="40% - Accent6 2 3" xfId="262"/>
    <cellStyle name="40% - Accent6 2 3 2" xfId="473"/>
    <cellStyle name="40% - Accent6 2 3 2 2" xfId="619"/>
    <cellStyle name="40% - Accent6 2 3 3" xfId="519"/>
    <cellStyle name="40% - Accent6 2 3 3 2" xfId="664"/>
    <cellStyle name="40% - Accent6 2 3 4" xfId="563"/>
    <cellStyle name="40% - Accent6 3" xfId="263"/>
    <cellStyle name="40% - Accent6 3 2" xfId="264"/>
    <cellStyle name="40% - Accent6 3 3" xfId="265"/>
    <cellStyle name="40% - Accent6 4" xfId="266"/>
    <cellStyle name="40% - Accent6 5" xfId="259"/>
    <cellStyle name="40% - Accent6 6" xfId="167"/>
    <cellStyle name="40% - Accent6 6 2" xfId="461"/>
    <cellStyle name="40% - Accent6 6 2 2" xfId="607"/>
    <cellStyle name="40% - Accent6 6 3" xfId="507"/>
    <cellStyle name="40% - Accent6 6 3 2" xfId="652"/>
    <cellStyle name="40% - Accent6 6 4" xfId="551"/>
    <cellStyle name="60% - Accent1" xfId="24" builtinId="32" customBuiltin="1"/>
    <cellStyle name="60% - Accent1 2" xfId="268"/>
    <cellStyle name="60% - Accent1 3" xfId="269"/>
    <cellStyle name="60% - Accent1 4" xfId="267"/>
    <cellStyle name="60% - Accent1 5" xfId="148"/>
    <cellStyle name="60% - Accent2" xfId="28" builtinId="36" customBuiltin="1"/>
    <cellStyle name="60% - Accent2 2" xfId="271"/>
    <cellStyle name="60% - Accent2 3" xfId="272"/>
    <cellStyle name="60% - Accent2 4" xfId="270"/>
    <cellStyle name="60% - Accent2 5" xfId="152"/>
    <cellStyle name="60% - Accent3" xfId="32" builtinId="40" customBuiltin="1"/>
    <cellStyle name="60% - Accent3 2" xfId="274"/>
    <cellStyle name="60% - Accent3 3" xfId="275"/>
    <cellStyle name="60% - Accent3 4" xfId="273"/>
    <cellStyle name="60% - Accent3 5" xfId="156"/>
    <cellStyle name="60% - Accent4" xfId="36" builtinId="44" customBuiltin="1"/>
    <cellStyle name="60% - Accent4 2" xfId="277"/>
    <cellStyle name="60% - Accent4 3" xfId="278"/>
    <cellStyle name="60% - Accent4 4" xfId="276"/>
    <cellStyle name="60% - Accent4 5" xfId="160"/>
    <cellStyle name="60% - Accent5" xfId="40" builtinId="48" customBuiltin="1"/>
    <cellStyle name="60% - Accent5 2" xfId="280"/>
    <cellStyle name="60% - Accent5 3" xfId="281"/>
    <cellStyle name="60% - Accent5 4" xfId="279"/>
    <cellStyle name="60% - Accent5 5" xfId="164"/>
    <cellStyle name="60% - Accent6" xfId="44" builtinId="52" customBuiltin="1"/>
    <cellStyle name="60% - Accent6 2" xfId="283"/>
    <cellStyle name="60% - Accent6 3" xfId="284"/>
    <cellStyle name="60% - Accent6 4" xfId="282"/>
    <cellStyle name="60% - Accent6 5" xfId="168"/>
    <cellStyle name="Accent1" xfId="21" builtinId="29" customBuiltin="1"/>
    <cellStyle name="Accent1 2" xfId="286"/>
    <cellStyle name="Accent1 3" xfId="287"/>
    <cellStyle name="Accent1 4" xfId="285"/>
    <cellStyle name="Accent1 5" xfId="145"/>
    <cellStyle name="Accent2" xfId="25" builtinId="33" customBuiltin="1"/>
    <cellStyle name="Accent2 2" xfId="289"/>
    <cellStyle name="Accent2 3" xfId="290"/>
    <cellStyle name="Accent2 4" xfId="288"/>
    <cellStyle name="Accent2 5" xfId="149"/>
    <cellStyle name="Accent3" xfId="29" builtinId="37" customBuiltin="1"/>
    <cellStyle name="Accent3 2" xfId="292"/>
    <cellStyle name="Accent3 3" xfId="293"/>
    <cellStyle name="Accent3 4" xfId="291"/>
    <cellStyle name="Accent3 5" xfId="153"/>
    <cellStyle name="Accent4" xfId="33" builtinId="41" customBuiltin="1"/>
    <cellStyle name="Accent4 2" xfId="295"/>
    <cellStyle name="Accent4 3" xfId="296"/>
    <cellStyle name="Accent4 4" xfId="294"/>
    <cellStyle name="Accent4 5" xfId="157"/>
    <cellStyle name="Accent5" xfId="37" builtinId="45" customBuiltin="1"/>
    <cellStyle name="Accent5 2" xfId="298"/>
    <cellStyle name="Accent5 3" xfId="299"/>
    <cellStyle name="Accent5 4" xfId="297"/>
    <cellStyle name="Accent5 5" xfId="161"/>
    <cellStyle name="Accent6" xfId="41" builtinId="49" customBuiltin="1"/>
    <cellStyle name="Accent6 2" xfId="301"/>
    <cellStyle name="Accent6 3" xfId="302"/>
    <cellStyle name="Accent6 4" xfId="300"/>
    <cellStyle name="Accent6 5" xfId="165"/>
    <cellStyle name="Bad" xfId="10" builtinId="27" customBuiltin="1"/>
    <cellStyle name="Bad 2" xfId="304"/>
    <cellStyle name="Bad 3" xfId="305"/>
    <cellStyle name="Bad 4" xfId="303"/>
    <cellStyle name="Bad 5" xfId="134"/>
    <cellStyle name="Calculation" xfId="14" builtinId="22" customBuiltin="1"/>
    <cellStyle name="Calculation 2" xfId="307"/>
    <cellStyle name="Calculation 3" xfId="308"/>
    <cellStyle name="Calculation 4" xfId="306"/>
    <cellStyle name="Calculation 5" xfId="138"/>
    <cellStyle name="Check Cell" xfId="16" builtinId="23" customBuiltin="1"/>
    <cellStyle name="Check Cell 2" xfId="310"/>
    <cellStyle name="Check Cell 3" xfId="311"/>
    <cellStyle name="Check Cell 4" xfId="309"/>
    <cellStyle name="Check Cell 5" xfId="140"/>
    <cellStyle name="Comma 10" xfId="91"/>
    <cellStyle name="Comma 10 2" xfId="125"/>
    <cellStyle name="Comma 10 2 2" xfId="401"/>
    <cellStyle name="Comma 10 2 3" xfId="416"/>
    <cellStyle name="Comma 10 3" xfId="437"/>
    <cellStyle name="Comma 10 3 2" xfId="583"/>
    <cellStyle name="Comma 11" xfId="95"/>
    <cellStyle name="Comma 11 2" xfId="127"/>
    <cellStyle name="Comma 11 2 2" xfId="403"/>
    <cellStyle name="Comma 11 2 3" xfId="418"/>
    <cellStyle name="Comma 11 3" xfId="439"/>
    <cellStyle name="Comma 11 3 2" xfId="585"/>
    <cellStyle name="Comma 12" xfId="114"/>
    <cellStyle name="Comma 12 2" xfId="448"/>
    <cellStyle name="Comma 12 2 2" xfId="594"/>
    <cellStyle name="Comma 12 3" xfId="494"/>
    <cellStyle name="Comma 12 3 2" xfId="639"/>
    <cellStyle name="Comma 12 4" xfId="538"/>
    <cellStyle name="Comma 2" xfId="3"/>
    <cellStyle name="Comma 2 2" xfId="108"/>
    <cellStyle name="Comma 2 2 2" xfId="314"/>
    <cellStyle name="Comma 2 2 2 2" xfId="404"/>
    <cellStyle name="Comma 2 2 2 3" xfId="419"/>
    <cellStyle name="Comma 2 2 3" xfId="446"/>
    <cellStyle name="Comma 2 2 3 2" xfId="592"/>
    <cellStyle name="Comma 2 2 4" xfId="492"/>
    <cellStyle name="Comma 2 2 4 2" xfId="637"/>
    <cellStyle name="Comma 2 2 5" xfId="536"/>
    <cellStyle name="Comma 2 3" xfId="107"/>
    <cellStyle name="Comma 2 3 2" xfId="445"/>
    <cellStyle name="Comma 2 3 2 2" xfId="591"/>
    <cellStyle name="Comma 2 3 3" xfId="491"/>
    <cellStyle name="Comma 2 3 3 2" xfId="636"/>
    <cellStyle name="Comma 2 3 4" xfId="535"/>
    <cellStyle name="Comma 2 4" xfId="85"/>
    <cellStyle name="Comma 2 4 2" xfId="124"/>
    <cellStyle name="Comma 2 4 2 2" xfId="400"/>
    <cellStyle name="Comma 2 4 2 3" xfId="415"/>
    <cellStyle name="Comma 2 4 3" xfId="436"/>
    <cellStyle name="Comma 2 4 3 2" xfId="582"/>
    <cellStyle name="Comma 2 5" xfId="103"/>
    <cellStyle name="Comma 2 5 2" xfId="442"/>
    <cellStyle name="Comma 2 5 2 2" xfId="588"/>
    <cellStyle name="Comma 2 5 3" xfId="488"/>
    <cellStyle name="Comma 2 5 3 2" xfId="633"/>
    <cellStyle name="Comma 2 5 4" xfId="532"/>
    <cellStyle name="Comma 2 6" xfId="116"/>
    <cellStyle name="Comma 2 6 2" xfId="392"/>
    <cellStyle name="Comma 2 6 3" xfId="407"/>
    <cellStyle name="Comma 2 7" xfId="313"/>
    <cellStyle name="Comma 2 8" xfId="52"/>
    <cellStyle name="Comma 2 8 2" xfId="485"/>
    <cellStyle name="Comma 2 8 2 2" xfId="630"/>
    <cellStyle name="Comma 2 9" xfId="428"/>
    <cellStyle name="Comma 2 9 2" xfId="574"/>
    <cellStyle name="Comma 3" xfId="109"/>
    <cellStyle name="Comma 3 2" xfId="59"/>
    <cellStyle name="Comma 3 2 2" xfId="119"/>
    <cellStyle name="Comma 3 2 2 2" xfId="395"/>
    <cellStyle name="Comma 3 2 2 3" xfId="410"/>
    <cellStyle name="Comma 3 2 3" xfId="431"/>
    <cellStyle name="Comma 3 2 3 2" xfId="577"/>
    <cellStyle name="Comma 3 3" xfId="315"/>
    <cellStyle name="Comma 3 3 2" xfId="405"/>
    <cellStyle name="Comma 3 3 3" xfId="420"/>
    <cellStyle name="Comma 3 4" xfId="447"/>
    <cellStyle name="Comma 3 4 2" xfId="593"/>
    <cellStyle name="Comma 3 5" xfId="493"/>
    <cellStyle name="Comma 3 5 2" xfId="638"/>
    <cellStyle name="Comma 3 6" xfId="537"/>
    <cellStyle name="Comma 4" xfId="67"/>
    <cellStyle name="Comma 4 2" xfId="54"/>
    <cellStyle name="Comma 4 2 2" xfId="118"/>
    <cellStyle name="Comma 4 2 2 2" xfId="394"/>
    <cellStyle name="Comma 4 2 2 3" xfId="409"/>
    <cellStyle name="Comma 4 2 3" xfId="430"/>
    <cellStyle name="Comma 4 2 3 2" xfId="576"/>
    <cellStyle name="Comma 4 3" xfId="105"/>
    <cellStyle name="Comma 4 3 2" xfId="444"/>
    <cellStyle name="Comma 4 3 2 2" xfId="590"/>
    <cellStyle name="Comma 4 3 3" xfId="490"/>
    <cellStyle name="Comma 4 3 3 2" xfId="635"/>
    <cellStyle name="Comma 4 3 4" xfId="534"/>
    <cellStyle name="Comma 4 4" xfId="121"/>
    <cellStyle name="Comma 4 4 2" xfId="397"/>
    <cellStyle name="Comma 4 4 3" xfId="412"/>
    <cellStyle name="Comma 4 5" xfId="312"/>
    <cellStyle name="Comma 4 6" xfId="433"/>
    <cellStyle name="Comma 4 6 2" xfId="579"/>
    <cellStyle name="Comma 5" xfId="53"/>
    <cellStyle name="Comma 5 2" xfId="60"/>
    <cellStyle name="Comma 5 2 2" xfId="68"/>
    <cellStyle name="Comma 5 2 2 2" xfId="122"/>
    <cellStyle name="Comma 5 2 2 2 2" xfId="398"/>
    <cellStyle name="Comma 5 2 2 2 3" xfId="413"/>
    <cellStyle name="Comma 5 2 2 3" xfId="434"/>
    <cellStyle name="Comma 5 2 2 3 2" xfId="580"/>
    <cellStyle name="Comma 5 2 3" xfId="94"/>
    <cellStyle name="Comma 5 2 3 2" xfId="126"/>
    <cellStyle name="Comma 5 2 3 2 2" xfId="402"/>
    <cellStyle name="Comma 5 2 3 2 3" xfId="417"/>
    <cellStyle name="Comma 5 2 3 3" xfId="438"/>
    <cellStyle name="Comma 5 2 3 3 2" xfId="584"/>
    <cellStyle name="Comma 5 2 4" xfId="84"/>
    <cellStyle name="Comma 5 2 4 2" xfId="123"/>
    <cellStyle name="Comma 5 2 4 2 2" xfId="399"/>
    <cellStyle name="Comma 5 2 4 2 3" xfId="414"/>
    <cellStyle name="Comma 5 2 4 3" xfId="435"/>
    <cellStyle name="Comma 5 2 4 3 2" xfId="581"/>
    <cellStyle name="Comma 5 2 5" xfId="120"/>
    <cellStyle name="Comma 5 2 5 2" xfId="396"/>
    <cellStyle name="Comma 5 2 5 3" xfId="411"/>
    <cellStyle name="Comma 5 2 6" xfId="432"/>
    <cellStyle name="Comma 5 2 6 2" xfId="578"/>
    <cellStyle name="Comma 5 3" xfId="100"/>
    <cellStyle name="Comma 5 4" xfId="117"/>
    <cellStyle name="Comma 5 4 2" xfId="393"/>
    <cellStyle name="Comma 5 4 3" xfId="408"/>
    <cellStyle name="Comma 5 5" xfId="429"/>
    <cellStyle name="Comma 5 5 2" xfId="575"/>
    <cellStyle name="Comma 6" xfId="391"/>
    <cellStyle name="Comma 6 2" xfId="406"/>
    <cellStyle name="Comma 6 2 2" xfId="480"/>
    <cellStyle name="Comma 6 2 2 2" xfId="626"/>
    <cellStyle name="Comma 6 2 3" xfId="526"/>
    <cellStyle name="Comma 6 2 3 2" xfId="671"/>
    <cellStyle name="Comma 6 2 4" xfId="570"/>
    <cellStyle name="Comma 6 3" xfId="421"/>
    <cellStyle name="Comma 6 3 2" xfId="481"/>
    <cellStyle name="Comma 6 3 2 2" xfId="627"/>
    <cellStyle name="Comma 6 3 3" xfId="527"/>
    <cellStyle name="Comma 6 3 3 2" xfId="672"/>
    <cellStyle name="Comma 6 3 4" xfId="571"/>
    <cellStyle name="Comma 6 4" xfId="479"/>
    <cellStyle name="Comma 6 4 2" xfId="625"/>
    <cellStyle name="Comma 6 5" xfId="525"/>
    <cellStyle name="Comma 6 5 2" xfId="670"/>
    <cellStyle name="Comma 6 6" xfId="569"/>
    <cellStyle name="Excel Built-in Normal" xfId="110"/>
    <cellStyle name="Explanatory Text" xfId="19" builtinId="53" customBuiltin="1"/>
    <cellStyle name="Explanatory Text 2" xfId="317"/>
    <cellStyle name="Explanatory Text 3" xfId="318"/>
    <cellStyle name="Explanatory Text 4" xfId="316"/>
    <cellStyle name="Explanatory Text 5" xfId="143"/>
    <cellStyle name="Good" xfId="9" builtinId="26" customBuiltin="1"/>
    <cellStyle name="Good 2" xfId="320"/>
    <cellStyle name="Good 3" xfId="321"/>
    <cellStyle name="Good 4" xfId="322"/>
    <cellStyle name="Good 5" xfId="319"/>
    <cellStyle name="Good 6" xfId="133"/>
    <cellStyle name="Heading 1" xfId="5" builtinId="16" customBuiltin="1"/>
    <cellStyle name="Heading 1 2" xfId="324"/>
    <cellStyle name="Heading 1 3" xfId="325"/>
    <cellStyle name="Heading 1 4" xfId="323"/>
    <cellStyle name="Heading 1 5" xfId="129"/>
    <cellStyle name="Heading 2" xfId="6" builtinId="17" customBuiltin="1"/>
    <cellStyle name="Heading 2 2" xfId="327"/>
    <cellStyle name="Heading 2 3" xfId="328"/>
    <cellStyle name="Heading 2 4" xfId="326"/>
    <cellStyle name="Heading 2 5" xfId="130"/>
    <cellStyle name="Heading 3" xfId="7" builtinId="18" customBuiltin="1"/>
    <cellStyle name="Heading 3 2" xfId="330"/>
    <cellStyle name="Heading 3 3" xfId="331"/>
    <cellStyle name="Heading 3 4" xfId="329"/>
    <cellStyle name="Heading 3 5" xfId="131"/>
    <cellStyle name="Heading 4" xfId="8" builtinId="19" customBuiltin="1"/>
    <cellStyle name="Heading 4 2" xfId="333"/>
    <cellStyle name="Heading 4 3" xfId="334"/>
    <cellStyle name="Heading 4 4" xfId="332"/>
    <cellStyle name="Heading 4 5" xfId="132"/>
    <cellStyle name="Hyperlink" xfId="482" builtinId="8"/>
    <cellStyle name="Hyperlink 2" xfId="46"/>
    <cellStyle name="Hyperlink 2 2" xfId="335"/>
    <cellStyle name="Hyperlink 3" xfId="336"/>
    <cellStyle name="Input" xfId="12" builtinId="20" customBuiltin="1"/>
    <cellStyle name="Input 2" xfId="338"/>
    <cellStyle name="Input 3" xfId="339"/>
    <cellStyle name="Input 4" xfId="337"/>
    <cellStyle name="Input 5" xfId="136"/>
    <cellStyle name="Linked Cell" xfId="15" builtinId="24" customBuiltin="1"/>
    <cellStyle name="Linked Cell 2" xfId="341"/>
    <cellStyle name="Linked Cell 3" xfId="342"/>
    <cellStyle name="Linked Cell 4" xfId="340"/>
    <cellStyle name="Linked Cell 5" xfId="139"/>
    <cellStyle name="Neutral" xfId="11" builtinId="28" customBuiltin="1"/>
    <cellStyle name="Neutral 2" xfId="344"/>
    <cellStyle name="Neutral 3" xfId="345"/>
    <cellStyle name="Neutral 4" xfId="343"/>
    <cellStyle name="Neutral 5" xfId="135"/>
    <cellStyle name="Norm੎੎ 2" xfId="92"/>
    <cellStyle name="Normal" xfId="0" builtinId="0"/>
    <cellStyle name="Normal 10" xfId="73"/>
    <cellStyle name="Normal 10 2" xfId="106"/>
    <cellStyle name="Normal 101" xfId="47"/>
    <cellStyle name="Normal 101 2" xfId="426"/>
    <cellStyle name="Normal 101 2 2" xfId="572"/>
    <cellStyle name="Normal 101 3" xfId="483"/>
    <cellStyle name="Normal 101 3 2" xfId="628"/>
    <cellStyle name="Normal 101 4" xfId="528"/>
    <cellStyle name="Normal 11" xfId="55"/>
    <cellStyle name="Normal 11 2" xfId="346"/>
    <cellStyle name="Normal 12" xfId="74"/>
    <cellStyle name="Normal 12 2" xfId="347"/>
    <cellStyle name="Normal 13" xfId="76"/>
    <cellStyle name="Normal 13 2" xfId="348"/>
    <cellStyle name="Normal 14" xfId="79"/>
    <cellStyle name="Normal 18" xfId="115"/>
    <cellStyle name="Normal 2" xfId="2"/>
    <cellStyle name="Normal 2 10" xfId="96"/>
    <cellStyle name="Normal 2 2" xfId="50"/>
    <cellStyle name="Normal 2 2 2" xfId="62"/>
    <cellStyle name="Normal 2 2 2 2" xfId="351"/>
    <cellStyle name="Normal 2 2 2 2 2" xfId="474"/>
    <cellStyle name="Normal 2 2 2 2 2 2" xfId="620"/>
    <cellStyle name="Normal 2 2 2 2 3" xfId="520"/>
    <cellStyle name="Normal 2 2 2 2 3 2" xfId="665"/>
    <cellStyle name="Normal 2 2 2 2 4" xfId="564"/>
    <cellStyle name="Normal 2 2 3" xfId="93"/>
    <cellStyle name="Normal 2 2 4" xfId="350"/>
    <cellStyle name="Normal 2 3" xfId="64"/>
    <cellStyle name="Normal 2 3 2" xfId="352"/>
    <cellStyle name="Normal 2 4" xfId="48"/>
    <cellStyle name="Normal 2 4 2" xfId="61"/>
    <cellStyle name="Normal 2 4 2 2" xfId="104"/>
    <cellStyle name="Normal 2 4 2 2 2" xfId="443"/>
    <cellStyle name="Normal 2 4 2 2 2 2" xfId="589"/>
    <cellStyle name="Normal 2 4 2 2 3" xfId="489"/>
    <cellStyle name="Normal 2 4 2 2 3 2" xfId="634"/>
    <cellStyle name="Normal 2 4 2 2 4" xfId="533"/>
    <cellStyle name="Normal 2 4 3" xfId="349"/>
    <cellStyle name="Normal 2 5" xfId="56"/>
    <cellStyle name="Normal 2 5 2" xfId="86"/>
    <cellStyle name="Normal 2 5 3" xfId="390"/>
    <cellStyle name="Normal 2 5 3 2" xfId="478"/>
    <cellStyle name="Normal 2 5 3 2 2" xfId="624"/>
    <cellStyle name="Normal 2 5 3 3" xfId="524"/>
    <cellStyle name="Normal 2 5 3 3 2" xfId="669"/>
    <cellStyle name="Normal 2 5 3 4" xfId="568"/>
    <cellStyle name="Normal 2 5 9" xfId="425"/>
    <cellStyle name="Normal 2 6" xfId="45"/>
    <cellStyle name="Normal 2 7" xfId="102"/>
    <cellStyle name="Normal 2 7 2" xfId="441"/>
    <cellStyle name="Normal 2 7 2 2" xfId="587"/>
    <cellStyle name="Normal 2 7 3" xfId="487"/>
    <cellStyle name="Normal 2 7 3 2" xfId="632"/>
    <cellStyle name="Normal 2 7 4" xfId="531"/>
    <cellStyle name="Normal 3" xfId="1"/>
    <cellStyle name="Normal 3 10" xfId="170"/>
    <cellStyle name="Normal 3 11" xfId="49"/>
    <cellStyle name="Normal 3 11 2" xfId="484"/>
    <cellStyle name="Normal 3 11 2 2" xfId="629"/>
    <cellStyle name="Normal 3 11 3" xfId="529"/>
    <cellStyle name="Normal 3 12" xfId="427"/>
    <cellStyle name="Normal 3 12 2" xfId="573"/>
    <cellStyle name="Normal 3 2" xfId="51"/>
    <cellStyle name="Normal 3 2 2" xfId="58"/>
    <cellStyle name="Normal 3 2 2 2" xfId="89"/>
    <cellStyle name="Normal 3 3" xfId="57"/>
    <cellStyle name="Normal 3 3 5" xfId="87"/>
    <cellStyle name="Normal 3 4" xfId="69"/>
    <cellStyle name="Normal 3 4 2" xfId="424"/>
    <cellStyle name="Normal 3 5" xfId="70"/>
    <cellStyle name="Normal 3 6" xfId="72"/>
    <cellStyle name="Normal 3 7" xfId="75"/>
    <cellStyle name="Normal 3 8" xfId="77"/>
    <cellStyle name="Normal 3 9" xfId="80"/>
    <cellStyle name="Normal 4" xfId="63"/>
    <cellStyle name="Normal 4 2" xfId="65"/>
    <cellStyle name="Normal 4 2 2" xfId="83"/>
    <cellStyle name="Normal 4 2 3" xfId="354"/>
    <cellStyle name="Normal 4 2 6" xfId="78"/>
    <cellStyle name="Normal 4 3" xfId="353"/>
    <cellStyle name="Normal 4 3 2" xfId="475"/>
    <cellStyle name="Normal 4 3 2 2" xfId="621"/>
    <cellStyle name="Normal 4 3 3" xfId="521"/>
    <cellStyle name="Normal 4 3 3 2" xfId="666"/>
    <cellStyle name="Normal 4 3 4" xfId="565"/>
    <cellStyle name="Normal 4 4" xfId="169"/>
    <cellStyle name="Normal 4 9" xfId="422"/>
    <cellStyle name="Normal 5" xfId="66"/>
    <cellStyle name="Normal 5 2" xfId="82"/>
    <cellStyle name="Normal 5 2 2" xfId="356"/>
    <cellStyle name="Normal 5 3" xfId="111"/>
    <cellStyle name="Normal 5 3 2" xfId="357"/>
    <cellStyle name="Normal 5 3 3" xfId="423"/>
    <cellStyle name="Normal 5 4" xfId="88"/>
    <cellStyle name="Normal 5 4 2" xfId="389"/>
    <cellStyle name="Normal 5 4 2 2" xfId="477"/>
    <cellStyle name="Normal 5 4 2 2 2" xfId="623"/>
    <cellStyle name="Normal 5 4 2 3" xfId="523"/>
    <cellStyle name="Normal 5 4 2 3 2" xfId="668"/>
    <cellStyle name="Normal 5 4 2 4" xfId="567"/>
    <cellStyle name="Normal 5 5" xfId="355"/>
    <cellStyle name="Normal 5 7" xfId="81"/>
    <cellStyle name="Normal 6" xfId="90"/>
    <cellStyle name="Normal 6 2" xfId="112"/>
    <cellStyle name="Normal 6 2 2" xfId="359"/>
    <cellStyle name="Normal 6 3" xfId="360"/>
    <cellStyle name="Normal 6 4" xfId="388"/>
    <cellStyle name="Normal 6 5" xfId="358"/>
    <cellStyle name="Normal 7" xfId="97"/>
    <cellStyle name="Normal 7 2" xfId="99"/>
    <cellStyle name="Normal 7 2 2" xfId="362"/>
    <cellStyle name="Normal 7 3" xfId="363"/>
    <cellStyle name="Normal 7 4" xfId="361"/>
    <cellStyle name="Normal 7 5" xfId="440"/>
    <cellStyle name="Normal 7 5 2" xfId="586"/>
    <cellStyle name="Normal 7 6" xfId="486"/>
    <cellStyle name="Normal 7 6 2" xfId="631"/>
    <cellStyle name="Normal 7 7" xfId="530"/>
    <cellStyle name="Normal 8" xfId="98"/>
    <cellStyle name="Normal 8 2" xfId="113"/>
    <cellStyle name="Normal 8 3" xfId="364"/>
    <cellStyle name="Normal 9" xfId="71"/>
    <cellStyle name="Normal 9 2" xfId="366"/>
    <cellStyle name="Normal 9 3" xfId="365"/>
    <cellStyle name="Note" xfId="18" builtinId="10" customBuiltin="1"/>
    <cellStyle name="Note 2" xfId="367"/>
    <cellStyle name="Note 2 2" xfId="368"/>
    <cellStyle name="Note 2 3" xfId="369"/>
    <cellStyle name="Note 2 3 2" xfId="476"/>
    <cellStyle name="Note 2 3 2 2" xfId="622"/>
    <cellStyle name="Note 2 3 3" xfId="522"/>
    <cellStyle name="Note 2 3 3 2" xfId="667"/>
    <cellStyle name="Note 2 3 4" xfId="566"/>
    <cellStyle name="Note 3" xfId="370"/>
    <cellStyle name="Note 3 2" xfId="371"/>
    <cellStyle name="Note 3 3" xfId="372"/>
    <cellStyle name="Note 4" xfId="373"/>
    <cellStyle name="Note 4 2" xfId="374"/>
    <cellStyle name="Note 5" xfId="375"/>
    <cellStyle name="Note 6" xfId="142"/>
    <cellStyle name="Note 6 2" xfId="449"/>
    <cellStyle name="Note 6 2 2" xfId="595"/>
    <cellStyle name="Note 6 3" xfId="495"/>
    <cellStyle name="Note 6 3 2" xfId="640"/>
    <cellStyle name="Note 6 4" xfId="539"/>
    <cellStyle name="Output" xfId="13" builtinId="21" customBuiltin="1"/>
    <cellStyle name="Output 2" xfId="377"/>
    <cellStyle name="Output 3" xfId="378"/>
    <cellStyle name="Output 4" xfId="376"/>
    <cellStyle name="Output 5" xfId="137"/>
    <cellStyle name="Percent 2" xfId="101"/>
    <cellStyle name="Title" xfId="4" builtinId="15" customBuiltin="1"/>
    <cellStyle name="Title 2" xfId="380"/>
    <cellStyle name="Title 3" xfId="381"/>
    <cellStyle name="Title 4" xfId="379"/>
    <cellStyle name="Title 5" xfId="128"/>
    <cellStyle name="Total" xfId="20" builtinId="25" customBuiltin="1"/>
    <cellStyle name="Total 2" xfId="383"/>
    <cellStyle name="Total 3" xfId="384"/>
    <cellStyle name="Total 4" xfId="382"/>
    <cellStyle name="Total 5" xfId="144"/>
    <cellStyle name="Warning Text" xfId="17" builtinId="11" customBuiltin="1"/>
    <cellStyle name="Warning Text 2" xfId="386"/>
    <cellStyle name="Warning Text 3" xfId="387"/>
    <cellStyle name="Warning Text 4" xfId="385"/>
    <cellStyle name="Warning Text 5" xfId="141"/>
  </cellStyles>
  <dxfs count="40">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color auto="1"/>
        <name val="Calibri"/>
        <scheme val="minor"/>
      </font>
      <numFmt numFmtId="30" formatCode="@"/>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color auto="1"/>
        <name val="Calibri"/>
        <scheme val="minor"/>
      </font>
      <numFmt numFmtId="30" formatCode="@"/>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top" textRotation="0" wrapText="1"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numFmt numFmtId="30" formatCode="@"/>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numFmt numFmtId="30" formatCode="@"/>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
      <numFmt numFmtId="0" formatCode="General"/>
      <alignment horizontal="right" vertical="center" textRotation="0" wrapText="0" indent="0" justifyLastLine="0" shrinkToFit="0" readingOrder="0"/>
    </dxf>
    <dxf>
      <font>
        <b val="0"/>
      </font>
      <numFmt numFmtId="2" formatCode="0.00"/>
      <alignment horizontal="righ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center" vertical="center" textRotation="0" wrapText="0" indent="0" justifyLastLine="0" shrinkToFit="0" readingOrder="0"/>
    </dxf>
    <dxf>
      <font>
        <strike val="0"/>
        <outline val="0"/>
        <shadow val="0"/>
        <u val="none"/>
        <vertAlign val="baseline"/>
        <color auto="1"/>
        <name val="Calibri"/>
        <scheme val="minor"/>
      </font>
      <numFmt numFmtId="30" formatCode="@"/>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theme="1"/>
        <name val="Calibri"/>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4" name="Tabel14235" displayName="Tabel14235" ref="A9:H14" totalsRowShown="0" headerRowDxfId="39">
  <autoFilter ref="A9:H1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38"/>
    <tableColumn id="8" name="Capitol" dataDxfId="37"/>
    <tableColumn id="2" name="Cod_x000a_Articol" dataDxfId="36"/>
    <tableColumn id="3" name="Denumire" dataDxfId="35"/>
    <tableColumn id="4" name="UM" dataDxfId="34"/>
    <tableColumn id="5" name="CANT." dataDxfId="33"/>
    <tableColumn id="6" name="PRET _x000a_UNITAR"/>
    <tableColumn id="7" name="PRET_x000a_TOTAL" dataDxfId="32"/>
  </tableColumns>
  <tableStyleInfo name="TableStyleMedium4" showFirstColumn="0" showLastColumn="0" showRowStripes="1" showColumnStripes="0"/>
</table>
</file>

<file path=xl/tables/table2.xml><?xml version="1.0" encoding="utf-8"?>
<table xmlns="http://schemas.openxmlformats.org/spreadsheetml/2006/main" id="3" name="Tabel14" displayName="Tabel14" ref="A9:H189" totalsRowShown="0" headerRowDxfId="31">
  <autoFilter ref="A9:H18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30"/>
    <tableColumn id="8" name="Capitol" dataDxfId="29"/>
    <tableColumn id="2" name="Cod_x000a_Articol" dataDxfId="28"/>
    <tableColumn id="3" name="Denumire" dataDxfId="27"/>
    <tableColumn id="4" name="UM" dataDxfId="26"/>
    <tableColumn id="5" name="CANT." dataDxfId="25"/>
    <tableColumn id="6" name="PRET _x000a_UNITAR"/>
    <tableColumn id="7" name="PRET_x000a_TOTAL" dataDxfId="24"/>
  </tableColumns>
  <tableStyleInfo name="TableStyleMedium4" showFirstColumn="0" showLastColumn="0" showRowStripes="1" showColumnStripes="0"/>
</table>
</file>

<file path=xl/tables/table3.xml><?xml version="1.0" encoding="utf-8"?>
<table xmlns="http://schemas.openxmlformats.org/spreadsheetml/2006/main" id="1" name="Tabel142" displayName="Tabel142" ref="A9:H167" totalsRowShown="0" headerRowDxfId="23">
  <autoFilter ref="A9:H16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22"/>
    <tableColumn id="8" name="Capitol" dataDxfId="21"/>
    <tableColumn id="2" name="Cod_x000a_Articol" dataDxfId="20"/>
    <tableColumn id="3" name="Denumire" dataDxfId="19"/>
    <tableColumn id="4" name="UM" dataDxfId="18"/>
    <tableColumn id="5" name="CANT." dataDxfId="17"/>
    <tableColumn id="6" name="PRET _x000a_UNITAR"/>
    <tableColumn id="7" name="PRET_x000a_TOTAL" dataDxfId="16"/>
  </tableColumns>
  <tableStyleInfo name="TableStyleMedium4" showFirstColumn="0" showLastColumn="0" showRowStripes="1" showColumnStripes="0"/>
</table>
</file>

<file path=xl/tables/table4.xml><?xml version="1.0" encoding="utf-8"?>
<table xmlns="http://schemas.openxmlformats.org/spreadsheetml/2006/main" id="2" name="Tabel1423" displayName="Tabel1423" ref="A9:H112" totalsRowShown="0" headerRowDxfId="15">
  <autoFilter ref="A9:H1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14"/>
    <tableColumn id="8" name="Capitol" dataDxfId="13"/>
    <tableColumn id="2" name="Cod_x000a_Articol" dataDxfId="12"/>
    <tableColumn id="3" name="Denumire" dataDxfId="11"/>
    <tableColumn id="4" name="UM" dataDxfId="10"/>
    <tableColumn id="5" name="CANT." dataDxfId="9"/>
    <tableColumn id="6" name="PRET _x000a_UNITAR"/>
    <tableColumn id="7" name="PRET_x000a_TOTAL" dataDxfId="8"/>
  </tableColumns>
  <tableStyleInfo name="TableStyleMedium4" showFirstColumn="0" showLastColumn="0" showRowStripes="1" showColumnStripes="0"/>
</table>
</file>

<file path=xl/tables/table5.xml><?xml version="1.0" encoding="utf-8"?>
<table xmlns="http://schemas.openxmlformats.org/spreadsheetml/2006/main" id="5" name="Tabel14236" displayName="Tabel14236" ref="A9:H40" totalsRowShown="0" headerRowDxfId="7">
  <autoFilter ref="A9:H4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_x000a_Crt." dataDxfId="6"/>
    <tableColumn id="8" name="Capitol" dataDxfId="5"/>
    <tableColumn id="2" name="Cod_x000a_Articol" dataDxfId="4"/>
    <tableColumn id="3" name="Denumire" dataDxfId="3"/>
    <tableColumn id="4" name="UM" dataDxfId="2"/>
    <tableColumn id="5" name="CANT." dataDxfId="1"/>
    <tableColumn id="6" name="PRET _x000a_UNITAR"/>
    <tableColumn id="7" name="PRET_x000a_TOTAL"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92"/>
  <sheetViews>
    <sheetView topLeftCell="C5" zoomScale="115" zoomScaleNormal="115" zoomScaleSheetLayoutView="78" workbookViewId="0">
      <selection activeCell="D33" sqref="D33"/>
    </sheetView>
  </sheetViews>
  <sheetFormatPr defaultRowHeight="14.5"/>
  <cols>
    <col min="1" max="2" width="6.7265625" customWidth="1"/>
    <col min="3" max="3" width="17.81640625" customWidth="1"/>
    <col min="4" max="4" width="132.54296875" bestFit="1" customWidth="1"/>
    <col min="5" max="5" width="4.26953125" bestFit="1" customWidth="1"/>
    <col min="6" max="6" width="9.7265625" bestFit="1" customWidth="1"/>
    <col min="7" max="7" width="7" bestFit="1" customWidth="1"/>
    <col min="8" max="8" width="6" bestFit="1" customWidth="1"/>
  </cols>
  <sheetData>
    <row r="1" spans="1:8" ht="15.5">
      <c r="A1" s="14" t="s">
        <v>4</v>
      </c>
      <c r="B1" s="14"/>
      <c r="C1" s="15"/>
      <c r="D1" s="16" t="s">
        <v>21</v>
      </c>
      <c r="E1" s="5"/>
      <c r="F1" s="6"/>
      <c r="G1" s="7"/>
      <c r="H1" s="4"/>
    </row>
    <row r="2" spans="1:8">
      <c r="A2" s="14" t="s">
        <v>5</v>
      </c>
      <c r="B2" s="14"/>
      <c r="C2" s="17"/>
      <c r="D2" s="13" t="s">
        <v>45</v>
      </c>
      <c r="E2" s="9"/>
      <c r="F2" s="10"/>
      <c r="G2" s="10"/>
      <c r="H2" s="8"/>
    </row>
    <row r="3" spans="1:8">
      <c r="A3" s="14" t="s">
        <v>6</v>
      </c>
      <c r="B3" s="14"/>
      <c r="C3" s="17"/>
      <c r="D3" s="18" t="s">
        <v>30</v>
      </c>
      <c r="E3" s="9"/>
      <c r="F3" s="10"/>
      <c r="G3" s="10"/>
      <c r="H3" s="8"/>
    </row>
    <row r="4" spans="1:8">
      <c r="A4" s="14" t="s">
        <v>7</v>
      </c>
      <c r="B4" s="14"/>
      <c r="C4" s="15"/>
      <c r="D4" s="57">
        <f ca="1">TODAY()</f>
        <v>46097</v>
      </c>
      <c r="E4" s="12"/>
      <c r="F4" s="8"/>
      <c r="G4" s="8"/>
      <c r="H4" s="11"/>
    </row>
    <row r="5" spans="1:8">
      <c r="A5" s="14" t="s">
        <v>8</v>
      </c>
      <c r="B5" s="14"/>
      <c r="C5" s="15"/>
      <c r="D5" s="18" t="s">
        <v>18</v>
      </c>
      <c r="E5" s="12"/>
      <c r="F5" s="8"/>
      <c r="G5" s="8"/>
      <c r="H5" s="11"/>
    </row>
    <row r="6" spans="1:8">
      <c r="A6" s="14" t="s">
        <v>1</v>
      </c>
      <c r="B6" s="14"/>
      <c r="C6" s="15"/>
      <c r="D6" s="16" t="s">
        <v>2</v>
      </c>
      <c r="E6" s="12"/>
      <c r="F6" s="8"/>
      <c r="G6" s="8"/>
      <c r="H6" s="11"/>
    </row>
    <row r="7" spans="1:8">
      <c r="A7" s="14" t="s">
        <v>3</v>
      </c>
      <c r="B7" s="14"/>
      <c r="C7" s="15"/>
      <c r="D7" s="18" t="s">
        <v>16</v>
      </c>
      <c r="E7" s="12"/>
      <c r="F7" s="8"/>
      <c r="G7" s="8"/>
      <c r="H7" s="11"/>
    </row>
    <row r="9" spans="1:8" ht="26">
      <c r="A9" s="20" t="s">
        <v>9</v>
      </c>
      <c r="B9" s="20" t="s">
        <v>24</v>
      </c>
      <c r="C9" s="20" t="s">
        <v>12</v>
      </c>
      <c r="D9" s="21" t="s">
        <v>10</v>
      </c>
      <c r="E9" s="21" t="s">
        <v>11</v>
      </c>
      <c r="F9" s="21" t="s">
        <v>13</v>
      </c>
      <c r="G9" s="20" t="s">
        <v>14</v>
      </c>
      <c r="H9" s="20" t="s">
        <v>15</v>
      </c>
    </row>
    <row r="10" spans="1:8">
      <c r="A10" s="47"/>
      <c r="B10" s="47" t="s">
        <v>33</v>
      </c>
      <c r="C10" s="47"/>
      <c r="D10" s="49" t="s">
        <v>216</v>
      </c>
      <c r="E10" s="50"/>
      <c r="F10" s="51"/>
      <c r="G10" s="52"/>
      <c r="H10" s="53"/>
    </row>
    <row r="11" spans="1:8">
      <c r="A11" s="62"/>
      <c r="B11" s="38"/>
      <c r="C11" s="32"/>
      <c r="D11" s="26"/>
      <c r="E11" s="33"/>
      <c r="F11" s="23"/>
      <c r="G11" s="34"/>
      <c r="H11" s="35"/>
    </row>
    <row r="12" spans="1:8">
      <c r="A12" s="63">
        <f>IF(Tabel14235[[#This Row],[Capitol]]&lt;&gt;"",COUNTIF($B$12:B12,B12),"")</f>
        <v>1</v>
      </c>
      <c r="B12" s="39" t="s">
        <v>25</v>
      </c>
      <c r="C12" s="64"/>
      <c r="D12" s="82" t="s">
        <v>46</v>
      </c>
      <c r="E12" s="36"/>
      <c r="F12" s="25"/>
      <c r="G12" s="70"/>
      <c r="H12" s="71"/>
    </row>
    <row r="13" spans="1:8">
      <c r="A13" s="63">
        <f>IF(Tabel14235[[#This Row],[Capitol]]&lt;&gt;"",COUNTIF($B$12:B13,B13),"")</f>
        <v>1</v>
      </c>
      <c r="B13" s="39" t="s">
        <v>29</v>
      </c>
      <c r="C13" s="64"/>
      <c r="D13" s="82" t="s">
        <v>193</v>
      </c>
      <c r="E13" s="36"/>
      <c r="F13" s="25"/>
      <c r="G13" s="70"/>
      <c r="H13" s="71"/>
    </row>
    <row r="14" spans="1:8">
      <c r="A14" s="63">
        <f>IF(Tabel14235[[#This Row],[Capitol]]&lt;&gt;"",COUNTIF($B$12:B14,B14),"")</f>
        <v>1</v>
      </c>
      <c r="B14" s="39" t="s">
        <v>33</v>
      </c>
      <c r="C14" s="64"/>
      <c r="D14" s="82" t="s">
        <v>196</v>
      </c>
      <c r="E14" s="36"/>
      <c r="F14" s="25"/>
      <c r="G14" s="70"/>
      <c r="H14" s="71"/>
    </row>
    <row r="15" spans="1:8">
      <c r="A15" s="63"/>
      <c r="B15" s="39"/>
      <c r="C15" s="64"/>
      <c r="D15" s="65"/>
      <c r="E15" s="36"/>
      <c r="F15" s="25"/>
      <c r="G15" s="70"/>
      <c r="H15" s="71"/>
    </row>
    <row r="16" spans="1:8">
      <c r="A16" s="63"/>
      <c r="B16" s="39"/>
      <c r="C16" s="64"/>
      <c r="D16" s="65"/>
      <c r="E16" s="36"/>
      <c r="F16" s="25"/>
      <c r="G16" s="70"/>
      <c r="H16" s="71"/>
    </row>
    <row r="17" spans="1:8">
      <c r="A17" s="22"/>
      <c r="B17" s="22"/>
      <c r="C17" s="29"/>
      <c r="D17" s="31"/>
      <c r="E17" s="24"/>
      <c r="F17" s="25"/>
      <c r="G17" s="29"/>
      <c r="H17" s="30"/>
    </row>
    <row r="18" spans="1:8">
      <c r="A18" s="1"/>
      <c r="B18" s="1"/>
      <c r="D18" s="118" t="s">
        <v>26</v>
      </c>
      <c r="E18" s="2"/>
      <c r="F18" s="23"/>
      <c r="H18" s="3"/>
    </row>
    <row r="19" spans="1:8">
      <c r="A19" s="1"/>
      <c r="B19" s="1"/>
      <c r="D19" s="118"/>
      <c r="E19" s="2"/>
      <c r="F19" s="23"/>
      <c r="H19" s="3"/>
    </row>
    <row r="20" spans="1:8" ht="25">
      <c r="A20" s="1"/>
      <c r="B20" s="1"/>
      <c r="D20" s="44" t="s">
        <v>387</v>
      </c>
      <c r="E20" s="2"/>
      <c r="F20" s="23"/>
      <c r="H20" s="3"/>
    </row>
    <row r="21" spans="1:8" ht="50">
      <c r="A21" s="1"/>
      <c r="B21" s="1"/>
      <c r="D21" s="44" t="s">
        <v>388</v>
      </c>
      <c r="E21" s="2"/>
      <c r="F21" s="23"/>
      <c r="H21" s="3"/>
    </row>
    <row r="22" spans="1:8" ht="37.5">
      <c r="A22" s="1"/>
      <c r="B22" s="1"/>
      <c r="D22" s="44" t="s">
        <v>27</v>
      </c>
      <c r="E22" s="2"/>
      <c r="F22" s="23"/>
      <c r="H22" s="3"/>
    </row>
    <row r="23" spans="1:8" ht="37.5">
      <c r="D23" s="44" t="s">
        <v>28</v>
      </c>
    </row>
    <row r="24" spans="1:8" ht="62.5">
      <c r="D24" s="44" t="s">
        <v>389</v>
      </c>
    </row>
    <row r="25" spans="1:8" ht="25">
      <c r="D25" s="44" t="s">
        <v>390</v>
      </c>
    </row>
    <row r="26" spans="1:8" ht="25">
      <c r="D26" s="102" t="s">
        <v>391</v>
      </c>
    </row>
    <row r="27" spans="1:8">
      <c r="D27" s="44"/>
    </row>
    <row r="28" spans="1:8">
      <c r="D28" s="44"/>
    </row>
    <row r="29" spans="1:8">
      <c r="D29" s="44"/>
    </row>
    <row r="36" spans="1:8">
      <c r="A36" s="28"/>
      <c r="B36" s="28"/>
      <c r="C36" s="28"/>
      <c r="D36" s="28"/>
      <c r="E36" s="28"/>
      <c r="F36" s="28"/>
      <c r="G36" s="28"/>
      <c r="H36" s="28"/>
    </row>
    <row r="51" ht="294" customHeight="1"/>
    <row r="83" spans="1:8" s="29" customFormat="1">
      <c r="A83"/>
      <c r="B83"/>
      <c r="C83"/>
      <c r="D83"/>
      <c r="E83"/>
      <c r="F83"/>
      <c r="G83"/>
      <c r="H83"/>
    </row>
    <row r="84" spans="1:8" s="29" customFormat="1">
      <c r="A84"/>
      <c r="B84"/>
      <c r="C84"/>
      <c r="D84"/>
      <c r="E84"/>
      <c r="F84"/>
      <c r="G84"/>
      <c r="H84"/>
    </row>
    <row r="85" spans="1:8" s="29" customFormat="1">
      <c r="A85"/>
      <c r="B85"/>
      <c r="C85"/>
      <c r="D85"/>
      <c r="E85"/>
      <c r="F85"/>
      <c r="G85"/>
      <c r="H85"/>
    </row>
    <row r="86" spans="1:8" s="29" customFormat="1">
      <c r="A86"/>
      <c r="B86"/>
      <c r="C86"/>
      <c r="D86"/>
      <c r="E86"/>
      <c r="F86"/>
      <c r="G86"/>
      <c r="H86"/>
    </row>
    <row r="87" spans="1:8" s="29" customFormat="1">
      <c r="A87"/>
      <c r="B87"/>
      <c r="C87"/>
      <c r="D87"/>
      <c r="E87"/>
      <c r="F87"/>
      <c r="G87"/>
      <c r="H87"/>
    </row>
    <row r="88" spans="1:8" s="29" customFormat="1">
      <c r="A88"/>
      <c r="B88"/>
      <c r="C88"/>
      <c r="D88"/>
      <c r="E88"/>
      <c r="F88"/>
      <c r="G88"/>
      <c r="H88"/>
    </row>
    <row r="89" spans="1:8" s="29" customFormat="1">
      <c r="A89"/>
      <c r="B89"/>
      <c r="C89"/>
      <c r="D89"/>
      <c r="E89"/>
      <c r="F89"/>
      <c r="G89"/>
      <c r="H89"/>
    </row>
    <row r="90" spans="1:8" s="29" customFormat="1">
      <c r="A90"/>
      <c r="B90"/>
      <c r="C90"/>
      <c r="D90"/>
      <c r="E90"/>
      <c r="F90"/>
      <c r="G90"/>
      <c r="H90"/>
    </row>
    <row r="91" spans="1:8" s="29" customFormat="1">
      <c r="A91"/>
      <c r="B91"/>
      <c r="C91"/>
      <c r="D91"/>
      <c r="E91"/>
      <c r="F91"/>
      <c r="G91"/>
      <c r="H91"/>
    </row>
    <row r="92" spans="1:8" s="29" customFormat="1">
      <c r="A92"/>
      <c r="B92"/>
      <c r="C92"/>
      <c r="D92"/>
      <c r="E92"/>
      <c r="F92"/>
      <c r="G92"/>
      <c r="H92"/>
    </row>
    <row r="93" spans="1:8" s="29" customFormat="1">
      <c r="A93"/>
      <c r="B93"/>
      <c r="C93"/>
      <c r="D93"/>
      <c r="E93"/>
      <c r="F93"/>
      <c r="G93"/>
      <c r="H93"/>
    </row>
    <row r="94" spans="1:8" s="29" customFormat="1">
      <c r="A94"/>
      <c r="B94"/>
      <c r="C94"/>
      <c r="D94"/>
      <c r="E94"/>
      <c r="F94"/>
      <c r="G94"/>
      <c r="H94"/>
    </row>
    <row r="95" spans="1:8" s="29" customFormat="1">
      <c r="A95"/>
      <c r="B95"/>
      <c r="C95"/>
      <c r="D95"/>
      <c r="E95"/>
      <c r="F95"/>
      <c r="G95"/>
      <c r="H95"/>
    </row>
    <row r="96" spans="1:8" s="29" customFormat="1">
      <c r="A96"/>
      <c r="B96"/>
      <c r="C96"/>
      <c r="D96"/>
      <c r="E96"/>
      <c r="F96"/>
      <c r="G96"/>
      <c r="H96"/>
    </row>
    <row r="97" spans="1:8" s="29" customFormat="1">
      <c r="A97"/>
      <c r="B97"/>
      <c r="C97"/>
      <c r="D97"/>
      <c r="E97"/>
      <c r="F97"/>
      <c r="G97"/>
      <c r="H97"/>
    </row>
    <row r="98" spans="1:8" s="29" customFormat="1">
      <c r="A98"/>
      <c r="B98"/>
      <c r="C98"/>
      <c r="D98"/>
      <c r="E98"/>
      <c r="F98"/>
      <c r="G98"/>
      <c r="H98"/>
    </row>
    <row r="99" spans="1:8" s="29" customFormat="1">
      <c r="A99"/>
      <c r="B99"/>
      <c r="C99"/>
      <c r="D99"/>
      <c r="E99"/>
      <c r="F99"/>
      <c r="G99"/>
      <c r="H99"/>
    </row>
    <row r="100" spans="1:8" s="29" customFormat="1">
      <c r="A100"/>
      <c r="B100"/>
      <c r="C100"/>
      <c r="D100"/>
      <c r="E100"/>
      <c r="F100"/>
      <c r="G100"/>
      <c r="H100"/>
    </row>
    <row r="101" spans="1:8" s="29" customFormat="1">
      <c r="A101"/>
      <c r="B101"/>
      <c r="C101"/>
      <c r="D101"/>
      <c r="E101"/>
      <c r="F101"/>
      <c r="G101"/>
      <c r="H101"/>
    </row>
    <row r="102" spans="1:8" s="29" customFormat="1">
      <c r="A102"/>
      <c r="B102"/>
      <c r="C102"/>
      <c r="D102"/>
      <c r="E102"/>
      <c r="F102"/>
      <c r="G102"/>
      <c r="H102"/>
    </row>
    <row r="103" spans="1:8" s="29" customFormat="1">
      <c r="A103"/>
      <c r="B103"/>
      <c r="C103"/>
      <c r="D103"/>
      <c r="E103"/>
      <c r="F103"/>
      <c r="G103"/>
      <c r="H103"/>
    </row>
    <row r="104" spans="1:8" s="29" customFormat="1">
      <c r="A104"/>
      <c r="B104"/>
      <c r="C104"/>
      <c r="D104"/>
      <c r="E104"/>
      <c r="F104"/>
      <c r="G104"/>
      <c r="H104"/>
    </row>
    <row r="105" spans="1:8" s="29" customFormat="1">
      <c r="A105"/>
      <c r="B105"/>
      <c r="C105"/>
      <c r="D105"/>
      <c r="E105"/>
      <c r="F105"/>
      <c r="G105"/>
      <c r="H105"/>
    </row>
    <row r="106" spans="1:8" s="29" customFormat="1">
      <c r="A106"/>
      <c r="B106"/>
      <c r="C106"/>
      <c r="D106"/>
      <c r="E106"/>
      <c r="F106"/>
      <c r="G106"/>
      <c r="H106"/>
    </row>
    <row r="107" spans="1:8" s="29" customFormat="1">
      <c r="A107"/>
      <c r="B107"/>
      <c r="C107"/>
      <c r="D107"/>
      <c r="E107"/>
      <c r="F107"/>
      <c r="G107"/>
      <c r="H107"/>
    </row>
    <row r="108" spans="1:8" s="29" customFormat="1">
      <c r="A108"/>
      <c r="B108"/>
      <c r="C108"/>
      <c r="D108"/>
      <c r="E108"/>
      <c r="F108"/>
      <c r="G108"/>
      <c r="H108"/>
    </row>
    <row r="109" spans="1:8" s="29" customFormat="1">
      <c r="A109"/>
      <c r="B109"/>
      <c r="C109"/>
      <c r="D109"/>
      <c r="E109"/>
      <c r="F109"/>
      <c r="G109"/>
      <c r="H109"/>
    </row>
    <row r="110" spans="1:8" s="29" customFormat="1">
      <c r="A110"/>
      <c r="B110"/>
      <c r="C110"/>
      <c r="D110"/>
      <c r="E110"/>
      <c r="F110"/>
      <c r="G110"/>
      <c r="H110"/>
    </row>
    <row r="111" spans="1:8" s="29" customFormat="1">
      <c r="A111"/>
      <c r="B111"/>
      <c r="C111"/>
      <c r="D111"/>
      <c r="E111"/>
      <c r="F111"/>
      <c r="G111"/>
      <c r="H111"/>
    </row>
    <row r="112" spans="1:8" s="29" customFormat="1">
      <c r="A112"/>
      <c r="B112"/>
      <c r="C112"/>
      <c r="D112"/>
      <c r="E112"/>
      <c r="F112"/>
      <c r="G112"/>
      <c r="H112"/>
    </row>
    <row r="113" spans="1:8" s="29" customFormat="1">
      <c r="A113"/>
      <c r="B113"/>
      <c r="C113"/>
      <c r="D113"/>
      <c r="E113"/>
      <c r="F113"/>
      <c r="G113"/>
      <c r="H113"/>
    </row>
    <row r="114" spans="1:8" s="29" customFormat="1">
      <c r="A114"/>
      <c r="B114"/>
      <c r="C114"/>
      <c r="D114"/>
      <c r="E114"/>
      <c r="F114"/>
      <c r="G114"/>
      <c r="H114"/>
    </row>
    <row r="115" spans="1:8" s="29" customFormat="1">
      <c r="A115"/>
      <c r="B115"/>
      <c r="C115"/>
      <c r="D115"/>
      <c r="E115"/>
      <c r="F115"/>
      <c r="G115"/>
      <c r="H115"/>
    </row>
    <row r="116" spans="1:8" s="29" customFormat="1">
      <c r="A116"/>
      <c r="B116"/>
      <c r="C116"/>
      <c r="D116"/>
      <c r="E116"/>
      <c r="F116"/>
      <c r="G116"/>
      <c r="H116"/>
    </row>
    <row r="117" spans="1:8" s="29" customFormat="1">
      <c r="A117"/>
      <c r="B117"/>
      <c r="C117"/>
      <c r="D117"/>
      <c r="E117"/>
      <c r="F117"/>
      <c r="G117"/>
      <c r="H117"/>
    </row>
    <row r="118" spans="1:8" s="29" customFormat="1">
      <c r="A118"/>
      <c r="B118"/>
      <c r="C118"/>
      <c r="D118"/>
      <c r="E118"/>
      <c r="F118"/>
      <c r="G118"/>
      <c r="H118"/>
    </row>
    <row r="119" spans="1:8" s="29" customFormat="1">
      <c r="A119"/>
      <c r="B119"/>
      <c r="C119"/>
      <c r="D119"/>
      <c r="E119"/>
      <c r="F119"/>
      <c r="G119"/>
      <c r="H119"/>
    </row>
    <row r="120" spans="1:8" s="29" customFormat="1">
      <c r="A120"/>
      <c r="B120"/>
      <c r="C120"/>
      <c r="D120"/>
      <c r="E120"/>
      <c r="F120"/>
      <c r="G120"/>
      <c r="H120"/>
    </row>
    <row r="121" spans="1:8" s="29" customFormat="1">
      <c r="A121"/>
      <c r="B121"/>
      <c r="C121"/>
      <c r="D121"/>
      <c r="E121"/>
      <c r="F121"/>
      <c r="G121"/>
      <c r="H121"/>
    </row>
    <row r="122" spans="1:8" s="29" customFormat="1">
      <c r="A122"/>
      <c r="B122"/>
      <c r="C122"/>
      <c r="D122"/>
      <c r="E122"/>
      <c r="F122"/>
      <c r="G122"/>
      <c r="H122"/>
    </row>
    <row r="123" spans="1:8" s="29" customFormat="1">
      <c r="A123"/>
      <c r="B123"/>
      <c r="C123"/>
      <c r="D123"/>
      <c r="E123"/>
      <c r="F123"/>
      <c r="G123"/>
      <c r="H123"/>
    </row>
    <row r="124" spans="1:8" s="29" customFormat="1">
      <c r="A124"/>
      <c r="B124"/>
      <c r="C124"/>
      <c r="D124"/>
      <c r="E124"/>
      <c r="F124"/>
      <c r="G124"/>
      <c r="H124"/>
    </row>
    <row r="125" spans="1:8" s="29" customFormat="1">
      <c r="A125"/>
      <c r="B125"/>
      <c r="C125"/>
      <c r="D125"/>
      <c r="E125"/>
      <c r="F125"/>
      <c r="G125"/>
      <c r="H125"/>
    </row>
    <row r="126" spans="1:8" s="29" customFormat="1">
      <c r="A126"/>
      <c r="B126"/>
      <c r="C126"/>
      <c r="D126"/>
      <c r="E126"/>
      <c r="F126"/>
      <c r="G126"/>
      <c r="H126"/>
    </row>
    <row r="127" spans="1:8" s="29" customFormat="1">
      <c r="A127"/>
      <c r="B127"/>
      <c r="C127"/>
      <c r="D127"/>
      <c r="E127"/>
      <c r="F127"/>
      <c r="G127"/>
      <c r="H127"/>
    </row>
    <row r="128" spans="1:8" s="29" customFormat="1">
      <c r="A128"/>
      <c r="B128"/>
      <c r="C128"/>
      <c r="D128"/>
      <c r="E128"/>
      <c r="F128"/>
      <c r="G128"/>
      <c r="H128"/>
    </row>
    <row r="129" spans="1:8" s="29" customFormat="1">
      <c r="A129"/>
      <c r="B129"/>
      <c r="C129"/>
      <c r="D129"/>
      <c r="E129"/>
      <c r="F129"/>
      <c r="G129"/>
      <c r="H129"/>
    </row>
    <row r="130" spans="1:8" s="83" customFormat="1">
      <c r="A130"/>
      <c r="B130"/>
      <c r="C130"/>
      <c r="D130"/>
      <c r="E130"/>
      <c r="F130"/>
      <c r="G130"/>
      <c r="H130"/>
    </row>
    <row r="131" spans="1:8" s="29" customFormat="1">
      <c r="A131"/>
      <c r="B131"/>
      <c r="C131"/>
      <c r="D131"/>
      <c r="E131"/>
      <c r="F131"/>
      <c r="G131"/>
      <c r="H131"/>
    </row>
    <row r="132" spans="1:8" s="29" customFormat="1">
      <c r="A132"/>
      <c r="B132"/>
      <c r="C132"/>
      <c r="D132"/>
      <c r="E132"/>
      <c r="F132"/>
      <c r="G132"/>
      <c r="H132"/>
    </row>
    <row r="133" spans="1:8" s="29" customFormat="1">
      <c r="A133"/>
      <c r="B133"/>
      <c r="C133"/>
      <c r="D133"/>
      <c r="E133"/>
      <c r="F133"/>
      <c r="G133"/>
      <c r="H133"/>
    </row>
    <row r="134" spans="1:8" s="29" customFormat="1">
      <c r="A134"/>
      <c r="B134"/>
      <c r="C134"/>
      <c r="D134"/>
      <c r="E134"/>
      <c r="F134"/>
      <c r="G134"/>
      <c r="H134"/>
    </row>
    <row r="135" spans="1:8" s="29" customFormat="1">
      <c r="A135"/>
      <c r="B135"/>
      <c r="C135"/>
      <c r="D135"/>
      <c r="E135"/>
      <c r="F135"/>
      <c r="G135"/>
      <c r="H135"/>
    </row>
    <row r="136" spans="1:8" s="29" customFormat="1">
      <c r="A136"/>
      <c r="B136"/>
      <c r="C136"/>
      <c r="D136"/>
      <c r="E136"/>
      <c r="F136"/>
      <c r="G136"/>
      <c r="H136"/>
    </row>
    <row r="162" spans="1:8" s="29" customFormat="1">
      <c r="A162"/>
      <c r="B162"/>
      <c r="C162"/>
      <c r="D162"/>
      <c r="E162"/>
      <c r="F162"/>
      <c r="G162"/>
      <c r="H162"/>
    </row>
    <row r="163" spans="1:8" s="29" customFormat="1">
      <c r="A163"/>
      <c r="B163"/>
      <c r="C163"/>
      <c r="D163"/>
      <c r="E163"/>
      <c r="F163"/>
      <c r="G163"/>
      <c r="H163"/>
    </row>
    <row r="164" spans="1:8" s="29" customFormat="1">
      <c r="A164"/>
      <c r="B164"/>
      <c r="C164"/>
      <c r="D164"/>
      <c r="E164"/>
      <c r="F164"/>
      <c r="G164"/>
      <c r="H164"/>
    </row>
    <row r="165" spans="1:8" s="29" customFormat="1">
      <c r="A165"/>
      <c r="B165"/>
      <c r="C165"/>
      <c r="D165"/>
      <c r="E165"/>
      <c r="F165"/>
      <c r="G165"/>
      <c r="H165"/>
    </row>
    <row r="166" spans="1:8" s="29" customFormat="1">
      <c r="A166"/>
      <c r="B166"/>
      <c r="C166"/>
      <c r="D166"/>
      <c r="E166"/>
      <c r="F166"/>
      <c r="G166"/>
      <c r="H166"/>
    </row>
    <row r="167" spans="1:8" s="29" customFormat="1">
      <c r="A167"/>
      <c r="B167"/>
      <c r="C167"/>
      <c r="D167"/>
      <c r="E167"/>
      <c r="F167"/>
      <c r="G167"/>
      <c r="H167"/>
    </row>
    <row r="168" spans="1:8" s="29" customFormat="1">
      <c r="A168"/>
      <c r="B168"/>
      <c r="C168"/>
      <c r="D168"/>
      <c r="E168"/>
      <c r="F168"/>
      <c r="G168"/>
      <c r="H168"/>
    </row>
    <row r="169" spans="1:8" s="29" customFormat="1">
      <c r="A169"/>
      <c r="B169"/>
      <c r="C169"/>
      <c r="D169"/>
      <c r="E169"/>
      <c r="F169"/>
      <c r="G169"/>
      <c r="H169"/>
    </row>
    <row r="170" spans="1:8" s="29" customFormat="1">
      <c r="A170"/>
      <c r="B170"/>
      <c r="C170"/>
      <c r="D170"/>
      <c r="E170"/>
      <c r="F170"/>
      <c r="G170"/>
      <c r="H170"/>
    </row>
    <row r="171" spans="1:8" s="29" customFormat="1">
      <c r="A171"/>
      <c r="B171"/>
      <c r="C171"/>
      <c r="D171"/>
      <c r="E171"/>
      <c r="F171"/>
      <c r="G171"/>
      <c r="H171"/>
    </row>
    <row r="172" spans="1:8" s="29" customFormat="1">
      <c r="A172"/>
      <c r="B172"/>
      <c r="C172"/>
      <c r="D172"/>
      <c r="E172"/>
      <c r="F172"/>
      <c r="G172"/>
      <c r="H172"/>
    </row>
    <row r="173" spans="1:8" s="29" customFormat="1">
      <c r="A173"/>
      <c r="B173"/>
      <c r="C173"/>
      <c r="D173"/>
      <c r="E173"/>
      <c r="F173"/>
      <c r="G173"/>
      <c r="H173"/>
    </row>
    <row r="174" spans="1:8" s="29" customFormat="1">
      <c r="A174"/>
      <c r="B174"/>
      <c r="C174"/>
      <c r="D174"/>
      <c r="E174"/>
      <c r="F174"/>
      <c r="G174"/>
      <c r="H174"/>
    </row>
    <row r="175" spans="1:8" s="29" customFormat="1">
      <c r="A175"/>
      <c r="B175"/>
      <c r="C175"/>
      <c r="D175"/>
      <c r="E175"/>
      <c r="F175"/>
      <c r="G175"/>
      <c r="H175"/>
    </row>
    <row r="176" spans="1:8" s="29" customFormat="1">
      <c r="A176"/>
      <c r="B176"/>
      <c r="C176"/>
      <c r="D176"/>
      <c r="E176"/>
      <c r="F176"/>
      <c r="G176"/>
      <c r="H176"/>
    </row>
    <row r="177" spans="1:8" s="29" customFormat="1">
      <c r="A177"/>
      <c r="B177"/>
      <c r="C177"/>
      <c r="D177"/>
      <c r="E177"/>
      <c r="F177"/>
      <c r="G177"/>
      <c r="H177"/>
    </row>
    <row r="178" spans="1:8" s="29" customFormat="1">
      <c r="A178"/>
      <c r="B178"/>
      <c r="C178"/>
      <c r="D178"/>
      <c r="E178"/>
      <c r="F178"/>
      <c r="G178"/>
      <c r="H178"/>
    </row>
    <row r="179" spans="1:8" s="29" customFormat="1">
      <c r="A179"/>
      <c r="B179"/>
      <c r="C179"/>
      <c r="D179"/>
      <c r="E179"/>
      <c r="F179"/>
      <c r="G179"/>
      <c r="H179"/>
    </row>
    <row r="180" spans="1:8" s="29" customFormat="1">
      <c r="A180"/>
      <c r="B180"/>
      <c r="C180"/>
      <c r="D180"/>
      <c r="E180"/>
      <c r="F180"/>
      <c r="G180"/>
      <c r="H180"/>
    </row>
    <row r="181" spans="1:8" s="29" customFormat="1">
      <c r="A181"/>
      <c r="B181"/>
      <c r="C181"/>
      <c r="D181"/>
      <c r="E181"/>
      <c r="F181"/>
      <c r="G181"/>
      <c r="H181"/>
    </row>
    <row r="182" spans="1:8" s="29" customFormat="1">
      <c r="A182"/>
      <c r="B182"/>
      <c r="C182"/>
      <c r="D182"/>
      <c r="E182"/>
      <c r="F182"/>
      <c r="G182"/>
      <c r="H182"/>
    </row>
    <row r="183" spans="1:8" s="29" customFormat="1">
      <c r="A183"/>
      <c r="B183"/>
      <c r="C183"/>
      <c r="D183"/>
      <c r="E183"/>
      <c r="F183"/>
      <c r="G183"/>
      <c r="H183"/>
    </row>
    <row r="184" spans="1:8" s="29" customFormat="1">
      <c r="A184"/>
      <c r="B184"/>
      <c r="C184"/>
      <c r="D184"/>
      <c r="E184"/>
      <c r="F184"/>
      <c r="G184"/>
      <c r="H184"/>
    </row>
    <row r="185" spans="1:8" s="29" customFormat="1">
      <c r="A185"/>
      <c r="B185"/>
      <c r="C185"/>
      <c r="D185"/>
      <c r="E185"/>
      <c r="F185"/>
      <c r="G185"/>
      <c r="H185"/>
    </row>
    <row r="186" spans="1:8" s="29" customFormat="1">
      <c r="A186"/>
      <c r="B186"/>
      <c r="C186"/>
      <c r="D186"/>
      <c r="E186"/>
      <c r="F186"/>
      <c r="G186"/>
      <c r="H186"/>
    </row>
    <row r="187" spans="1:8" s="29" customFormat="1">
      <c r="A187"/>
      <c r="B187"/>
      <c r="C187"/>
      <c r="D187"/>
      <c r="E187"/>
      <c r="F187"/>
      <c r="G187"/>
      <c r="H187"/>
    </row>
    <row r="188" spans="1:8" s="29" customFormat="1">
      <c r="A188"/>
      <c r="B188"/>
      <c r="C188"/>
      <c r="D188"/>
      <c r="E188"/>
      <c r="F188"/>
      <c r="G188"/>
      <c r="H188"/>
    </row>
    <row r="189" spans="1:8" s="29" customFormat="1">
      <c r="A189"/>
      <c r="B189"/>
      <c r="C189"/>
      <c r="D189"/>
      <c r="E189"/>
      <c r="F189"/>
      <c r="G189"/>
      <c r="H189"/>
    </row>
    <row r="190" spans="1:8" s="29" customFormat="1">
      <c r="A190"/>
      <c r="B190"/>
      <c r="C190"/>
      <c r="D190"/>
      <c r="E190"/>
      <c r="F190"/>
      <c r="G190"/>
      <c r="H190"/>
    </row>
    <row r="191" spans="1:8" s="29" customFormat="1">
      <c r="A191"/>
      <c r="B191"/>
      <c r="C191"/>
      <c r="D191"/>
      <c r="E191"/>
      <c r="F191"/>
      <c r="G191"/>
      <c r="H191"/>
    </row>
    <row r="192" spans="1:8" s="29" customFormat="1">
      <c r="A192"/>
      <c r="B192"/>
      <c r="C192"/>
      <c r="D192"/>
      <c r="E192"/>
      <c r="F192"/>
      <c r="G192"/>
      <c r="H192"/>
    </row>
    <row r="193" spans="1:8" s="29" customFormat="1">
      <c r="A193"/>
      <c r="B193"/>
      <c r="C193"/>
      <c r="D193"/>
      <c r="E193"/>
      <c r="F193"/>
      <c r="G193"/>
      <c r="H193"/>
    </row>
    <row r="194" spans="1:8" s="29" customFormat="1">
      <c r="A194"/>
      <c r="B194"/>
      <c r="C194"/>
      <c r="D194"/>
      <c r="E194"/>
      <c r="F194"/>
      <c r="G194"/>
      <c r="H194"/>
    </row>
    <row r="195" spans="1:8" s="29" customFormat="1">
      <c r="A195"/>
      <c r="B195"/>
      <c r="C195"/>
      <c r="D195"/>
      <c r="E195"/>
      <c r="F195"/>
      <c r="G195"/>
      <c r="H195"/>
    </row>
    <row r="196" spans="1:8" s="29" customFormat="1">
      <c r="A196"/>
      <c r="B196"/>
      <c r="C196"/>
      <c r="D196"/>
      <c r="E196"/>
      <c r="F196"/>
      <c r="G196"/>
      <c r="H196"/>
    </row>
    <row r="197" spans="1:8" s="29" customFormat="1">
      <c r="A197"/>
      <c r="B197"/>
      <c r="C197"/>
      <c r="D197"/>
      <c r="E197"/>
      <c r="F197"/>
      <c r="G197"/>
      <c r="H197"/>
    </row>
    <row r="198" spans="1:8" s="29" customFormat="1" ht="32.25" customHeight="1">
      <c r="A198"/>
      <c r="B198"/>
      <c r="C198"/>
      <c r="D198"/>
      <c r="E198"/>
      <c r="F198"/>
      <c r="G198"/>
      <c r="H198"/>
    </row>
    <row r="199" spans="1:8" s="29" customFormat="1">
      <c r="A199"/>
      <c r="B199"/>
      <c r="C199"/>
      <c r="D199"/>
      <c r="E199"/>
      <c r="F199"/>
      <c r="G199"/>
      <c r="H199"/>
    </row>
    <row r="200" spans="1:8" s="29" customFormat="1">
      <c r="A200"/>
      <c r="B200"/>
      <c r="C200"/>
      <c r="D200"/>
      <c r="E200"/>
      <c r="F200"/>
      <c r="G200"/>
      <c r="H200"/>
    </row>
    <row r="201" spans="1:8" s="29" customFormat="1">
      <c r="A201"/>
      <c r="B201"/>
      <c r="C201"/>
      <c r="D201"/>
      <c r="E201"/>
      <c r="F201"/>
      <c r="G201"/>
      <c r="H201"/>
    </row>
    <row r="202" spans="1:8" s="29" customFormat="1">
      <c r="A202"/>
      <c r="B202"/>
      <c r="C202"/>
      <c r="D202"/>
      <c r="E202"/>
      <c r="F202"/>
      <c r="G202"/>
      <c r="H202"/>
    </row>
    <row r="203" spans="1:8" s="29" customFormat="1">
      <c r="A203"/>
      <c r="B203"/>
      <c r="C203"/>
      <c r="D203"/>
      <c r="E203"/>
      <c r="F203"/>
      <c r="G203"/>
      <c r="H203"/>
    </row>
    <row r="764" ht="126" customHeight="1"/>
    <row r="860" ht="42" customHeight="1"/>
    <row r="1073" ht="114" customHeight="1"/>
    <row r="1092" spans="1:8" s="28" customFormat="1">
      <c r="A1092"/>
      <c r="B1092"/>
      <c r="C1092"/>
      <c r="D1092"/>
      <c r="E1092"/>
      <c r="F1092"/>
      <c r="G1092"/>
      <c r="H1092"/>
    </row>
  </sheetData>
  <mergeCells count="1">
    <mergeCell ref="D18:D19"/>
  </mergeCells>
  <hyperlinks>
    <hyperlink ref="D12" location="IT!Print_Titles" display="INSTALATII TERMICE - CORP C2"/>
    <hyperlink ref="D13" location="IV!Print_Titles" display="INSTALATII DE VENTILARE - CORP C2"/>
    <hyperlink ref="D14" location="IC!Print_Titles" display="INSTALATII DE CLIMATIZARE - CORP C2"/>
  </hyperlinks>
  <pageMargins left="0.23622047244094491" right="0.23622047244094491" top="0.23622047244094491" bottom="0.74803149606299213" header="0.31496062992125984" footer="0.31496062992125984"/>
  <pageSetup paperSize="9" scale="78" fitToHeight="0" orientation="landscape" errors="dash"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77"/>
  <sheetViews>
    <sheetView tabSelected="1" view="pageBreakPreview" topLeftCell="A10" zoomScale="115" zoomScaleNormal="100" zoomScaleSheetLayoutView="115" workbookViewId="0">
      <selection activeCell="M9" sqref="M9"/>
    </sheetView>
  </sheetViews>
  <sheetFormatPr defaultRowHeight="14.5"/>
  <cols>
    <col min="1" max="2" width="6.7265625" customWidth="1"/>
    <col min="3" max="3" width="17.81640625" customWidth="1"/>
    <col min="4" max="4" width="132.54296875" bestFit="1" customWidth="1"/>
    <col min="5" max="5" width="4.26953125" bestFit="1" customWidth="1"/>
    <col min="6" max="6" width="8.7265625" bestFit="1" customWidth="1"/>
    <col min="7" max="7" width="7" bestFit="1" customWidth="1"/>
    <col min="8" max="8" width="6" bestFit="1" customWidth="1"/>
  </cols>
  <sheetData>
    <row r="1" spans="1:8" ht="15.5">
      <c r="A1" s="14" t="s">
        <v>4</v>
      </c>
      <c r="B1" s="14"/>
      <c r="C1" s="15"/>
      <c r="D1" s="16" t="s">
        <v>21</v>
      </c>
      <c r="E1" s="5"/>
      <c r="F1" s="6"/>
      <c r="G1" s="7"/>
      <c r="H1" s="4"/>
    </row>
    <row r="2" spans="1:8">
      <c r="A2" s="14" t="s">
        <v>5</v>
      </c>
      <c r="B2" s="14"/>
      <c r="C2" s="17"/>
      <c r="D2" s="13" t="s">
        <v>45</v>
      </c>
      <c r="E2" s="9"/>
      <c r="F2" s="10"/>
      <c r="G2" s="10"/>
      <c r="H2" s="8"/>
    </row>
    <row r="3" spans="1:8">
      <c r="A3" s="14" t="s">
        <v>6</v>
      </c>
      <c r="B3" s="14"/>
      <c r="C3" s="17"/>
      <c r="D3" s="18" t="s">
        <v>22</v>
      </c>
      <c r="E3" s="9"/>
      <c r="F3" s="10"/>
      <c r="G3" s="10"/>
      <c r="H3" s="8"/>
    </row>
    <row r="4" spans="1:8">
      <c r="A4" s="14" t="s">
        <v>7</v>
      </c>
      <c r="B4" s="14"/>
      <c r="C4" s="15"/>
      <c r="D4" s="19">
        <f ca="1">TODAY()</f>
        <v>46097</v>
      </c>
      <c r="E4" s="12"/>
      <c r="F4" s="8"/>
      <c r="G4" s="8"/>
      <c r="H4" s="11"/>
    </row>
    <row r="5" spans="1:8">
      <c r="A5" s="14" t="s">
        <v>8</v>
      </c>
      <c r="B5" s="14"/>
      <c r="C5" s="15"/>
      <c r="D5" s="18" t="s">
        <v>18</v>
      </c>
      <c r="E5" s="12"/>
      <c r="F5" s="8"/>
      <c r="G5" s="8"/>
      <c r="H5" s="11"/>
    </row>
    <row r="6" spans="1:8">
      <c r="A6" s="14" t="s">
        <v>1</v>
      </c>
      <c r="B6" s="14"/>
      <c r="C6" s="15"/>
      <c r="D6" s="16" t="s">
        <v>2</v>
      </c>
      <c r="E6" s="12"/>
      <c r="F6" s="8"/>
      <c r="G6" s="8"/>
      <c r="H6" s="11"/>
    </row>
    <row r="7" spans="1:8">
      <c r="A7" s="14" t="s">
        <v>3</v>
      </c>
      <c r="B7" s="14"/>
      <c r="C7" s="15"/>
      <c r="D7" s="18" t="s">
        <v>16</v>
      </c>
      <c r="E7" s="12"/>
      <c r="F7" s="8"/>
      <c r="G7" s="8"/>
      <c r="H7" s="11"/>
    </row>
    <row r="9" spans="1:8" ht="26">
      <c r="A9" s="20" t="s">
        <v>9</v>
      </c>
      <c r="B9" s="20" t="s">
        <v>24</v>
      </c>
      <c r="C9" s="20" t="s">
        <v>12</v>
      </c>
      <c r="D9" s="21" t="s">
        <v>10</v>
      </c>
      <c r="E9" s="21" t="s">
        <v>11</v>
      </c>
      <c r="F9" s="21" t="s">
        <v>13</v>
      </c>
      <c r="G9" s="20" t="s">
        <v>14</v>
      </c>
      <c r="H9" s="20" t="s">
        <v>15</v>
      </c>
    </row>
    <row r="10" spans="1:8" s="58" customFormat="1">
      <c r="A10" s="46"/>
      <c r="B10" s="47" t="s">
        <v>25</v>
      </c>
      <c r="C10" s="48" t="s">
        <v>19</v>
      </c>
      <c r="D10" s="49" t="s">
        <v>46</v>
      </c>
      <c r="E10" s="50"/>
      <c r="F10" s="51"/>
      <c r="G10" s="52"/>
      <c r="H10" s="53"/>
    </row>
    <row r="11" spans="1:8" s="127" customFormat="1">
      <c r="A11" s="167" t="str">
        <f>IF(Tabel14[[#This Row],[Capitol]]&lt;&gt;"",COUNTIF($B$10:B11,B11),"")</f>
        <v/>
      </c>
      <c r="B11" s="120"/>
      <c r="C11" s="121"/>
      <c r="D11" s="122"/>
      <c r="E11" s="148"/>
      <c r="F11" s="133"/>
      <c r="G11" s="138"/>
      <c r="H11" s="139"/>
    </row>
    <row r="12" spans="1:8" s="127" customFormat="1" ht="61.5" customHeight="1">
      <c r="A12" s="128">
        <f>IF(Tabel14[[#This Row],[Capitol]]&lt;&gt;"",COUNTIF($B$11:B12,B12),"")</f>
        <v>1</v>
      </c>
      <c r="B12" s="129" t="s">
        <v>25</v>
      </c>
      <c r="C12" s="151" t="s">
        <v>49</v>
      </c>
      <c r="D12" s="162" t="s">
        <v>181</v>
      </c>
      <c r="E12" s="148"/>
      <c r="F12" s="133"/>
      <c r="G12" s="138"/>
      <c r="H12" s="139"/>
    </row>
    <row r="13" spans="1:8" s="127" customFormat="1" ht="204.75" customHeight="1">
      <c r="A13" s="128" t="str">
        <f>IF(Tabel14[[#This Row],[Capitol]]&lt;&gt;"",COUNTIF($B$11:B13,B13),"")</f>
        <v/>
      </c>
      <c r="B13" s="120"/>
      <c r="C13" s="136" t="s">
        <v>175</v>
      </c>
      <c r="D13" s="136" t="s">
        <v>182</v>
      </c>
      <c r="E13" s="148" t="s">
        <v>17</v>
      </c>
      <c r="F13" s="133">
        <v>5</v>
      </c>
      <c r="G13" s="138"/>
      <c r="H13" s="139"/>
    </row>
    <row r="14" spans="1:8" s="127" customFormat="1">
      <c r="A14" s="128" t="str">
        <f>IF(Tabel14[[#This Row],[Capitol]]&lt;&gt;"",COUNTIF($B$11:B14,B14),"")</f>
        <v/>
      </c>
      <c r="B14" s="120"/>
      <c r="C14" s="120"/>
      <c r="D14" s="120"/>
      <c r="E14" s="120"/>
      <c r="F14" s="120"/>
      <c r="G14" s="120"/>
      <c r="H14" s="120"/>
    </row>
    <row r="15" spans="1:8" s="127" customFormat="1" ht="49.5" customHeight="1">
      <c r="A15" s="128">
        <f>IF(Tabel14[[#This Row],[Capitol]]&lt;&gt;"",COUNTIF($B$11:B15,B15),"")</f>
        <v>2</v>
      </c>
      <c r="B15" s="129" t="s">
        <v>25</v>
      </c>
      <c r="C15" s="132" t="s">
        <v>183</v>
      </c>
      <c r="D15" s="136" t="s">
        <v>184</v>
      </c>
      <c r="E15" s="148" t="s">
        <v>17</v>
      </c>
      <c r="F15" s="133">
        <v>5</v>
      </c>
      <c r="G15" s="138"/>
      <c r="H15" s="139"/>
    </row>
    <row r="16" spans="1:8" s="127" customFormat="1" ht="147.75" customHeight="1">
      <c r="A16" s="128" t="str">
        <f>IF(Tabel14[[#This Row],[Capitol]]&lt;&gt;"",COUNTIF($B$11:B16,B16),"")</f>
        <v/>
      </c>
      <c r="B16" s="129"/>
      <c r="C16" s="168" t="s">
        <v>194</v>
      </c>
      <c r="D16" s="169" t="s">
        <v>195</v>
      </c>
      <c r="E16" s="151" t="s">
        <v>17</v>
      </c>
      <c r="F16" s="124">
        <v>5</v>
      </c>
      <c r="G16" s="138"/>
      <c r="H16" s="139"/>
    </row>
    <row r="17" spans="1:8" s="127" customFormat="1">
      <c r="A17" s="128" t="str">
        <f>IF(Tabel14[[#This Row],[Capitol]]&lt;&gt;"",COUNTIF($B$11:B17,B17),"")</f>
        <v/>
      </c>
      <c r="B17" s="129"/>
      <c r="C17" s="132"/>
      <c r="D17" s="136"/>
      <c r="E17" s="148"/>
      <c r="F17" s="133"/>
      <c r="G17" s="138"/>
      <c r="H17" s="139"/>
    </row>
    <row r="18" spans="1:8" s="127" customFormat="1">
      <c r="A18" s="128" t="str">
        <f>IF(Tabel14[[#This Row],[Capitol]]&lt;&gt;"",COUNTIF($B$11:B18,B18),"")</f>
        <v/>
      </c>
      <c r="B18" s="120"/>
      <c r="C18" s="147"/>
      <c r="D18" s="145"/>
      <c r="E18" s="148"/>
      <c r="F18" s="133"/>
      <c r="G18" s="138"/>
      <c r="H18" s="139"/>
    </row>
    <row r="19" spans="1:8" s="127" customFormat="1">
      <c r="A19" s="128">
        <f>IF(Tabel14[[#This Row],[Capitol]]&lt;&gt;"",COUNTIF($B$11:B19,B19),"")</f>
        <v>3</v>
      </c>
      <c r="B19" s="128" t="s">
        <v>25</v>
      </c>
      <c r="C19" s="148" t="s">
        <v>50</v>
      </c>
      <c r="D19" s="145" t="s">
        <v>51</v>
      </c>
      <c r="E19" s="148"/>
      <c r="F19" s="133"/>
      <c r="G19" s="138"/>
      <c r="H19" s="139"/>
    </row>
    <row r="20" spans="1:8" s="127" customFormat="1" ht="115.5" customHeight="1">
      <c r="A20" s="128" t="str">
        <f>IF(Tabel14[[#This Row],[Capitol]]&lt;&gt;"",COUNTIF($B$11:B20,B20),"")</f>
        <v/>
      </c>
      <c r="B20" s="128"/>
      <c r="C20" s="132" t="s">
        <v>127</v>
      </c>
      <c r="D20" s="145" t="s">
        <v>168</v>
      </c>
      <c r="E20" s="148" t="s">
        <v>52</v>
      </c>
      <c r="F20" s="133">
        <v>5</v>
      </c>
      <c r="G20" s="138"/>
      <c r="H20" s="139"/>
    </row>
    <row r="21" spans="1:8" s="127" customFormat="1" ht="117.75" customHeight="1">
      <c r="A21" s="128" t="str">
        <f>IF(Tabel14[[#This Row],[Capitol]]&lt;&gt;"",COUNTIF($B$11:B21,B21),"")</f>
        <v/>
      </c>
      <c r="B21" s="128"/>
      <c r="C21" s="132" t="s">
        <v>172</v>
      </c>
      <c r="D21" s="145" t="s">
        <v>169</v>
      </c>
      <c r="E21" s="148" t="s">
        <v>52</v>
      </c>
      <c r="F21" s="133">
        <v>1</v>
      </c>
      <c r="G21" s="138"/>
      <c r="H21" s="139"/>
    </row>
    <row r="22" spans="1:8" s="127" customFormat="1" ht="109.5" customHeight="1">
      <c r="A22" s="128" t="str">
        <f>IF(Tabel14[[#This Row],[Capitol]]&lt;&gt;"",COUNTIF($B$11:B22,B22),"")</f>
        <v/>
      </c>
      <c r="B22" s="128"/>
      <c r="C22" s="132" t="s">
        <v>173</v>
      </c>
      <c r="D22" s="145" t="s">
        <v>170</v>
      </c>
      <c r="E22" s="148" t="s">
        <v>52</v>
      </c>
      <c r="F22" s="133">
        <v>1</v>
      </c>
      <c r="G22" s="138"/>
      <c r="H22" s="139"/>
    </row>
    <row r="23" spans="1:8" s="127" customFormat="1" ht="125.25" customHeight="1">
      <c r="A23" s="128" t="str">
        <f>IF(Tabel14[[#This Row],[Capitol]]&lt;&gt;"",COUNTIF($B$11:B23,B23),"")</f>
        <v/>
      </c>
      <c r="B23" s="128"/>
      <c r="C23" s="132" t="s">
        <v>174</v>
      </c>
      <c r="D23" s="145" t="s">
        <v>171</v>
      </c>
      <c r="E23" s="148" t="s">
        <v>52</v>
      </c>
      <c r="F23" s="133">
        <v>1</v>
      </c>
      <c r="G23" s="138"/>
      <c r="H23" s="139"/>
    </row>
    <row r="24" spans="1:8" s="127" customFormat="1">
      <c r="A24" s="128" t="str">
        <f>IF(Tabel14[[#This Row],[Capitol]]&lt;&gt;"",COUNTIF($B$11:B24,B24),"")</f>
        <v/>
      </c>
      <c r="B24" s="128"/>
      <c r="C24" s="132"/>
      <c r="D24" s="145"/>
      <c r="E24" s="148"/>
      <c r="F24" s="133"/>
      <c r="G24" s="138"/>
      <c r="H24" s="139"/>
    </row>
    <row r="25" spans="1:8" s="127" customFormat="1" ht="69" customHeight="1">
      <c r="A25" s="128">
        <f>IF(Tabel14[[#This Row],[Capitol]]&lt;&gt;"",COUNTIF($B$11:B25,B25),"")</f>
        <v>4</v>
      </c>
      <c r="B25" s="128" t="s">
        <v>25</v>
      </c>
      <c r="C25" s="148" t="s">
        <v>53</v>
      </c>
      <c r="D25" s="136" t="s">
        <v>54</v>
      </c>
      <c r="E25" s="148"/>
      <c r="F25" s="133"/>
      <c r="G25" s="138"/>
      <c r="H25" s="139"/>
    </row>
    <row r="26" spans="1:8" s="127" customFormat="1" ht="90" customHeight="1">
      <c r="A26" s="128" t="str">
        <f>IF(Tabel14[[#This Row],[Capitol]]&lt;&gt;"",COUNTIF($B$11:B26,B26),"")</f>
        <v/>
      </c>
      <c r="B26" s="128"/>
      <c r="C26" s="132" t="s">
        <v>162</v>
      </c>
      <c r="D26" s="145" t="s">
        <v>167</v>
      </c>
      <c r="E26" s="148" t="s">
        <v>17</v>
      </c>
      <c r="F26" s="133">
        <v>5</v>
      </c>
      <c r="G26" s="138"/>
      <c r="H26" s="139"/>
    </row>
    <row r="27" spans="1:8" s="127" customFormat="1" ht="92.25" customHeight="1">
      <c r="A27" s="128" t="str">
        <f>IF(Tabel14[[#This Row],[Capitol]]&lt;&gt;"",COUNTIF($B$11:B27,B27),"")</f>
        <v/>
      </c>
      <c r="B27" s="128"/>
      <c r="C27" s="132" t="s">
        <v>158</v>
      </c>
      <c r="D27" s="145" t="s">
        <v>166</v>
      </c>
      <c r="E27" s="148" t="s">
        <v>17</v>
      </c>
      <c r="F27" s="133">
        <v>1</v>
      </c>
      <c r="G27" s="138"/>
      <c r="H27" s="139"/>
    </row>
    <row r="28" spans="1:8" s="127" customFormat="1" ht="91.5" customHeight="1">
      <c r="A28" s="128" t="str">
        <f>IF(Tabel14[[#This Row],[Capitol]]&lt;&gt;"",COUNTIF($B$11:B28,B28),"")</f>
        <v/>
      </c>
      <c r="B28" s="128"/>
      <c r="C28" s="132" t="s">
        <v>159</v>
      </c>
      <c r="D28" s="145" t="s">
        <v>165</v>
      </c>
      <c r="E28" s="148" t="s">
        <v>17</v>
      </c>
      <c r="F28" s="133">
        <v>1</v>
      </c>
      <c r="G28" s="138"/>
      <c r="H28" s="139"/>
    </row>
    <row r="29" spans="1:8" s="127" customFormat="1" ht="89.25" customHeight="1">
      <c r="A29" s="128" t="str">
        <f>IF(Tabel14[[#This Row],[Capitol]]&lt;&gt;"",COUNTIF($B$11:B29,B29),"")</f>
        <v/>
      </c>
      <c r="B29" s="128"/>
      <c r="C29" s="132" t="s">
        <v>160</v>
      </c>
      <c r="D29" s="145" t="s">
        <v>164</v>
      </c>
      <c r="E29" s="148" t="s">
        <v>17</v>
      </c>
      <c r="F29" s="133">
        <v>1</v>
      </c>
      <c r="G29" s="138"/>
      <c r="H29" s="139"/>
    </row>
    <row r="30" spans="1:8" s="127" customFormat="1" ht="89.25" customHeight="1">
      <c r="A30" s="128" t="str">
        <f>IF(Tabel14[[#This Row],[Capitol]]&lt;&gt;"",COUNTIF($B$11:B30,B30),"")</f>
        <v/>
      </c>
      <c r="B30" s="128"/>
      <c r="C30" s="132" t="s">
        <v>161</v>
      </c>
      <c r="D30" s="145" t="s">
        <v>163</v>
      </c>
      <c r="E30" s="148" t="s">
        <v>17</v>
      </c>
      <c r="F30" s="133">
        <v>1</v>
      </c>
      <c r="G30" s="138"/>
      <c r="H30" s="139"/>
    </row>
    <row r="31" spans="1:8" s="127" customFormat="1">
      <c r="A31" s="128" t="str">
        <f>IF(Tabel14[[#This Row],[Capitol]]&lt;&gt;"",COUNTIF($B$11:B31,B31),"")</f>
        <v/>
      </c>
      <c r="B31" s="128"/>
      <c r="C31" s="132"/>
      <c r="D31" s="145"/>
      <c r="E31" s="148"/>
      <c r="F31" s="133"/>
      <c r="G31" s="138"/>
      <c r="H31" s="139"/>
    </row>
    <row r="32" spans="1:8" s="127" customFormat="1" ht="58.5" customHeight="1">
      <c r="A32" s="128">
        <f>IF(Tabel14[[#This Row],[Capitol]]&lt;&gt;"",COUNTIF($B$11:B32,B32),"")</f>
        <v>5</v>
      </c>
      <c r="B32" s="129" t="s">
        <v>25</v>
      </c>
      <c r="C32" s="148" t="s">
        <v>150</v>
      </c>
      <c r="D32" s="131" t="s">
        <v>151</v>
      </c>
      <c r="E32" s="148"/>
      <c r="F32" s="133"/>
      <c r="G32" s="138"/>
      <c r="H32" s="139"/>
    </row>
    <row r="33" spans="1:8" s="127" customFormat="1" ht="199.5" customHeight="1">
      <c r="A33" s="128" t="str">
        <f>IF(Tabel14[[#This Row],[Capitol]]&lt;&gt;"",COUNTIF($B$11:B33,B33),"")</f>
        <v/>
      </c>
      <c r="B33" s="129"/>
      <c r="C33" s="132" t="s">
        <v>152</v>
      </c>
      <c r="D33" s="137" t="s">
        <v>153</v>
      </c>
      <c r="E33" s="148" t="s">
        <v>17</v>
      </c>
      <c r="F33" s="133">
        <v>1</v>
      </c>
      <c r="G33" s="138"/>
      <c r="H33" s="139"/>
    </row>
    <row r="34" spans="1:8" s="127" customFormat="1" ht="194.25" customHeight="1">
      <c r="A34" s="128" t="str">
        <f>IF(Tabel14[[#This Row],[Capitol]]&lt;&gt;"",COUNTIF($B$11:B34,B34),"")</f>
        <v/>
      </c>
      <c r="B34" s="128"/>
      <c r="C34" s="132" t="s">
        <v>155</v>
      </c>
      <c r="D34" s="137" t="s">
        <v>154</v>
      </c>
      <c r="E34" s="148" t="s">
        <v>17</v>
      </c>
      <c r="F34" s="133">
        <v>1</v>
      </c>
      <c r="G34" s="138"/>
      <c r="H34" s="139"/>
    </row>
    <row r="35" spans="1:8" s="127" customFormat="1">
      <c r="A35" s="128" t="str">
        <f>IF(Tabel14[[#This Row],[Capitol]]&lt;&gt;"",COUNTIF($B$11:B35,B35),"")</f>
        <v/>
      </c>
      <c r="B35" s="128"/>
      <c r="C35" s="132"/>
      <c r="D35" s="145"/>
      <c r="E35" s="148"/>
      <c r="F35" s="133"/>
      <c r="G35" s="138"/>
      <c r="H35" s="139"/>
    </row>
    <row r="36" spans="1:8" s="127" customFormat="1" ht="59.25" customHeight="1">
      <c r="A36" s="128">
        <f>IF(Tabel14[[#This Row],[Capitol]]&lt;&gt;"",COUNTIF($B$11:B36,B36),"")</f>
        <v>6</v>
      </c>
      <c r="B36" s="128" t="s">
        <v>25</v>
      </c>
      <c r="C36" s="148" t="s">
        <v>55</v>
      </c>
      <c r="D36" s="136" t="s">
        <v>56</v>
      </c>
      <c r="E36" s="148"/>
      <c r="F36" s="133"/>
      <c r="G36" s="138"/>
      <c r="H36" s="139"/>
    </row>
    <row r="37" spans="1:8" s="127" customFormat="1" ht="107.25" customHeight="1">
      <c r="A37" s="128" t="str">
        <f>IF(Tabel14[[#This Row],[Capitol]]&lt;&gt;"",COUNTIF($B$11:B37,B37),"")</f>
        <v/>
      </c>
      <c r="B37" s="128"/>
      <c r="C37" s="148" t="s">
        <v>176</v>
      </c>
      <c r="D37" s="136" t="s">
        <v>177</v>
      </c>
      <c r="E37" s="148" t="s">
        <v>17</v>
      </c>
      <c r="F37" s="133">
        <v>1</v>
      </c>
      <c r="G37" s="138"/>
      <c r="H37" s="139"/>
    </row>
    <row r="38" spans="1:8" s="127" customFormat="1">
      <c r="A38" s="128" t="str">
        <f>IF(Tabel14[[#This Row],[Capitol]]&lt;&gt;"",COUNTIF($B$11:B38,B38),"")</f>
        <v/>
      </c>
      <c r="B38" s="128"/>
      <c r="C38" s="132"/>
      <c r="D38" s="145"/>
      <c r="E38" s="148"/>
      <c r="F38" s="133"/>
      <c r="G38" s="138"/>
      <c r="H38" s="139"/>
    </row>
    <row r="39" spans="1:8" s="127" customFormat="1" ht="81" customHeight="1">
      <c r="A39" s="128">
        <f>IF(Tabel14[[#This Row],[Capitol]]&lt;&gt;"",COUNTIF($B$11:B39,B39),"")</f>
        <v>7</v>
      </c>
      <c r="B39" s="128" t="s">
        <v>25</v>
      </c>
      <c r="C39" s="148" t="s">
        <v>186</v>
      </c>
      <c r="D39" s="136" t="s">
        <v>188</v>
      </c>
      <c r="E39" s="148"/>
      <c r="F39" s="133"/>
      <c r="G39" s="138"/>
      <c r="H39" s="139"/>
    </row>
    <row r="40" spans="1:8" s="127" customFormat="1" ht="114.75" customHeight="1">
      <c r="A40" s="128" t="str">
        <f>IF(Tabel14[[#This Row],[Capitol]]&lt;&gt;"",COUNTIF($B$11:B40,B40),"")</f>
        <v/>
      </c>
      <c r="B40" s="128"/>
      <c r="C40" s="148" t="s">
        <v>187</v>
      </c>
      <c r="D40" s="136" t="s">
        <v>189</v>
      </c>
      <c r="E40" s="148" t="s">
        <v>17</v>
      </c>
      <c r="F40" s="133">
        <v>2</v>
      </c>
      <c r="G40" s="138"/>
      <c r="H40" s="139"/>
    </row>
    <row r="41" spans="1:8" s="127" customFormat="1">
      <c r="A41" s="128" t="str">
        <f>IF(Tabel14[[#This Row],[Capitol]]&lt;&gt;"",COUNTIF($B$11:B41,B41),"")</f>
        <v/>
      </c>
      <c r="B41" s="128"/>
      <c r="C41" s="132"/>
      <c r="D41" s="145"/>
      <c r="E41" s="148"/>
      <c r="F41" s="133"/>
      <c r="G41" s="138"/>
      <c r="H41" s="139"/>
    </row>
    <row r="42" spans="1:8" s="127" customFormat="1" ht="88.5" customHeight="1">
      <c r="A42" s="128">
        <f>IF(Tabel14[[#This Row],[Capitol]]&lt;&gt;"",COUNTIF($B$11:B42,B42),"")</f>
        <v>8</v>
      </c>
      <c r="B42" s="128" t="s">
        <v>25</v>
      </c>
      <c r="C42" s="148" t="s">
        <v>190</v>
      </c>
      <c r="D42" s="136" t="s">
        <v>192</v>
      </c>
      <c r="E42" s="148"/>
      <c r="F42" s="133"/>
      <c r="G42" s="138"/>
      <c r="H42" s="139"/>
    </row>
    <row r="43" spans="1:8" s="127" customFormat="1" ht="69.75" customHeight="1">
      <c r="A43" s="128" t="str">
        <f>IF(Tabel14[[#This Row],[Capitol]]&lt;&gt;"",COUNTIF($B$11:B43,B43),"")</f>
        <v/>
      </c>
      <c r="B43" s="128"/>
      <c r="C43" s="148"/>
      <c r="D43" s="136" t="s">
        <v>191</v>
      </c>
      <c r="E43" s="148" t="s">
        <v>17</v>
      </c>
      <c r="F43" s="133">
        <v>8</v>
      </c>
      <c r="G43" s="138"/>
      <c r="H43" s="139"/>
    </row>
    <row r="44" spans="1:8" s="127" customFormat="1">
      <c r="A44" s="128" t="str">
        <f>IF(Tabel14[[#This Row],[Capitol]]&lt;&gt;"",COUNTIF($B$11:B44,B44),"")</f>
        <v/>
      </c>
      <c r="B44" s="128"/>
      <c r="C44" s="132"/>
      <c r="D44" s="145"/>
      <c r="E44" s="148"/>
      <c r="F44" s="133"/>
      <c r="G44" s="138"/>
      <c r="H44" s="139"/>
    </row>
    <row r="45" spans="1:8" s="127" customFormat="1" ht="144.75" customHeight="1">
      <c r="A45" s="128">
        <f>IF(Tabel14[[#This Row],[Capitol]]&lt;&gt;"",COUNTIF($B$11:B45,B45),"")</f>
        <v>9</v>
      </c>
      <c r="B45" s="128" t="s">
        <v>25</v>
      </c>
      <c r="C45" s="132" t="s">
        <v>57</v>
      </c>
      <c r="D45" s="170" t="s">
        <v>58</v>
      </c>
      <c r="E45" s="148"/>
      <c r="F45" s="133"/>
      <c r="G45" s="138"/>
      <c r="H45" s="139"/>
    </row>
    <row r="46" spans="1:8" s="127" customFormat="1" ht="98.25" customHeight="1">
      <c r="A46" s="128" t="str">
        <f>IF(Tabel14[[#This Row],[Capitol]]&lt;&gt;"",COUNTIF($B$11:B46,B46),"")</f>
        <v/>
      </c>
      <c r="B46" s="128"/>
      <c r="C46" s="132" t="s">
        <v>178</v>
      </c>
      <c r="D46" s="145" t="s">
        <v>179</v>
      </c>
      <c r="E46" s="148" t="s">
        <v>17</v>
      </c>
      <c r="F46" s="133">
        <v>1</v>
      </c>
      <c r="G46" s="138"/>
      <c r="H46" s="139"/>
    </row>
    <row r="47" spans="1:8" s="127" customFormat="1">
      <c r="A47" s="128" t="str">
        <f>IF(Tabel14[[#This Row],[Capitol]]&lt;&gt;"",COUNTIF($B$11:B47,B47),"")</f>
        <v/>
      </c>
      <c r="B47" s="128"/>
      <c r="C47" s="132"/>
      <c r="D47" s="145"/>
      <c r="E47" s="148"/>
      <c r="F47" s="133"/>
      <c r="G47" s="138"/>
      <c r="H47" s="139"/>
    </row>
    <row r="48" spans="1:8" s="127" customFormat="1" ht="74.25" customHeight="1">
      <c r="A48" s="128">
        <f>IF(Tabel14[[#This Row],[Capitol]]&lt;&gt;"",COUNTIF($B$11:B48,B48),"")</f>
        <v>10</v>
      </c>
      <c r="B48" s="128" t="s">
        <v>25</v>
      </c>
      <c r="C48" s="148" t="s">
        <v>128</v>
      </c>
      <c r="D48" s="145" t="s">
        <v>180</v>
      </c>
      <c r="E48" s="148" t="s">
        <v>17</v>
      </c>
      <c r="F48" s="133">
        <v>1</v>
      </c>
      <c r="G48" s="138"/>
      <c r="H48" s="139"/>
    </row>
    <row r="49" spans="1:8" s="127" customFormat="1">
      <c r="A49" s="128" t="str">
        <f>IF(Tabel14[[#This Row],[Capitol]]&lt;&gt;"",COUNTIF($B$11:B49,B49),"")</f>
        <v/>
      </c>
      <c r="B49" s="128"/>
      <c r="C49" s="132"/>
      <c r="D49" s="145"/>
      <c r="E49" s="148"/>
      <c r="F49" s="133"/>
      <c r="G49" s="138"/>
      <c r="H49" s="139"/>
    </row>
    <row r="50" spans="1:8" s="127" customFormat="1" ht="65">
      <c r="A50" s="128">
        <f>IF(Tabel14[[#This Row],[Capitol]]&lt;&gt;"",COUNTIF($B$11:B50,B50),"")</f>
        <v>11</v>
      </c>
      <c r="B50" s="128" t="s">
        <v>25</v>
      </c>
      <c r="C50" s="132" t="s">
        <v>39</v>
      </c>
      <c r="D50" s="137" t="s">
        <v>40</v>
      </c>
      <c r="E50" s="132"/>
      <c r="F50" s="133"/>
      <c r="G50" s="138"/>
      <c r="H50" s="139"/>
    </row>
    <row r="51" spans="1:8" ht="36" customHeight="1">
      <c r="A51" s="59" t="str">
        <f>IF(Tabel14[[#This Row],[Capitol]]&lt;&gt;"",COUNTIF($B$11:B51,B51),"")</f>
        <v/>
      </c>
      <c r="B51" s="39"/>
      <c r="C51" s="31" t="s">
        <v>35</v>
      </c>
      <c r="D51" s="37" t="s">
        <v>41</v>
      </c>
      <c r="E51" s="24" t="s">
        <v>23</v>
      </c>
      <c r="F51" s="25">
        <v>2</v>
      </c>
      <c r="G51" s="29"/>
      <c r="H51" s="30"/>
    </row>
    <row r="52" spans="1:8" ht="34.5" customHeight="1">
      <c r="A52" s="59" t="str">
        <f>IF(Tabel14[[#This Row],[Capitol]]&lt;&gt;"",COUNTIF($B$11:B52,B52),"")</f>
        <v/>
      </c>
      <c r="B52" s="39"/>
      <c r="C52" s="31" t="s">
        <v>36</v>
      </c>
      <c r="D52" s="37" t="s">
        <v>42</v>
      </c>
      <c r="E52" s="24" t="s">
        <v>23</v>
      </c>
      <c r="F52" s="25">
        <v>2</v>
      </c>
      <c r="G52" s="29"/>
      <c r="H52" s="30"/>
    </row>
    <row r="53" spans="1:8" ht="36.75" customHeight="1">
      <c r="A53" s="59" t="str">
        <f>IF(Tabel14[[#This Row],[Capitol]]&lt;&gt;"",COUNTIF($B$11:B53,B53),"")</f>
        <v/>
      </c>
      <c r="B53" s="39"/>
      <c r="C53" s="31" t="s">
        <v>37</v>
      </c>
      <c r="D53" s="37" t="s">
        <v>43</v>
      </c>
      <c r="E53" s="24" t="s">
        <v>23</v>
      </c>
      <c r="F53" s="25">
        <v>2</v>
      </c>
      <c r="G53" s="29"/>
      <c r="H53" s="30"/>
    </row>
    <row r="54" spans="1:8" ht="36" customHeight="1">
      <c r="A54" s="59" t="str">
        <f>IF(Tabel14[[#This Row],[Capitol]]&lt;&gt;"",COUNTIF($B$11:B54,B54),"")</f>
        <v/>
      </c>
      <c r="B54" s="39"/>
      <c r="C54" s="31" t="s">
        <v>38</v>
      </c>
      <c r="D54" s="37" t="s">
        <v>44</v>
      </c>
      <c r="E54" s="24" t="s">
        <v>23</v>
      </c>
      <c r="F54" s="25">
        <v>6</v>
      </c>
      <c r="G54" s="29"/>
      <c r="H54" s="30"/>
    </row>
    <row r="55" spans="1:8" ht="31.5" customHeight="1">
      <c r="A55" s="59" t="str">
        <f>IF(Tabel14[[#This Row],[Capitol]]&lt;&gt;"",COUNTIF($B$11:B55,B55),"")</f>
        <v/>
      </c>
      <c r="B55" s="39"/>
      <c r="C55" s="31" t="s">
        <v>48</v>
      </c>
      <c r="D55" s="37" t="s">
        <v>47</v>
      </c>
      <c r="E55" s="24" t="s">
        <v>23</v>
      </c>
      <c r="F55" s="25">
        <v>3</v>
      </c>
      <c r="G55" s="29"/>
      <c r="H55" s="30"/>
    </row>
    <row r="56" spans="1:8">
      <c r="A56" s="59" t="str">
        <f>IF(Tabel14[[#This Row],[Capitol]]&lt;&gt;"",COUNTIF($B$11:B56,B56),"")</f>
        <v/>
      </c>
      <c r="B56" s="59"/>
      <c r="C56" s="36"/>
      <c r="D56" s="37"/>
      <c r="E56" s="24"/>
      <c r="F56" s="25"/>
      <c r="G56" s="29"/>
      <c r="H56" s="30"/>
    </row>
    <row r="57" spans="1:8">
      <c r="A57" s="59">
        <f>IF(Tabel14[[#This Row],[Capitol]]&lt;&gt;"",COUNTIF($B$11:B57,B57),"")</f>
        <v>12</v>
      </c>
      <c r="B57" s="59" t="s">
        <v>25</v>
      </c>
      <c r="C57" s="74" t="s">
        <v>59</v>
      </c>
      <c r="D57" s="73" t="s">
        <v>60</v>
      </c>
      <c r="E57" s="75" t="s">
        <v>17</v>
      </c>
      <c r="F57" s="25">
        <v>20</v>
      </c>
      <c r="G57" s="29"/>
      <c r="H57" s="30"/>
    </row>
    <row r="58" spans="1:8">
      <c r="A58" s="59" t="str">
        <f>IF(Tabel14[[#This Row],[Capitol]]&lt;&gt;"",COUNTIF($B$11:B58,B58),"")</f>
        <v/>
      </c>
      <c r="B58" s="59"/>
      <c r="C58" s="36"/>
      <c r="D58" s="37"/>
      <c r="E58" s="24"/>
      <c r="F58" s="25"/>
      <c r="G58" s="29"/>
      <c r="H58" s="30"/>
    </row>
    <row r="59" spans="1:8" ht="74.25" customHeight="1">
      <c r="A59" s="59">
        <f>IF(Tabel14[[#This Row],[Capitol]]&lt;&gt;"",COUNTIF($B$11:B59,B59),"")</f>
        <v>13</v>
      </c>
      <c r="B59" s="59" t="s">
        <v>25</v>
      </c>
      <c r="C59" s="74" t="s">
        <v>61</v>
      </c>
      <c r="D59" s="73" t="s">
        <v>62</v>
      </c>
      <c r="E59" s="75"/>
      <c r="F59" s="25"/>
      <c r="G59" s="29"/>
      <c r="H59" s="30"/>
    </row>
    <row r="60" spans="1:8">
      <c r="A60" s="59" t="str">
        <f>IF(Tabel14[[#This Row],[Capitol]]&lt;&gt;"",COUNTIF($B$11:B60,B60),"")</f>
        <v/>
      </c>
      <c r="B60" s="59"/>
      <c r="C60" s="74" t="s">
        <v>61</v>
      </c>
      <c r="D60" s="73" t="s">
        <v>63</v>
      </c>
      <c r="E60" s="75" t="s">
        <v>17</v>
      </c>
      <c r="F60" s="25">
        <v>2</v>
      </c>
      <c r="G60" s="29"/>
      <c r="H60" s="30"/>
    </row>
    <row r="61" spans="1:8">
      <c r="A61" s="59" t="str">
        <f>IF(Tabel14[[#This Row],[Capitol]]&lt;&gt;"",COUNTIF($B$11:B61,B61),"")</f>
        <v/>
      </c>
      <c r="B61" s="59"/>
      <c r="C61" s="74" t="s">
        <v>61</v>
      </c>
      <c r="D61" s="73" t="s">
        <v>63</v>
      </c>
      <c r="E61" s="75" t="s">
        <v>17</v>
      </c>
      <c r="F61" s="25">
        <v>0</v>
      </c>
      <c r="G61" s="29"/>
      <c r="H61" s="30"/>
    </row>
    <row r="62" spans="1:8">
      <c r="A62" s="59" t="str">
        <f>IF(Tabel14[[#This Row],[Capitol]]&lt;&gt;"",COUNTIF($B$11:B62,B62),"")</f>
        <v/>
      </c>
      <c r="B62" s="59"/>
      <c r="C62" s="74" t="s">
        <v>61</v>
      </c>
      <c r="D62" s="73" t="s">
        <v>64</v>
      </c>
      <c r="E62" s="75" t="s">
        <v>17</v>
      </c>
      <c r="F62" s="25">
        <v>0</v>
      </c>
      <c r="G62" s="29"/>
      <c r="H62" s="30"/>
    </row>
    <row r="63" spans="1:8">
      <c r="A63" s="59" t="str">
        <f>IF(Tabel14[[#This Row],[Capitol]]&lt;&gt;"",COUNTIF($B$11:B63,B63),"")</f>
        <v/>
      </c>
      <c r="B63" s="59"/>
      <c r="C63" s="74"/>
      <c r="D63" s="73"/>
      <c r="E63" s="75"/>
      <c r="F63" s="25"/>
      <c r="G63" s="29"/>
      <c r="H63" s="30"/>
    </row>
    <row r="64" spans="1:8" ht="70.5" customHeight="1">
      <c r="A64" s="59">
        <f>IF(Tabel14[[#This Row],[Capitol]]&lt;&gt;"",COUNTIF($B$11:B64,B64),"")</f>
        <v>14</v>
      </c>
      <c r="B64" s="59" t="s">
        <v>25</v>
      </c>
      <c r="C64" s="74" t="s">
        <v>61</v>
      </c>
      <c r="D64" s="73" t="s">
        <v>65</v>
      </c>
      <c r="E64" s="75"/>
      <c r="F64" s="25"/>
      <c r="G64" s="29"/>
      <c r="H64" s="30"/>
    </row>
    <row r="65" spans="1:8">
      <c r="A65" s="59" t="str">
        <f>IF(Tabel14[[#This Row],[Capitol]]&lt;&gt;"",COUNTIF($B$11:B65,B65),"")</f>
        <v/>
      </c>
      <c r="B65" s="59"/>
      <c r="C65" s="74" t="s">
        <v>61</v>
      </c>
      <c r="D65" s="73" t="s">
        <v>66</v>
      </c>
      <c r="E65" s="75" t="s">
        <v>17</v>
      </c>
      <c r="F65" s="25">
        <v>2</v>
      </c>
      <c r="G65" s="29"/>
      <c r="H65" s="30"/>
    </row>
    <row r="66" spans="1:8">
      <c r="A66" s="59" t="str">
        <f>IF(Tabel14[[#This Row],[Capitol]]&lt;&gt;"",COUNTIF($B$11:B66,B66),"")</f>
        <v/>
      </c>
      <c r="B66" s="59"/>
      <c r="C66" s="74" t="s">
        <v>61</v>
      </c>
      <c r="D66" s="73" t="s">
        <v>67</v>
      </c>
      <c r="E66" s="75" t="s">
        <v>17</v>
      </c>
      <c r="F66" s="25">
        <v>3</v>
      </c>
      <c r="G66" s="29"/>
      <c r="H66" s="30"/>
    </row>
    <row r="67" spans="1:8">
      <c r="A67" s="59" t="str">
        <f>IF(Tabel14[[#This Row],[Capitol]]&lt;&gt;"",COUNTIF($B$11:B67,B67),"")</f>
        <v/>
      </c>
      <c r="B67" s="59"/>
      <c r="C67" s="74" t="s">
        <v>61</v>
      </c>
      <c r="D67" s="73" t="s">
        <v>68</v>
      </c>
      <c r="E67" s="75" t="s">
        <v>17</v>
      </c>
      <c r="F67" s="25">
        <v>1</v>
      </c>
      <c r="G67" s="29"/>
      <c r="H67" s="30"/>
    </row>
    <row r="68" spans="1:8">
      <c r="A68" s="59" t="str">
        <f>IF(Tabel14[[#This Row],[Capitol]]&lt;&gt;"",COUNTIF($B$11:B68,B68),"")</f>
        <v/>
      </c>
      <c r="B68" s="59"/>
      <c r="C68" s="75"/>
      <c r="D68" s="73"/>
      <c r="E68" s="2"/>
      <c r="F68" s="23"/>
      <c r="H68" s="3"/>
    </row>
    <row r="69" spans="1:8" ht="58">
      <c r="A69" s="59">
        <f>IF(Tabel14[[#This Row],[Capitol]]&lt;&gt;"",COUNTIF($B$11:B69,B69),"")</f>
        <v>15</v>
      </c>
      <c r="B69" s="59" t="s">
        <v>25</v>
      </c>
      <c r="C69" s="74" t="s">
        <v>69</v>
      </c>
      <c r="D69" s="73" t="s">
        <v>70</v>
      </c>
      <c r="E69" s="75"/>
      <c r="F69" s="25"/>
      <c r="G69" s="29"/>
      <c r="H69" s="30"/>
    </row>
    <row r="70" spans="1:8">
      <c r="A70" s="59" t="str">
        <f>IF(Tabel14[[#This Row],[Capitol]]&lt;&gt;"",COUNTIF($B$11:B70,B70),"")</f>
        <v/>
      </c>
      <c r="B70" s="59"/>
      <c r="C70" s="74" t="s">
        <v>69</v>
      </c>
      <c r="D70" s="73" t="s">
        <v>68</v>
      </c>
      <c r="E70" s="75" t="s">
        <v>17</v>
      </c>
      <c r="F70" s="25">
        <v>1</v>
      </c>
      <c r="G70" s="29"/>
      <c r="H70" s="30"/>
    </row>
    <row r="71" spans="1:8">
      <c r="A71" s="59" t="str">
        <f>IF(Tabel14[[#This Row],[Capitol]]&lt;&gt;"",COUNTIF($B$11:B71,B71),"")</f>
        <v/>
      </c>
      <c r="B71" s="59"/>
      <c r="C71" s="75"/>
      <c r="D71" s="73"/>
      <c r="E71" s="2"/>
      <c r="F71" s="23"/>
      <c r="H71" s="3"/>
    </row>
    <row r="72" spans="1:8" ht="29">
      <c r="A72" s="59">
        <f>IF(Tabel14[[#This Row],[Capitol]]&lt;&gt;"",COUNTIF($B$11:B72,B72),"")</f>
        <v>16</v>
      </c>
      <c r="B72" s="59" t="s">
        <v>25</v>
      </c>
      <c r="C72" s="74" t="s">
        <v>71</v>
      </c>
      <c r="D72" s="76" t="s">
        <v>72</v>
      </c>
      <c r="E72" s="2"/>
      <c r="F72" s="25"/>
      <c r="G72" s="29"/>
      <c r="H72" s="30"/>
    </row>
    <row r="73" spans="1:8">
      <c r="A73" s="59" t="str">
        <f>IF(Tabel14[[#This Row],[Capitol]]&lt;&gt;"",COUNTIF($B$11:B73,B73),"")</f>
        <v/>
      </c>
      <c r="B73" s="59"/>
      <c r="C73" s="74" t="s">
        <v>71</v>
      </c>
      <c r="D73" s="76" t="s">
        <v>73</v>
      </c>
      <c r="E73" s="2" t="s">
        <v>17</v>
      </c>
      <c r="F73" s="25">
        <v>0</v>
      </c>
      <c r="G73" s="29"/>
      <c r="H73" s="30"/>
    </row>
    <row r="74" spans="1:8">
      <c r="A74" s="59" t="str">
        <f>IF(Tabel14[[#This Row],[Capitol]]&lt;&gt;"",COUNTIF($B$11:B74,B74),"")</f>
        <v/>
      </c>
      <c r="B74" s="59"/>
      <c r="C74" s="74" t="s">
        <v>71</v>
      </c>
      <c r="D74" s="76" t="s">
        <v>63</v>
      </c>
      <c r="E74" s="2" t="s">
        <v>17</v>
      </c>
      <c r="F74" s="25">
        <v>4</v>
      </c>
      <c r="G74" s="29"/>
      <c r="H74" s="30"/>
    </row>
    <row r="75" spans="1:8">
      <c r="A75" s="59" t="str">
        <f>IF(Tabel14[[#This Row],[Capitol]]&lt;&gt;"",COUNTIF($B$11:B75,B75),"")</f>
        <v/>
      </c>
      <c r="B75" s="59"/>
      <c r="C75" s="74" t="s">
        <v>71</v>
      </c>
      <c r="D75" s="76" t="s">
        <v>64</v>
      </c>
      <c r="E75" s="2" t="s">
        <v>17</v>
      </c>
      <c r="F75" s="25">
        <v>0</v>
      </c>
      <c r="G75" s="29"/>
      <c r="H75" s="30"/>
    </row>
    <row r="76" spans="1:8">
      <c r="A76" s="59" t="str">
        <f>IF(Tabel14[[#This Row],[Capitol]]&lt;&gt;"",COUNTIF($B$11:B76,B76),"")</f>
        <v/>
      </c>
      <c r="B76" s="59"/>
      <c r="C76" s="74" t="s">
        <v>71</v>
      </c>
      <c r="D76" s="76" t="s">
        <v>66</v>
      </c>
      <c r="E76" s="2" t="s">
        <v>17</v>
      </c>
      <c r="F76" s="25">
        <v>2</v>
      </c>
      <c r="G76" s="29"/>
      <c r="H76" s="30"/>
    </row>
    <row r="77" spans="1:8">
      <c r="A77" s="59" t="str">
        <f>IF(Tabel14[[#This Row],[Capitol]]&lt;&gt;"",COUNTIF($B$11:B77,B77),"")</f>
        <v/>
      </c>
      <c r="B77" s="59"/>
      <c r="C77" s="74" t="s">
        <v>71</v>
      </c>
      <c r="D77" s="76" t="s">
        <v>67</v>
      </c>
      <c r="E77" s="2" t="s">
        <v>17</v>
      </c>
      <c r="F77" s="25">
        <v>2</v>
      </c>
      <c r="G77" s="29"/>
      <c r="H77" s="30"/>
    </row>
    <row r="78" spans="1:8">
      <c r="A78" s="59" t="str">
        <f>IF(Tabel14[[#This Row],[Capitol]]&lt;&gt;"",COUNTIF($B$11:B78,B78),"")</f>
        <v/>
      </c>
      <c r="B78" s="59"/>
      <c r="C78" s="74" t="s">
        <v>71</v>
      </c>
      <c r="D78" s="76" t="s">
        <v>68</v>
      </c>
      <c r="E78" s="2" t="s">
        <v>17</v>
      </c>
      <c r="F78" s="25">
        <v>2</v>
      </c>
      <c r="G78" s="29"/>
      <c r="H78" s="30"/>
    </row>
    <row r="79" spans="1:8">
      <c r="A79" s="59" t="str">
        <f>IF(Tabel14[[#This Row],[Capitol]]&lt;&gt;"",COUNTIF($B$11:B79,B79),"")</f>
        <v/>
      </c>
      <c r="B79" s="59"/>
      <c r="C79" s="75"/>
      <c r="D79" s="73"/>
      <c r="E79" s="2"/>
      <c r="F79" s="23"/>
      <c r="H79" s="3"/>
    </row>
    <row r="80" spans="1:8" ht="43.5">
      <c r="A80" s="59">
        <f>IF(Tabel14[[#This Row],[Capitol]]&lt;&gt;"",COUNTIF($B$11:B80,B80),"")</f>
        <v>17</v>
      </c>
      <c r="B80" s="59" t="s">
        <v>25</v>
      </c>
      <c r="C80" s="74" t="s">
        <v>74</v>
      </c>
      <c r="D80" s="76" t="s">
        <v>75</v>
      </c>
      <c r="E80" s="2"/>
      <c r="F80" s="25"/>
      <c r="G80" s="29"/>
      <c r="H80" s="30"/>
    </row>
    <row r="81" spans="1:8">
      <c r="A81" s="59" t="str">
        <f>IF(Tabel14[[#This Row],[Capitol]]&lt;&gt;"",COUNTIF($B$11:B81,B81),"")</f>
        <v/>
      </c>
      <c r="B81" s="59"/>
      <c r="C81" s="74" t="s">
        <v>74</v>
      </c>
      <c r="D81" s="76" t="s">
        <v>76</v>
      </c>
      <c r="E81" s="2" t="s">
        <v>52</v>
      </c>
      <c r="F81" s="25">
        <v>1</v>
      </c>
      <c r="G81" s="29"/>
      <c r="H81" s="30"/>
    </row>
    <row r="82" spans="1:8">
      <c r="A82" s="59" t="str">
        <f>IF(Tabel14[[#This Row],[Capitol]]&lt;&gt;"",COUNTIF($B$11:B82,B82),"")</f>
        <v/>
      </c>
      <c r="B82" s="59"/>
      <c r="C82" s="74" t="s">
        <v>74</v>
      </c>
      <c r="D82" s="76" t="s">
        <v>73</v>
      </c>
      <c r="E82" s="2" t="s">
        <v>52</v>
      </c>
      <c r="F82" s="25">
        <v>0</v>
      </c>
      <c r="G82" s="29"/>
      <c r="H82" s="30"/>
    </row>
    <row r="83" spans="1:8">
      <c r="A83" s="59" t="str">
        <f>IF(Tabel14[[#This Row],[Capitol]]&lt;&gt;"",COUNTIF($B$11:B83,B83),"")</f>
        <v/>
      </c>
      <c r="B83" s="59"/>
      <c r="C83" s="74" t="s">
        <v>74</v>
      </c>
      <c r="D83" s="76" t="s">
        <v>63</v>
      </c>
      <c r="E83" s="2" t="s">
        <v>52</v>
      </c>
      <c r="F83" s="25">
        <v>2</v>
      </c>
      <c r="G83" s="29"/>
      <c r="H83" s="30"/>
    </row>
    <row r="84" spans="1:8">
      <c r="A84" s="59" t="str">
        <f>IF(Tabel14[[#This Row],[Capitol]]&lt;&gt;"",COUNTIF($B$11:B84,B84),"")</f>
        <v/>
      </c>
      <c r="B84" s="59"/>
      <c r="C84" s="74" t="s">
        <v>74</v>
      </c>
      <c r="D84" s="76" t="s">
        <v>64</v>
      </c>
      <c r="E84" s="2" t="s">
        <v>52</v>
      </c>
      <c r="F84" s="25">
        <v>0</v>
      </c>
      <c r="G84" s="29"/>
      <c r="H84" s="30"/>
    </row>
    <row r="85" spans="1:8">
      <c r="A85" s="59" t="str">
        <f>IF(Tabel14[[#This Row],[Capitol]]&lt;&gt;"",COUNTIF($B$11:B85,B85),"")</f>
        <v/>
      </c>
      <c r="B85" s="59"/>
      <c r="C85" s="74"/>
      <c r="D85" s="76"/>
      <c r="E85" s="2"/>
      <c r="F85" s="25"/>
      <c r="G85" s="29"/>
      <c r="H85" s="30"/>
    </row>
    <row r="86" spans="1:8" ht="43.5">
      <c r="A86" s="59">
        <f>IF(Tabel14[[#This Row],[Capitol]]&lt;&gt;"",COUNTIF($B$11:B86,B86),"")</f>
        <v>18</v>
      </c>
      <c r="B86" s="59" t="s">
        <v>25</v>
      </c>
      <c r="C86" s="74" t="s">
        <v>74</v>
      </c>
      <c r="D86" s="76" t="s">
        <v>77</v>
      </c>
      <c r="E86" s="2"/>
      <c r="F86" s="25"/>
      <c r="G86" s="29"/>
      <c r="H86" s="30"/>
    </row>
    <row r="87" spans="1:8">
      <c r="A87" s="59" t="str">
        <f>IF(Tabel14[[#This Row],[Capitol]]&lt;&gt;"",COUNTIF($B$11:B87,B87),"")</f>
        <v/>
      </c>
      <c r="B87" s="59"/>
      <c r="C87" s="74" t="s">
        <v>74</v>
      </c>
      <c r="D87" s="76" t="s">
        <v>66</v>
      </c>
      <c r="E87" s="2" t="s">
        <v>52</v>
      </c>
      <c r="F87" s="25">
        <v>6</v>
      </c>
      <c r="G87" s="29"/>
      <c r="H87" s="30"/>
    </row>
    <row r="88" spans="1:8">
      <c r="A88" s="59" t="str">
        <f>IF(Tabel14[[#This Row],[Capitol]]&lt;&gt;"",COUNTIF($B$11:B88,B88),"")</f>
        <v/>
      </c>
      <c r="B88" s="59"/>
      <c r="C88" s="74" t="s">
        <v>74</v>
      </c>
      <c r="D88" s="76" t="s">
        <v>67</v>
      </c>
      <c r="E88" s="2" t="s">
        <v>52</v>
      </c>
      <c r="F88" s="25">
        <v>1</v>
      </c>
      <c r="G88" s="29"/>
      <c r="H88" s="30"/>
    </row>
    <row r="89" spans="1:8">
      <c r="A89" s="59" t="str">
        <f>IF(Tabel14[[#This Row],[Capitol]]&lt;&gt;"",COUNTIF($B$11:B89,B89),"")</f>
        <v/>
      </c>
      <c r="B89" s="59"/>
      <c r="C89" s="74" t="s">
        <v>74</v>
      </c>
      <c r="D89" s="76" t="s">
        <v>68</v>
      </c>
      <c r="E89" s="2" t="s">
        <v>52</v>
      </c>
      <c r="F89" s="25">
        <v>1</v>
      </c>
      <c r="G89" s="29"/>
      <c r="H89" s="30"/>
    </row>
    <row r="90" spans="1:8">
      <c r="A90" s="59" t="str">
        <f>IF(Tabel14[[#This Row],[Capitol]]&lt;&gt;"",COUNTIF($B$11:B90,B90),"")</f>
        <v/>
      </c>
      <c r="B90" s="39"/>
      <c r="C90" s="77"/>
      <c r="D90" s="73"/>
      <c r="E90" s="2"/>
      <c r="F90" s="25"/>
      <c r="G90" s="29"/>
      <c r="H90" s="30"/>
    </row>
    <row r="91" spans="1:8" ht="48.75" customHeight="1">
      <c r="A91" s="59">
        <f>IF(Tabel14[[#This Row],[Capitol]]&lt;&gt;"",COUNTIF($B$11:B91,B91),"")</f>
        <v>19</v>
      </c>
      <c r="B91" s="59" t="s">
        <v>25</v>
      </c>
      <c r="C91" s="78" t="s">
        <v>78</v>
      </c>
      <c r="D91" s="79" t="s">
        <v>79</v>
      </c>
      <c r="E91" s="2"/>
      <c r="F91" s="25"/>
      <c r="G91" s="29"/>
      <c r="H91" s="30"/>
    </row>
    <row r="92" spans="1:8">
      <c r="A92" s="59" t="str">
        <f>IF(Tabel14[[#This Row],[Capitol]]&lt;&gt;"",COUNTIF($B$11:B92,B92),"")</f>
        <v/>
      </c>
      <c r="B92" s="59"/>
      <c r="C92" s="78" t="s">
        <v>78</v>
      </c>
      <c r="D92" s="79" t="s">
        <v>185</v>
      </c>
      <c r="E92" s="2" t="s">
        <v>17</v>
      </c>
      <c r="F92" s="25">
        <v>12</v>
      </c>
      <c r="G92" s="29"/>
      <c r="H92" s="30"/>
    </row>
    <row r="93" spans="1:8">
      <c r="A93" s="59" t="str">
        <f>IF(Tabel14[[#This Row],[Capitol]]&lt;&gt;"",COUNTIF($B$11:B93,B93),"")</f>
        <v/>
      </c>
      <c r="B93" s="59"/>
      <c r="C93" s="78" t="s">
        <v>78</v>
      </c>
      <c r="D93" s="79" t="s">
        <v>80</v>
      </c>
      <c r="E93" s="2" t="s">
        <v>17</v>
      </c>
      <c r="F93" s="25">
        <v>8</v>
      </c>
      <c r="G93" s="29"/>
      <c r="H93" s="30"/>
    </row>
    <row r="94" spans="1:8">
      <c r="A94" s="59" t="str">
        <f>IF(Tabel14[[#This Row],[Capitol]]&lt;&gt;"",COUNTIF($B$11:B94,B94),"")</f>
        <v/>
      </c>
      <c r="B94" s="59"/>
      <c r="C94" s="78"/>
      <c r="D94" s="79"/>
      <c r="E94" s="2"/>
      <c r="F94" s="25"/>
      <c r="G94" s="29"/>
      <c r="H94" s="30"/>
    </row>
    <row r="95" spans="1:8" ht="43.5">
      <c r="A95" s="59">
        <f>IF(Tabel14[[#This Row],[Capitol]]&lt;&gt;"",COUNTIF($B$11:B95,B95),"")</f>
        <v>20</v>
      </c>
      <c r="B95" s="59" t="s">
        <v>25</v>
      </c>
      <c r="C95" s="78" t="s">
        <v>78</v>
      </c>
      <c r="D95" s="79" t="s">
        <v>81</v>
      </c>
      <c r="E95" s="2"/>
      <c r="F95" s="25"/>
      <c r="G95" s="29"/>
      <c r="H95" s="30"/>
    </row>
    <row r="96" spans="1:8">
      <c r="A96" s="59" t="str">
        <f>IF(Tabel14[[#This Row],[Capitol]]&lt;&gt;"",COUNTIF($B$11:B96,B96),"")</f>
        <v/>
      </c>
      <c r="B96" s="59"/>
      <c r="C96" s="78" t="s">
        <v>78</v>
      </c>
      <c r="D96" s="79" t="s">
        <v>82</v>
      </c>
      <c r="E96" s="2" t="s">
        <v>17</v>
      </c>
      <c r="F96" s="25">
        <v>2</v>
      </c>
      <c r="G96" s="29"/>
      <c r="H96" s="30"/>
    </row>
    <row r="97" spans="1:8">
      <c r="A97" s="59" t="str">
        <f>IF(Tabel14[[#This Row],[Capitol]]&lt;&gt;"",COUNTIF($B$11:B97,B97),"")</f>
        <v/>
      </c>
      <c r="B97" s="59"/>
      <c r="C97" s="27"/>
      <c r="D97" s="37"/>
      <c r="E97" s="24"/>
      <c r="F97" s="25"/>
      <c r="G97" s="29"/>
      <c r="H97" s="30"/>
    </row>
    <row r="98" spans="1:8" ht="58">
      <c r="A98" s="59">
        <f>IF(Tabel14[[#This Row],[Capitol]]&lt;&gt;"",COUNTIF($B$11:B98,B98),"")</f>
        <v>21</v>
      </c>
      <c r="B98" s="59" t="s">
        <v>25</v>
      </c>
      <c r="C98" s="74" t="s">
        <v>83</v>
      </c>
      <c r="D98" s="76" t="s">
        <v>84</v>
      </c>
      <c r="E98" s="2"/>
      <c r="F98" s="25"/>
      <c r="G98" s="29"/>
      <c r="H98" s="30"/>
    </row>
    <row r="99" spans="1:8">
      <c r="A99" s="59" t="str">
        <f>IF(Tabel14[[#This Row],[Capitol]]&lt;&gt;"",COUNTIF($B$11:B99,B99),"")</f>
        <v/>
      </c>
      <c r="B99" s="59"/>
      <c r="C99" s="74" t="s">
        <v>83</v>
      </c>
      <c r="D99" s="79" t="s">
        <v>64</v>
      </c>
      <c r="E99" s="2" t="s">
        <v>17</v>
      </c>
      <c r="F99" s="25">
        <v>0</v>
      </c>
      <c r="G99" s="29"/>
      <c r="H99" s="30"/>
    </row>
    <row r="100" spans="1:8">
      <c r="A100" s="59" t="str">
        <f>IF(Tabel14[[#This Row],[Capitol]]&lt;&gt;"",COUNTIF($B$11:B100,B100),"")</f>
        <v/>
      </c>
      <c r="B100" s="59"/>
      <c r="C100" s="74" t="s">
        <v>83</v>
      </c>
      <c r="D100" s="79" t="s">
        <v>66</v>
      </c>
      <c r="E100" s="2" t="s">
        <v>17</v>
      </c>
      <c r="F100" s="25">
        <v>1</v>
      </c>
      <c r="G100" s="29"/>
      <c r="H100" s="30"/>
    </row>
    <row r="101" spans="1:8">
      <c r="A101" s="59" t="str">
        <f>IF(Tabel14[[#This Row],[Capitol]]&lt;&gt;"",COUNTIF($B$11:B101,B101),"")</f>
        <v/>
      </c>
      <c r="B101" s="59"/>
      <c r="C101" s="74" t="s">
        <v>83</v>
      </c>
      <c r="D101" s="79" t="s">
        <v>67</v>
      </c>
      <c r="E101" s="2" t="s">
        <v>17</v>
      </c>
      <c r="F101" s="25">
        <v>1</v>
      </c>
      <c r="G101" s="29"/>
      <c r="H101" s="30"/>
    </row>
    <row r="102" spans="1:8">
      <c r="A102" s="59" t="str">
        <f>IF(Tabel14[[#This Row],[Capitol]]&lt;&gt;"",COUNTIF($B$11:B102,B102),"")</f>
        <v/>
      </c>
      <c r="B102" s="59"/>
      <c r="C102" s="74" t="s">
        <v>83</v>
      </c>
      <c r="D102" s="79" t="s">
        <v>68</v>
      </c>
      <c r="E102" s="2" t="s">
        <v>17</v>
      </c>
      <c r="F102" s="25">
        <v>0</v>
      </c>
      <c r="G102" s="29"/>
      <c r="H102" s="30"/>
    </row>
    <row r="103" spans="1:8">
      <c r="A103" s="59" t="str">
        <f>IF(Tabel14[[#This Row],[Capitol]]&lt;&gt;"",COUNTIF($B$11:B103,B103),"")</f>
        <v/>
      </c>
      <c r="B103" s="59"/>
      <c r="C103" s="75"/>
      <c r="D103" s="73"/>
      <c r="E103" s="2"/>
      <c r="F103" s="23"/>
      <c r="H103" s="3"/>
    </row>
    <row r="104" spans="1:8" ht="39" customHeight="1">
      <c r="A104" s="59">
        <f>IF(Tabel14[[#This Row],[Capitol]]&lt;&gt;"",COUNTIF($B$11:B104,B104),"")</f>
        <v>22</v>
      </c>
      <c r="B104" s="59" t="s">
        <v>25</v>
      </c>
      <c r="C104" s="74" t="s">
        <v>85</v>
      </c>
      <c r="D104" s="76" t="s">
        <v>86</v>
      </c>
      <c r="E104" s="2" t="s">
        <v>17</v>
      </c>
      <c r="F104" s="25">
        <v>46</v>
      </c>
      <c r="G104" s="29"/>
      <c r="H104" s="30"/>
    </row>
    <row r="105" spans="1:8">
      <c r="A105" s="59" t="str">
        <f>IF(Tabel14[[#This Row],[Capitol]]&lt;&gt;"",COUNTIF($B$11:B105,B105),"")</f>
        <v/>
      </c>
      <c r="B105" s="59"/>
      <c r="C105" s="75"/>
      <c r="D105" s="73"/>
      <c r="E105" s="2"/>
      <c r="F105" s="23"/>
      <c r="H105" s="3"/>
    </row>
    <row r="106" spans="1:8" ht="67.5" customHeight="1">
      <c r="A106" s="59">
        <f>IF(Tabel14[[#This Row],[Capitol]]&lt;&gt;"",COUNTIF($B$11:B106,B106),"")</f>
        <v>23</v>
      </c>
      <c r="B106" s="59" t="s">
        <v>25</v>
      </c>
      <c r="C106" s="74" t="s">
        <v>87</v>
      </c>
      <c r="D106" s="76" t="s">
        <v>88</v>
      </c>
      <c r="E106" s="2"/>
      <c r="F106" s="25"/>
      <c r="G106" s="29"/>
      <c r="H106" s="30"/>
    </row>
    <row r="107" spans="1:8">
      <c r="A107" s="59" t="str">
        <f>IF(Tabel14[[#This Row],[Capitol]]&lt;&gt;"",COUNTIF($B$11:B107,B107),"")</f>
        <v/>
      </c>
      <c r="B107" s="59"/>
      <c r="C107" s="74" t="s">
        <v>87</v>
      </c>
      <c r="D107" s="76" t="s">
        <v>76</v>
      </c>
      <c r="E107" s="2" t="s">
        <v>17</v>
      </c>
      <c r="F107" s="25">
        <v>0</v>
      </c>
      <c r="G107" s="29"/>
      <c r="H107" s="30"/>
    </row>
    <row r="108" spans="1:8">
      <c r="A108" s="59" t="str">
        <f>IF(Tabel14[[#This Row],[Capitol]]&lt;&gt;"",COUNTIF($B$11:B108,B108),"")</f>
        <v/>
      </c>
      <c r="B108" s="59"/>
      <c r="C108" s="74" t="s">
        <v>87</v>
      </c>
      <c r="D108" s="76" t="s">
        <v>73</v>
      </c>
      <c r="E108" s="2" t="s">
        <v>17</v>
      </c>
      <c r="F108" s="25">
        <v>0</v>
      </c>
      <c r="G108" s="29"/>
      <c r="H108" s="30"/>
    </row>
    <row r="109" spans="1:8">
      <c r="A109" s="59" t="str">
        <f>IF(Tabel14[[#This Row],[Capitol]]&lt;&gt;"",COUNTIF($B$11:B109,B109),"")</f>
        <v/>
      </c>
      <c r="B109" s="59"/>
      <c r="C109" s="74" t="s">
        <v>87</v>
      </c>
      <c r="D109" s="76" t="s">
        <v>63</v>
      </c>
      <c r="E109" s="2" t="s">
        <v>17</v>
      </c>
      <c r="F109" s="25">
        <v>4</v>
      </c>
      <c r="G109" s="29"/>
      <c r="H109" s="30"/>
    </row>
    <row r="110" spans="1:8">
      <c r="A110" s="59" t="str">
        <f>IF(Tabel14[[#This Row],[Capitol]]&lt;&gt;"",COUNTIF($B$11:B110,B110),"")</f>
        <v/>
      </c>
      <c r="B110" s="59"/>
      <c r="C110" s="74" t="s">
        <v>87</v>
      </c>
      <c r="D110" s="76" t="s">
        <v>64</v>
      </c>
      <c r="E110" s="2" t="s">
        <v>17</v>
      </c>
      <c r="F110" s="25">
        <v>0</v>
      </c>
      <c r="G110" s="29"/>
      <c r="H110" s="30"/>
    </row>
    <row r="111" spans="1:8">
      <c r="A111" s="59" t="str">
        <f>IF(Tabel14[[#This Row],[Capitol]]&lt;&gt;"",COUNTIF($B$11:B111,B111),"")</f>
        <v/>
      </c>
      <c r="B111" s="59"/>
      <c r="C111" s="74"/>
      <c r="D111" s="76"/>
      <c r="E111" s="2"/>
      <c r="F111" s="25"/>
      <c r="G111" s="29"/>
      <c r="H111" s="30"/>
    </row>
    <row r="112" spans="1:8" ht="43.5">
      <c r="A112" s="59">
        <f>IF(Tabel14[[#This Row],[Capitol]]&lt;&gt;"",COUNTIF($B$11:B112,B112),"")</f>
        <v>24</v>
      </c>
      <c r="B112" s="59" t="s">
        <v>25</v>
      </c>
      <c r="C112" s="74" t="s">
        <v>87</v>
      </c>
      <c r="D112" s="76" t="s">
        <v>89</v>
      </c>
      <c r="E112" s="2"/>
      <c r="F112" s="25"/>
      <c r="G112" s="29"/>
      <c r="H112" s="30"/>
    </row>
    <row r="113" spans="1:8">
      <c r="A113" s="59" t="str">
        <f>IF(Tabel14[[#This Row],[Capitol]]&lt;&gt;"",COUNTIF($B$11:B113,B113),"")</f>
        <v/>
      </c>
      <c r="B113" s="59"/>
      <c r="C113" s="74" t="s">
        <v>87</v>
      </c>
      <c r="D113" s="76" t="s">
        <v>66</v>
      </c>
      <c r="E113" s="2" t="s">
        <v>17</v>
      </c>
      <c r="F113" s="25">
        <v>2</v>
      </c>
      <c r="G113" s="29"/>
      <c r="H113" s="30"/>
    </row>
    <row r="114" spans="1:8">
      <c r="A114" s="59" t="str">
        <f>IF(Tabel14[[#This Row],[Capitol]]&lt;&gt;"",COUNTIF($B$11:B114,B114),"")</f>
        <v/>
      </c>
      <c r="B114" s="59"/>
      <c r="C114" s="74" t="s">
        <v>87</v>
      </c>
      <c r="D114" s="76" t="s">
        <v>67</v>
      </c>
      <c r="E114" s="2" t="s">
        <v>17</v>
      </c>
      <c r="F114" s="25">
        <v>1</v>
      </c>
      <c r="G114" s="29"/>
      <c r="H114" s="30"/>
    </row>
    <row r="115" spans="1:8">
      <c r="A115" s="59" t="str">
        <f>IF(Tabel14[[#This Row],[Capitol]]&lt;&gt;"",COUNTIF($B$11:B115,B115),"")</f>
        <v/>
      </c>
      <c r="B115" s="59"/>
      <c r="C115" s="74" t="s">
        <v>87</v>
      </c>
      <c r="D115" s="76" t="s">
        <v>68</v>
      </c>
      <c r="E115" s="2" t="s">
        <v>17</v>
      </c>
      <c r="F115" s="25">
        <v>1</v>
      </c>
      <c r="G115" s="29"/>
      <c r="H115" s="30"/>
    </row>
    <row r="116" spans="1:8">
      <c r="A116" s="59" t="str">
        <f>IF(Tabel14[[#This Row],[Capitol]]&lt;&gt;"",COUNTIF($B$11:B116,B116),"")</f>
        <v/>
      </c>
      <c r="B116" s="59"/>
      <c r="C116" s="74"/>
      <c r="D116" s="76"/>
      <c r="E116" s="2"/>
      <c r="F116" s="25"/>
      <c r="G116" s="29"/>
      <c r="H116" s="30"/>
    </row>
    <row r="117" spans="1:8" ht="43.5">
      <c r="A117" s="59">
        <f>IF(Tabel14[[#This Row],[Capitol]]&lt;&gt;"",COUNTIF($B$11:B117,B117),"")</f>
        <v>25</v>
      </c>
      <c r="B117" s="59" t="s">
        <v>25</v>
      </c>
      <c r="C117" s="74" t="s">
        <v>90</v>
      </c>
      <c r="D117" s="76" t="s">
        <v>91</v>
      </c>
      <c r="E117" s="2"/>
      <c r="F117" s="25"/>
      <c r="G117" s="29"/>
      <c r="H117" s="30"/>
    </row>
    <row r="118" spans="1:8">
      <c r="A118" s="59" t="str">
        <f>IF(Tabel14[[#This Row],[Capitol]]&lt;&gt;"",COUNTIF($B$11:B118,B118),"")</f>
        <v/>
      </c>
      <c r="B118" s="59"/>
      <c r="C118" s="74" t="s">
        <v>90</v>
      </c>
      <c r="D118" s="76" t="s">
        <v>92</v>
      </c>
      <c r="E118" s="2" t="s">
        <v>52</v>
      </c>
      <c r="F118" s="25">
        <v>10</v>
      </c>
      <c r="G118" s="29"/>
      <c r="H118" s="30"/>
    </row>
    <row r="119" spans="1:8">
      <c r="A119" s="59" t="str">
        <f>IF(Tabel14[[#This Row],[Capitol]]&lt;&gt;"",COUNTIF($B$11:B119,B119),"")</f>
        <v/>
      </c>
      <c r="B119" s="59"/>
      <c r="C119" s="74" t="s">
        <v>90</v>
      </c>
      <c r="D119" s="76" t="s">
        <v>76</v>
      </c>
      <c r="E119" s="2" t="s">
        <v>52</v>
      </c>
      <c r="F119" s="25">
        <v>9</v>
      </c>
      <c r="G119" s="29"/>
      <c r="H119" s="30"/>
    </row>
    <row r="120" spans="1:8">
      <c r="A120" s="59" t="str">
        <f>IF(Tabel14[[#This Row],[Capitol]]&lt;&gt;"",COUNTIF($B$11:B120,B120),"")</f>
        <v/>
      </c>
      <c r="B120" s="59"/>
      <c r="C120" s="74" t="s">
        <v>90</v>
      </c>
      <c r="D120" s="76" t="s">
        <v>73</v>
      </c>
      <c r="E120" s="2" t="s">
        <v>52</v>
      </c>
      <c r="F120" s="25">
        <v>16</v>
      </c>
      <c r="G120" s="29"/>
      <c r="H120" s="30"/>
    </row>
    <row r="121" spans="1:8">
      <c r="A121" s="59" t="str">
        <f>IF(Tabel14[[#This Row],[Capitol]]&lt;&gt;"",COUNTIF($B$11:B121,B121),"")</f>
        <v/>
      </c>
      <c r="B121" s="59"/>
      <c r="C121" s="74" t="s">
        <v>90</v>
      </c>
      <c r="D121" s="76" t="s">
        <v>63</v>
      </c>
      <c r="E121" s="2" t="s">
        <v>52</v>
      </c>
      <c r="F121" s="25">
        <v>21</v>
      </c>
      <c r="G121" s="29"/>
      <c r="H121" s="30"/>
    </row>
    <row r="122" spans="1:8">
      <c r="A122" s="59" t="str">
        <f>IF(Tabel14[[#This Row],[Capitol]]&lt;&gt;"",COUNTIF($B$11:B122,B122),"")</f>
        <v/>
      </c>
      <c r="B122" s="59"/>
      <c r="C122" s="74" t="s">
        <v>90</v>
      </c>
      <c r="D122" s="76" t="s">
        <v>64</v>
      </c>
      <c r="E122" s="2" t="s">
        <v>52</v>
      </c>
      <c r="F122" s="25">
        <v>0</v>
      </c>
      <c r="G122" s="29"/>
      <c r="H122" s="30"/>
    </row>
    <row r="123" spans="1:8">
      <c r="A123" s="59" t="str">
        <f>IF(Tabel14[[#This Row],[Capitol]]&lt;&gt;"",COUNTIF($B$11:B123,B123),"")</f>
        <v/>
      </c>
      <c r="B123" s="59"/>
      <c r="C123" s="74"/>
      <c r="D123" s="76"/>
      <c r="E123" s="2"/>
      <c r="F123" s="25"/>
      <c r="G123" s="29"/>
      <c r="H123" s="30"/>
    </row>
    <row r="124" spans="1:8" ht="43.5">
      <c r="A124" s="59">
        <f>IF(Tabel14[[#This Row],[Capitol]]&lt;&gt;"",COUNTIF($B$11:B124,B124),"")</f>
        <v>26</v>
      </c>
      <c r="B124" s="59" t="s">
        <v>25</v>
      </c>
      <c r="C124" s="74" t="s">
        <v>90</v>
      </c>
      <c r="D124" s="76" t="s">
        <v>129</v>
      </c>
      <c r="E124" s="2"/>
      <c r="F124" s="25"/>
      <c r="G124" s="29"/>
      <c r="H124" s="30"/>
    </row>
    <row r="125" spans="1:8">
      <c r="A125" s="59" t="str">
        <f>IF(Tabel14[[#This Row],[Capitol]]&lt;&gt;"",COUNTIF($B$11:B125,B125),"")</f>
        <v/>
      </c>
      <c r="B125" s="59"/>
      <c r="C125" s="74" t="s">
        <v>90</v>
      </c>
      <c r="D125" s="76" t="s">
        <v>66</v>
      </c>
      <c r="E125" s="2" t="s">
        <v>52</v>
      </c>
      <c r="F125" s="25">
        <v>29</v>
      </c>
      <c r="G125" s="29"/>
      <c r="H125" s="30"/>
    </row>
    <row r="126" spans="1:8">
      <c r="A126" s="59" t="str">
        <f>IF(Tabel14[[#This Row],[Capitol]]&lt;&gt;"",COUNTIF($B$11:B126,B126),"")</f>
        <v/>
      </c>
      <c r="B126" s="59"/>
      <c r="C126" s="74" t="s">
        <v>90</v>
      </c>
      <c r="D126" s="76" t="s">
        <v>67</v>
      </c>
      <c r="E126" s="2" t="s">
        <v>52</v>
      </c>
      <c r="F126" s="25">
        <v>9</v>
      </c>
      <c r="G126" s="29"/>
      <c r="H126" s="30"/>
    </row>
    <row r="127" spans="1:8">
      <c r="A127" s="59" t="str">
        <f>IF(Tabel14[[#This Row],[Capitol]]&lt;&gt;"",COUNTIF($B$11:B127,B127),"")</f>
        <v/>
      </c>
      <c r="B127" s="59"/>
      <c r="C127" s="74" t="s">
        <v>90</v>
      </c>
      <c r="D127" s="76" t="s">
        <v>68</v>
      </c>
      <c r="E127" s="2" t="s">
        <v>52</v>
      </c>
      <c r="F127" s="25">
        <v>14</v>
      </c>
      <c r="G127" s="29"/>
      <c r="H127" s="30"/>
    </row>
    <row r="128" spans="1:8">
      <c r="A128" s="59" t="str">
        <f>IF(Tabel14[[#This Row],[Capitol]]&lt;&gt;"",COUNTIF($B$11:B128,B128),"")</f>
        <v/>
      </c>
      <c r="B128" s="39"/>
      <c r="C128" s="75"/>
      <c r="D128" s="73"/>
      <c r="E128" s="2"/>
      <c r="F128" s="23"/>
      <c r="H128" s="3"/>
    </row>
    <row r="129" spans="1:8" ht="29">
      <c r="A129" s="59">
        <f>IF(Tabel14[[#This Row],[Capitol]]&lt;&gt;"",COUNTIF($B$11:B129,B129),"")</f>
        <v>27</v>
      </c>
      <c r="B129" s="59" t="s">
        <v>25</v>
      </c>
      <c r="C129" s="74" t="s">
        <v>93</v>
      </c>
      <c r="D129" s="76" t="s">
        <v>94</v>
      </c>
      <c r="E129" s="2" t="s">
        <v>52</v>
      </c>
      <c r="F129" s="25">
        <v>28</v>
      </c>
      <c r="G129" s="29"/>
      <c r="H129" s="30"/>
    </row>
    <row r="130" spans="1:8">
      <c r="A130" s="59" t="str">
        <f>IF(Tabel14[[#This Row],[Capitol]]&lt;&gt;"",COUNTIF($B$11:B130,B130),"")</f>
        <v/>
      </c>
      <c r="B130" s="39"/>
      <c r="C130" s="75"/>
      <c r="D130" s="73"/>
      <c r="E130" s="2"/>
      <c r="F130" s="23"/>
      <c r="H130" s="3"/>
    </row>
    <row r="131" spans="1:8" ht="29">
      <c r="A131" s="59">
        <f>IF(Tabel14[[#This Row],[Capitol]]&lt;&gt;"",COUNTIF($B$11:B131,B131),"")</f>
        <v>28</v>
      </c>
      <c r="B131" s="59" t="s">
        <v>25</v>
      </c>
      <c r="C131" s="74" t="s">
        <v>95</v>
      </c>
      <c r="D131" s="76" t="s">
        <v>96</v>
      </c>
      <c r="E131" s="2" t="s">
        <v>52</v>
      </c>
      <c r="F131" s="25">
        <v>21</v>
      </c>
      <c r="G131" s="29"/>
      <c r="H131" s="30"/>
    </row>
    <row r="132" spans="1:8">
      <c r="A132" s="59" t="str">
        <f>IF(Tabel14[[#This Row],[Capitol]]&lt;&gt;"",COUNTIF($B$11:B132,B132),"")</f>
        <v/>
      </c>
      <c r="B132" s="39"/>
      <c r="C132" s="75"/>
      <c r="D132" s="73"/>
      <c r="E132" s="2"/>
      <c r="F132" s="23"/>
      <c r="H132" s="3"/>
    </row>
    <row r="133" spans="1:8" ht="29">
      <c r="A133" s="59">
        <f>IF(Tabel14[[#This Row],[Capitol]]&lt;&gt;"",COUNTIF($B$11:B133,B133),"")</f>
        <v>29</v>
      </c>
      <c r="B133" s="59" t="s">
        <v>25</v>
      </c>
      <c r="C133" s="74" t="s">
        <v>97</v>
      </c>
      <c r="D133" s="76" t="s">
        <v>98</v>
      </c>
      <c r="E133" s="2" t="s">
        <v>52</v>
      </c>
      <c r="F133" s="25">
        <v>5</v>
      </c>
      <c r="G133" s="29"/>
      <c r="H133" s="30"/>
    </row>
    <row r="134" spans="1:8">
      <c r="A134" s="59" t="str">
        <f>IF(Tabel14[[#This Row],[Capitol]]&lt;&gt;"",COUNTIF($B$11:B134,B134),"")</f>
        <v/>
      </c>
      <c r="B134" s="39"/>
      <c r="C134" s="75"/>
      <c r="D134" s="73"/>
      <c r="E134" s="2"/>
      <c r="F134" s="23"/>
      <c r="H134" s="3"/>
    </row>
    <row r="135" spans="1:8" ht="43.5">
      <c r="A135" s="59">
        <f>IF(Tabel14[[#This Row],[Capitol]]&lt;&gt;"",COUNTIF($B$11:B135,B135),"")</f>
        <v>30</v>
      </c>
      <c r="B135" s="59" t="s">
        <v>25</v>
      </c>
      <c r="C135" s="74" t="s">
        <v>99</v>
      </c>
      <c r="D135" s="76" t="s">
        <v>100</v>
      </c>
      <c r="E135" s="2" t="s">
        <v>52</v>
      </c>
      <c r="F135" s="25">
        <v>28</v>
      </c>
      <c r="G135" s="29"/>
      <c r="H135" s="30"/>
    </row>
    <row r="136" spans="1:8">
      <c r="A136" s="59" t="str">
        <f>IF(Tabel14[[#This Row],[Capitol]]&lt;&gt;"",COUNTIF($B$11:B136,B136),"")</f>
        <v/>
      </c>
      <c r="B136" s="39"/>
      <c r="C136" s="75"/>
      <c r="D136" s="73"/>
      <c r="E136" s="2"/>
      <c r="F136" s="23"/>
      <c r="H136" s="3"/>
    </row>
    <row r="137" spans="1:8" ht="43.5">
      <c r="A137" s="59">
        <f>IF(Tabel14[[#This Row],[Capitol]]&lt;&gt;"",COUNTIF($B$11:B137,B137),"")</f>
        <v>31</v>
      </c>
      <c r="B137" s="59" t="s">
        <v>25</v>
      </c>
      <c r="C137" s="78" t="s">
        <v>101</v>
      </c>
      <c r="D137" s="79" t="s">
        <v>102</v>
      </c>
      <c r="E137" s="2" t="s">
        <v>52</v>
      </c>
      <c r="F137" s="25">
        <v>1</v>
      </c>
      <c r="G137" s="29"/>
      <c r="H137" s="30"/>
    </row>
    <row r="138" spans="1:8">
      <c r="A138" s="59" t="str">
        <f>IF(Tabel14[[#This Row],[Capitol]]&lt;&gt;"",COUNTIF($B$11:B138,B138),"")</f>
        <v/>
      </c>
      <c r="B138" s="39"/>
      <c r="C138" s="75"/>
      <c r="D138" s="73"/>
      <c r="E138" s="2"/>
      <c r="F138" s="23"/>
      <c r="H138" s="3"/>
    </row>
    <row r="139" spans="1:8" ht="43.5">
      <c r="A139" s="59">
        <f>IF(Tabel14[[#This Row],[Capitol]]&lt;&gt;"",COUNTIF($B$11:B139,B139),"")</f>
        <v>32</v>
      </c>
      <c r="B139" s="59" t="s">
        <v>25</v>
      </c>
      <c r="C139" s="74" t="s">
        <v>103</v>
      </c>
      <c r="D139" s="76" t="s">
        <v>104</v>
      </c>
      <c r="E139" s="2" t="s">
        <v>52</v>
      </c>
      <c r="F139" s="25">
        <v>10</v>
      </c>
      <c r="G139" s="29"/>
      <c r="H139" s="30"/>
    </row>
    <row r="140" spans="1:8">
      <c r="A140" s="59" t="str">
        <f>IF(Tabel14[[#This Row],[Capitol]]&lt;&gt;"",COUNTIF($B$11:B140,B140),"")</f>
        <v/>
      </c>
      <c r="B140" s="59"/>
      <c r="C140" s="74"/>
      <c r="D140" s="76"/>
      <c r="E140" s="2"/>
      <c r="F140" s="25"/>
      <c r="G140" s="29"/>
      <c r="H140" s="30"/>
    </row>
    <row r="141" spans="1:8" ht="43.5">
      <c r="A141" s="59">
        <f>IF(Tabel14[[#This Row],[Capitol]]&lt;&gt;"",COUNTIF($B$11:B141,B141),"")</f>
        <v>33</v>
      </c>
      <c r="B141" s="59" t="s">
        <v>25</v>
      </c>
      <c r="C141" s="74" t="s">
        <v>105</v>
      </c>
      <c r="D141" s="76" t="s">
        <v>106</v>
      </c>
      <c r="E141" s="2" t="s">
        <v>52</v>
      </c>
      <c r="F141" s="25">
        <v>14</v>
      </c>
      <c r="G141" s="29"/>
      <c r="H141" s="30"/>
    </row>
    <row r="142" spans="1:8">
      <c r="A142" s="59" t="str">
        <f>IF(Tabel14[[#This Row],[Capitol]]&lt;&gt;"",COUNTIF($B$11:B142,B142),"")</f>
        <v/>
      </c>
      <c r="B142" s="59"/>
      <c r="C142" s="74"/>
      <c r="D142" s="76"/>
      <c r="E142" s="2"/>
      <c r="F142" s="25"/>
      <c r="G142" s="29"/>
      <c r="H142" s="30"/>
    </row>
    <row r="143" spans="1:8" ht="52">
      <c r="A143" s="59">
        <f>IF(Tabel14[[#This Row],[Capitol]]&lt;&gt;"",COUNTIF($B$11:B143,B143),"")</f>
        <v>34</v>
      </c>
      <c r="B143" s="59" t="s">
        <v>25</v>
      </c>
      <c r="C143" s="36" t="s">
        <v>107</v>
      </c>
      <c r="D143" s="60" t="s">
        <v>108</v>
      </c>
      <c r="E143" s="24"/>
      <c r="F143" s="25"/>
      <c r="G143" s="29"/>
      <c r="H143" s="30"/>
    </row>
    <row r="144" spans="1:8">
      <c r="A144" s="59" t="str">
        <f>IF(Tabel14[[#This Row],[Capitol]]&lt;&gt;"",COUNTIF($B$11:B144,B144),"")</f>
        <v/>
      </c>
      <c r="B144" s="59"/>
      <c r="C144" s="36" t="s">
        <v>107</v>
      </c>
      <c r="D144" s="80" t="s">
        <v>109</v>
      </c>
      <c r="E144" s="24" t="s">
        <v>0</v>
      </c>
      <c r="F144" s="25">
        <v>12</v>
      </c>
      <c r="G144" s="29"/>
      <c r="H144" s="30"/>
    </row>
    <row r="145" spans="1:8">
      <c r="A145" s="59" t="str">
        <f>IF(Tabel14[[#This Row],[Capitol]]&lt;&gt;"",COUNTIF($B$11:B145,B145),"")</f>
        <v/>
      </c>
      <c r="B145" s="59"/>
      <c r="C145" s="36" t="s">
        <v>107</v>
      </c>
      <c r="D145" s="80" t="s">
        <v>110</v>
      </c>
      <c r="E145" s="24" t="s">
        <v>0</v>
      </c>
      <c r="F145" s="25">
        <v>12</v>
      </c>
      <c r="G145" s="29"/>
      <c r="H145" s="30"/>
    </row>
    <row r="146" spans="1:8">
      <c r="A146" s="59" t="str">
        <f>IF(Tabel14[[#This Row],[Capitol]]&lt;&gt;"",COUNTIF($B$11:B146,B146),"")</f>
        <v/>
      </c>
      <c r="B146" s="59"/>
      <c r="C146" s="36" t="s">
        <v>107</v>
      </c>
      <c r="D146" s="80" t="s">
        <v>111</v>
      </c>
      <c r="E146" s="24" t="s">
        <v>0</v>
      </c>
      <c r="F146" s="25">
        <v>12</v>
      </c>
      <c r="G146" s="29"/>
      <c r="H146" s="30"/>
    </row>
    <row r="147" spans="1:8">
      <c r="A147" s="59" t="str">
        <f>IF(Tabel14[[#This Row],[Capitol]]&lt;&gt;"",COUNTIF($B$11:B147,B147),"")</f>
        <v/>
      </c>
      <c r="B147" s="59"/>
      <c r="C147" s="36" t="s">
        <v>107</v>
      </c>
      <c r="D147" s="80" t="s">
        <v>112</v>
      </c>
      <c r="E147" s="24" t="s">
        <v>0</v>
      </c>
      <c r="F147" s="25">
        <v>0</v>
      </c>
      <c r="G147" s="29"/>
      <c r="H147" s="30"/>
    </row>
    <row r="148" spans="1:8">
      <c r="A148" s="59" t="str">
        <f>IF(Tabel14[[#This Row],[Capitol]]&lt;&gt;"",COUNTIF($B$11:B148,B148),"")</f>
        <v/>
      </c>
      <c r="B148" s="59"/>
      <c r="C148" s="36" t="s">
        <v>107</v>
      </c>
      <c r="D148" s="80" t="s">
        <v>113</v>
      </c>
      <c r="E148" s="24" t="s">
        <v>0</v>
      </c>
      <c r="F148" s="25">
        <v>0</v>
      </c>
      <c r="G148" s="29"/>
      <c r="H148" s="30"/>
    </row>
    <row r="149" spans="1:8">
      <c r="A149" s="59" t="str">
        <f>IF(Tabel14[[#This Row],[Capitol]]&lt;&gt;"",COUNTIF($B$11:B149,B149),"")</f>
        <v/>
      </c>
      <c r="B149" s="59"/>
      <c r="C149" s="36" t="s">
        <v>107</v>
      </c>
      <c r="D149" s="80" t="s">
        <v>114</v>
      </c>
      <c r="E149" s="24" t="s">
        <v>0</v>
      </c>
      <c r="F149" s="25">
        <v>9</v>
      </c>
      <c r="G149" s="29"/>
      <c r="H149" s="30"/>
    </row>
    <row r="150" spans="1:8">
      <c r="A150" s="59" t="str">
        <f>IF(Tabel14[[#This Row],[Capitol]]&lt;&gt;"",COUNTIF($B$11:B150,B150),"")</f>
        <v/>
      </c>
      <c r="B150" s="59"/>
      <c r="C150" s="27"/>
      <c r="D150" s="60"/>
      <c r="E150" s="24"/>
      <c r="F150" s="25"/>
      <c r="G150" s="29"/>
      <c r="H150" s="30"/>
    </row>
    <row r="151" spans="1:8" ht="85.5" customHeight="1">
      <c r="A151" s="59">
        <f>IF(Tabel14[[#This Row],[Capitol]]&lt;&gt;"",COUNTIF($B$11:B151,B151),"")</f>
        <v>35</v>
      </c>
      <c r="B151" s="59" t="s">
        <v>25</v>
      </c>
      <c r="C151" s="36" t="s">
        <v>107</v>
      </c>
      <c r="D151" s="76" t="s">
        <v>115</v>
      </c>
      <c r="E151" s="24"/>
      <c r="F151" s="25"/>
      <c r="G151" s="29"/>
      <c r="H151" s="30"/>
    </row>
    <row r="152" spans="1:8">
      <c r="A152" s="59" t="str">
        <f>IF(Tabel14[[#This Row],[Capitol]]&lt;&gt;"",COUNTIF($B$11:B152,B152),"")</f>
        <v/>
      </c>
      <c r="B152" s="59"/>
      <c r="C152" s="36" t="s">
        <v>107</v>
      </c>
      <c r="D152" s="76" t="s">
        <v>116</v>
      </c>
      <c r="E152" s="24" t="s">
        <v>0</v>
      </c>
      <c r="F152" s="25">
        <v>30</v>
      </c>
      <c r="G152" s="29"/>
      <c r="H152" s="30"/>
    </row>
    <row r="153" spans="1:8">
      <c r="A153" s="59" t="str">
        <f>IF(Tabel14[[#This Row],[Capitol]]&lt;&gt;"",COUNTIF($B$11:B153,B153),"")</f>
        <v/>
      </c>
      <c r="B153" s="59"/>
      <c r="C153" s="36" t="s">
        <v>107</v>
      </c>
      <c r="D153" s="76" t="s">
        <v>117</v>
      </c>
      <c r="E153" s="24" t="s">
        <v>0</v>
      </c>
      <c r="F153" s="25">
        <v>24</v>
      </c>
      <c r="G153" s="29"/>
      <c r="H153" s="30"/>
    </row>
    <row r="154" spans="1:8">
      <c r="A154" s="59" t="str">
        <f>IF(Tabel14[[#This Row],[Capitol]]&lt;&gt;"",COUNTIF($B$11:B154,B154),"")</f>
        <v/>
      </c>
      <c r="B154" s="59"/>
      <c r="C154" s="36" t="s">
        <v>107</v>
      </c>
      <c r="D154" s="76" t="s">
        <v>118</v>
      </c>
      <c r="E154" s="24" t="s">
        <v>0</v>
      </c>
      <c r="F154" s="25">
        <v>9</v>
      </c>
      <c r="G154" s="29"/>
      <c r="H154" s="30"/>
    </row>
    <row r="155" spans="1:8">
      <c r="A155" s="59" t="str">
        <f>IF(Tabel14[[#This Row],[Capitol]]&lt;&gt;"",COUNTIF($B$11:B155,B155),"")</f>
        <v/>
      </c>
      <c r="B155" s="59"/>
      <c r="C155" s="27"/>
      <c r="D155" s="81"/>
      <c r="E155" s="24"/>
      <c r="F155" s="25"/>
      <c r="G155" s="29"/>
      <c r="H155" s="30"/>
    </row>
    <row r="156" spans="1:8" ht="49.5" customHeight="1">
      <c r="A156" s="59">
        <f>IF(Tabel14[[#This Row],[Capitol]]&lt;&gt;"",COUNTIF($B$11:B156,B156),"")</f>
        <v>36</v>
      </c>
      <c r="B156" s="59" t="s">
        <v>25</v>
      </c>
      <c r="C156" s="24" t="s">
        <v>141</v>
      </c>
      <c r="D156" s="60" t="s">
        <v>149</v>
      </c>
      <c r="E156" s="24"/>
      <c r="F156" s="25"/>
      <c r="G156" s="29"/>
      <c r="H156" s="30"/>
    </row>
    <row r="157" spans="1:8">
      <c r="A157" s="59" t="str">
        <f>IF(Tabel14[[#This Row],[Capitol]]&lt;&gt;"",COUNTIF($B$11:B157,B157),"")</f>
        <v/>
      </c>
      <c r="B157" s="59"/>
      <c r="C157" s="24" t="s">
        <v>141</v>
      </c>
      <c r="D157" s="60" t="s">
        <v>142</v>
      </c>
      <c r="E157" s="24" t="s">
        <v>0</v>
      </c>
      <c r="F157" s="25">
        <v>6</v>
      </c>
      <c r="G157" s="29"/>
      <c r="H157" s="30"/>
    </row>
    <row r="158" spans="1:8">
      <c r="A158" s="59" t="str">
        <f>IF(Tabel14[[#This Row],[Capitol]]&lt;&gt;"",COUNTIF($B$11:B158,B158),"")</f>
        <v/>
      </c>
      <c r="B158" s="59"/>
      <c r="C158" s="24" t="s">
        <v>141</v>
      </c>
      <c r="D158" s="60" t="s">
        <v>143</v>
      </c>
      <c r="E158" s="24" t="s">
        <v>0</v>
      </c>
      <c r="F158" s="25">
        <v>66</v>
      </c>
      <c r="G158" s="29"/>
      <c r="H158" s="30"/>
    </row>
    <row r="159" spans="1:8">
      <c r="A159" s="59" t="str">
        <f>IF(Tabel14[[#This Row],[Capitol]]&lt;&gt;"",COUNTIF($B$11:B159,B159),"")</f>
        <v/>
      </c>
      <c r="B159" s="59"/>
      <c r="C159" s="24" t="s">
        <v>141</v>
      </c>
      <c r="D159" s="60" t="s">
        <v>144</v>
      </c>
      <c r="E159" s="24" t="s">
        <v>0</v>
      </c>
      <c r="F159" s="25">
        <v>0</v>
      </c>
      <c r="G159" s="29"/>
      <c r="H159" s="30"/>
    </row>
    <row r="160" spans="1:8">
      <c r="A160" s="59" t="str">
        <f>IF(Tabel14[[#This Row],[Capitol]]&lt;&gt;"",COUNTIF($B$11:B160,B160),"")</f>
        <v/>
      </c>
      <c r="B160" s="59"/>
      <c r="C160" s="24" t="s">
        <v>141</v>
      </c>
      <c r="D160" s="60" t="s">
        <v>145</v>
      </c>
      <c r="E160" s="24" t="s">
        <v>0</v>
      </c>
      <c r="F160" s="25">
        <v>234</v>
      </c>
      <c r="G160" s="29"/>
      <c r="H160" s="30"/>
    </row>
    <row r="161" spans="1:8">
      <c r="A161" s="59" t="str">
        <f>IF(Tabel14[[#This Row],[Capitol]]&lt;&gt;"",COUNTIF($B$11:B161,B161),"")</f>
        <v/>
      </c>
      <c r="B161" s="59"/>
      <c r="C161" s="24" t="s">
        <v>141</v>
      </c>
      <c r="D161" s="60" t="s">
        <v>146</v>
      </c>
      <c r="E161" s="24" t="s">
        <v>0</v>
      </c>
      <c r="F161" s="25">
        <v>0</v>
      </c>
      <c r="G161" s="29"/>
      <c r="H161" s="30"/>
    </row>
    <row r="162" spans="1:8">
      <c r="A162" s="59" t="str">
        <f>IF(Tabel14[[#This Row],[Capitol]]&lt;&gt;"",COUNTIF($B$11:B162,B162),"")</f>
        <v/>
      </c>
      <c r="B162" s="59"/>
      <c r="C162" s="24" t="s">
        <v>141</v>
      </c>
      <c r="D162" s="60" t="s">
        <v>147</v>
      </c>
      <c r="E162" s="24" t="s">
        <v>0</v>
      </c>
      <c r="F162" s="25">
        <v>0</v>
      </c>
      <c r="G162" s="29"/>
      <c r="H162" s="30"/>
    </row>
    <row r="163" spans="1:8">
      <c r="A163" s="59" t="str">
        <f>IF(Tabel14[[#This Row],[Capitol]]&lt;&gt;"",COUNTIF($B$11:B163,B163),"")</f>
        <v/>
      </c>
      <c r="B163" s="59"/>
      <c r="C163" s="24" t="s">
        <v>141</v>
      </c>
      <c r="D163" s="60" t="s">
        <v>148</v>
      </c>
      <c r="E163" s="24" t="s">
        <v>0</v>
      </c>
      <c r="F163" s="25">
        <v>0</v>
      </c>
      <c r="G163" s="29"/>
      <c r="H163" s="30"/>
    </row>
    <row r="164" spans="1:8">
      <c r="A164" s="59" t="str">
        <f>IF(Tabel14[[#This Row],[Capitol]]&lt;&gt;"",COUNTIF($B$11:B164,B164),"")</f>
        <v/>
      </c>
      <c r="B164" s="59"/>
      <c r="C164" s="27"/>
      <c r="D164" s="81"/>
      <c r="E164" s="24"/>
      <c r="F164" s="25"/>
      <c r="G164" s="29"/>
      <c r="H164" s="30"/>
    </row>
    <row r="165" spans="1:8" ht="30" customHeight="1">
      <c r="A165" s="59">
        <f>IF(Tabel14[[#This Row],[Capitol]]&lt;&gt;"",COUNTIF($B$11:B165,B165),"")</f>
        <v>37</v>
      </c>
      <c r="B165" s="59" t="s">
        <v>25</v>
      </c>
      <c r="C165" s="27"/>
      <c r="D165" s="60" t="s">
        <v>119</v>
      </c>
      <c r="E165" s="24"/>
      <c r="F165" s="25"/>
      <c r="G165" s="29"/>
      <c r="H165" s="30"/>
    </row>
    <row r="166" spans="1:8">
      <c r="A166" s="59" t="str">
        <f>IF(Tabel14[[#This Row],[Capitol]]&lt;&gt;"",COUNTIF($B$11:B166,B166),"")</f>
        <v/>
      </c>
      <c r="B166" s="59"/>
      <c r="C166" s="27"/>
      <c r="D166" s="60" t="s">
        <v>130</v>
      </c>
      <c r="E166" s="24" t="s">
        <v>31</v>
      </c>
      <c r="F166" s="25">
        <f t="shared" ref="F166:F171" si="0">F144+F157</f>
        <v>18</v>
      </c>
      <c r="G166" s="29"/>
      <c r="H166" s="30"/>
    </row>
    <row r="167" spans="1:8">
      <c r="A167" s="59" t="str">
        <f>IF(Tabel14[[#This Row],[Capitol]]&lt;&gt;"",COUNTIF($B$11:B167,B167),"")</f>
        <v/>
      </c>
      <c r="B167" s="59"/>
      <c r="C167" s="27"/>
      <c r="D167" s="60" t="s">
        <v>131</v>
      </c>
      <c r="E167" s="24" t="s">
        <v>31</v>
      </c>
      <c r="F167" s="25">
        <f t="shared" si="0"/>
        <v>78</v>
      </c>
      <c r="G167" s="29"/>
      <c r="H167" s="30"/>
    </row>
    <row r="168" spans="1:8">
      <c r="A168" s="59" t="str">
        <f>IF(Tabel14[[#This Row],[Capitol]]&lt;&gt;"",COUNTIF($B$11:B168,B168),"")</f>
        <v/>
      </c>
      <c r="B168" s="59"/>
      <c r="C168" s="27"/>
      <c r="D168" s="60" t="s">
        <v>132</v>
      </c>
      <c r="E168" s="24" t="s">
        <v>31</v>
      </c>
      <c r="F168" s="25">
        <f t="shared" si="0"/>
        <v>12</v>
      </c>
      <c r="G168" s="29"/>
      <c r="H168" s="30"/>
    </row>
    <row r="169" spans="1:8">
      <c r="A169" s="59" t="str">
        <f>IF(Tabel14[[#This Row],[Capitol]]&lt;&gt;"",COUNTIF($B$11:B169,B169),"")</f>
        <v/>
      </c>
      <c r="B169" s="59"/>
      <c r="C169" s="27"/>
      <c r="D169" s="60" t="s">
        <v>133</v>
      </c>
      <c r="E169" s="24" t="s">
        <v>31</v>
      </c>
      <c r="F169" s="25">
        <f t="shared" si="0"/>
        <v>234</v>
      </c>
      <c r="G169" s="29"/>
      <c r="H169" s="30"/>
    </row>
    <row r="170" spans="1:8">
      <c r="A170" s="59" t="str">
        <f>IF(Tabel14[[#This Row],[Capitol]]&lt;&gt;"",COUNTIF($B$11:B170,B170),"")</f>
        <v/>
      </c>
      <c r="B170" s="59"/>
      <c r="C170" s="27"/>
      <c r="D170" s="60" t="s">
        <v>134</v>
      </c>
      <c r="E170" s="24" t="s">
        <v>31</v>
      </c>
      <c r="F170" s="25">
        <f t="shared" si="0"/>
        <v>0</v>
      </c>
      <c r="G170" s="29"/>
      <c r="H170" s="30"/>
    </row>
    <row r="171" spans="1:8">
      <c r="A171" s="59" t="str">
        <f>IF(Tabel14[[#This Row],[Capitol]]&lt;&gt;"",COUNTIF($B$11:B171,B171),"")</f>
        <v/>
      </c>
      <c r="B171" s="59"/>
      <c r="C171" s="27"/>
      <c r="D171" s="60" t="s">
        <v>135</v>
      </c>
      <c r="E171" s="24" t="s">
        <v>31</v>
      </c>
      <c r="F171" s="25">
        <f t="shared" si="0"/>
        <v>9</v>
      </c>
      <c r="G171" s="29"/>
      <c r="H171" s="30"/>
    </row>
    <row r="172" spans="1:8">
      <c r="A172" s="59" t="str">
        <f>IF(Tabel14[[#This Row],[Capitol]]&lt;&gt;"",COUNTIF($B$11:B172,B172),"")</f>
        <v/>
      </c>
      <c r="B172" s="59"/>
      <c r="C172" s="27"/>
      <c r="D172" s="60" t="s">
        <v>136</v>
      </c>
      <c r="E172" s="24" t="s">
        <v>31</v>
      </c>
      <c r="F172" s="25">
        <f>F152+F163</f>
        <v>30</v>
      </c>
      <c r="G172" s="29"/>
      <c r="H172" s="30"/>
    </row>
    <row r="173" spans="1:8">
      <c r="A173" s="59" t="str">
        <f>IF(Tabel14[[#This Row],[Capitol]]&lt;&gt;"",COUNTIF($B$11:B173,B173),"")</f>
        <v/>
      </c>
      <c r="B173" s="59"/>
      <c r="C173" s="27"/>
      <c r="D173" s="60" t="s">
        <v>137</v>
      </c>
      <c r="E173" s="24" t="s">
        <v>31</v>
      </c>
      <c r="F173" s="25">
        <f t="shared" ref="F173:F175" si="1">F153</f>
        <v>24</v>
      </c>
      <c r="G173" s="29"/>
      <c r="H173" s="30"/>
    </row>
    <row r="174" spans="1:8">
      <c r="A174" s="59" t="str">
        <f>IF(Tabel14[[#This Row],[Capitol]]&lt;&gt;"",COUNTIF($B$11:B174,B174),"")</f>
        <v/>
      </c>
      <c r="B174" s="59"/>
      <c r="C174" s="27"/>
      <c r="D174" s="60" t="s">
        <v>138</v>
      </c>
      <c r="E174" s="24" t="s">
        <v>31</v>
      </c>
      <c r="F174" s="25">
        <f t="shared" si="1"/>
        <v>9</v>
      </c>
      <c r="G174" s="29"/>
      <c r="H174" s="30"/>
    </row>
    <row r="175" spans="1:8">
      <c r="A175" s="59" t="str">
        <f>IF(Tabel14[[#This Row],[Capitol]]&lt;&gt;"",COUNTIF($B$11:B175,B175),"")</f>
        <v/>
      </c>
      <c r="B175" s="59"/>
      <c r="C175" s="27"/>
      <c r="D175" s="60" t="s">
        <v>139</v>
      </c>
      <c r="E175" s="24" t="s">
        <v>31</v>
      </c>
      <c r="F175" s="25">
        <f t="shared" si="1"/>
        <v>0</v>
      </c>
      <c r="G175" s="29"/>
      <c r="H175" s="30"/>
    </row>
    <row r="176" spans="1:8">
      <c r="A176" s="59" t="str">
        <f>IF(Tabel14[[#This Row],[Capitol]]&lt;&gt;"",COUNTIF($B$11:B176,B176),"")</f>
        <v/>
      </c>
      <c r="B176" s="59"/>
      <c r="C176" s="27"/>
      <c r="D176" s="27"/>
      <c r="E176" s="24"/>
      <c r="F176" s="25"/>
      <c r="G176" s="29"/>
      <c r="H176" s="30"/>
    </row>
    <row r="177" spans="1:8">
      <c r="A177" s="59">
        <f>IF(Tabel14[[#This Row],[Capitol]]&lt;&gt;"",COUNTIF($B$11:B177,B177),"")</f>
        <v>38</v>
      </c>
      <c r="B177" s="59" t="s">
        <v>25</v>
      </c>
      <c r="C177" s="73"/>
      <c r="D177" s="60" t="s">
        <v>157</v>
      </c>
      <c r="E177" s="24" t="s">
        <v>156</v>
      </c>
      <c r="F177" s="25">
        <v>0.5</v>
      </c>
      <c r="H177" s="3"/>
    </row>
    <row r="178" spans="1:8">
      <c r="A178" s="59" t="str">
        <f>IF(Tabel14[[#This Row],[Capitol]]&lt;&gt;"",COUNTIF($B$11:B178,B178),"")</f>
        <v/>
      </c>
      <c r="B178" s="59"/>
      <c r="C178" s="27"/>
      <c r="D178" s="27"/>
      <c r="E178" s="24"/>
      <c r="F178" s="25"/>
      <c r="G178" s="29"/>
      <c r="H178" s="30"/>
    </row>
    <row r="179" spans="1:8">
      <c r="A179" s="59">
        <f>IF(Tabel14[[#This Row],[Capitol]]&lt;&gt;"",COUNTIF($B$11:B179,B179),"")</f>
        <v>39</v>
      </c>
      <c r="B179" s="59" t="s">
        <v>25</v>
      </c>
      <c r="C179" s="27"/>
      <c r="D179" s="60" t="s">
        <v>377</v>
      </c>
      <c r="E179" s="69" t="s">
        <v>201</v>
      </c>
      <c r="F179" s="25">
        <v>850</v>
      </c>
      <c r="G179" s="29"/>
      <c r="H179" s="30"/>
    </row>
    <row r="180" spans="1:8">
      <c r="A180" s="59">
        <f>IF(Tabel14[[#This Row],[Capitol]]&lt;&gt;"",COUNTIF($B$11:B180,B180),"")</f>
        <v>40</v>
      </c>
      <c r="B180" s="59" t="s">
        <v>25</v>
      </c>
      <c r="C180" s="54"/>
      <c r="D180" s="65" t="s">
        <v>120</v>
      </c>
      <c r="E180" s="24" t="s">
        <v>17</v>
      </c>
      <c r="F180" s="25">
        <v>1</v>
      </c>
      <c r="G180" s="29"/>
      <c r="H180" s="30"/>
    </row>
    <row r="181" spans="1:8">
      <c r="A181" s="59">
        <f>IF(Tabel14[[#This Row],[Capitol]]&lt;&gt;"",COUNTIF($B$11:B181,B181),"")</f>
        <v>41</v>
      </c>
      <c r="B181" s="59" t="s">
        <v>25</v>
      </c>
      <c r="C181" s="54"/>
      <c r="D181" s="65" t="s">
        <v>140</v>
      </c>
      <c r="E181" s="24" t="s">
        <v>17</v>
      </c>
      <c r="F181" s="25">
        <v>1</v>
      </c>
      <c r="G181" s="29"/>
      <c r="H181" s="30"/>
    </row>
    <row r="182" spans="1:8" ht="39">
      <c r="A182" s="59">
        <f>IF(Tabel14[[#This Row],[Capitol]]&lt;&gt;"",COUNTIF($B$11:B182,B182),"")</f>
        <v>42</v>
      </c>
      <c r="B182" s="59" t="s">
        <v>25</v>
      </c>
      <c r="D182" s="27" t="s">
        <v>34</v>
      </c>
      <c r="E182" s="24" t="s">
        <v>32</v>
      </c>
      <c r="F182" s="25">
        <v>1</v>
      </c>
    </row>
    <row r="183" spans="1:8" ht="26">
      <c r="A183" s="59">
        <f>IF(Tabel14[[#This Row],[Capitol]]&lt;&gt;"",COUNTIF($B$11:B183,B183),"")</f>
        <v>43</v>
      </c>
      <c r="B183" s="59" t="s">
        <v>25</v>
      </c>
      <c r="C183" s="54"/>
      <c r="D183" s="60" t="s">
        <v>20</v>
      </c>
      <c r="E183" s="24" t="s">
        <v>23</v>
      </c>
      <c r="F183" s="25">
        <v>1</v>
      </c>
      <c r="G183" s="29"/>
      <c r="H183" s="30"/>
    </row>
    <row r="184" spans="1:8" ht="26">
      <c r="A184" s="59">
        <f>IF(Tabel14[[#This Row],[Capitol]]&lt;&gt;"",COUNTIF($B$11:B184,B184),"")</f>
        <v>44</v>
      </c>
      <c r="B184" s="59" t="s">
        <v>25</v>
      </c>
      <c r="C184" s="54"/>
      <c r="D184" s="65" t="s">
        <v>121</v>
      </c>
      <c r="E184" s="66" t="s">
        <v>0</v>
      </c>
      <c r="F184" s="25">
        <f>SUM(F144:F163)</f>
        <v>414</v>
      </c>
      <c r="G184" s="29"/>
      <c r="H184" s="30"/>
    </row>
    <row r="185" spans="1:8">
      <c r="A185" s="59">
        <f>IF(Tabel14[[#This Row],[Capitol]]&lt;&gt;"",COUNTIF($B$11:B185,B185),"")</f>
        <v>45</v>
      </c>
      <c r="B185" s="59" t="s">
        <v>25</v>
      </c>
      <c r="C185" s="54"/>
      <c r="D185" s="65" t="s">
        <v>120</v>
      </c>
      <c r="E185" s="66" t="s">
        <v>122</v>
      </c>
      <c r="F185" s="25">
        <f>SUM(F144:F163)</f>
        <v>414</v>
      </c>
      <c r="G185" s="29"/>
      <c r="H185" s="30"/>
    </row>
    <row r="186" spans="1:8">
      <c r="A186" s="59">
        <f>IF(Tabel14[[#This Row],[Capitol]]&lt;&gt;"",COUNTIF($B$11:B186,B186),"")</f>
        <v>46</v>
      </c>
      <c r="B186" s="59" t="s">
        <v>25</v>
      </c>
      <c r="C186" s="54"/>
      <c r="D186" s="65" t="s">
        <v>123</v>
      </c>
      <c r="E186" s="24" t="s">
        <v>17</v>
      </c>
      <c r="F186" s="25">
        <v>2</v>
      </c>
      <c r="G186" s="29"/>
      <c r="H186" s="30"/>
    </row>
    <row r="187" spans="1:8">
      <c r="A187" s="59">
        <f>IF(Tabel14[[#This Row],[Capitol]]&lt;&gt;"",COUNTIF($B$11:B187,B187),"")</f>
        <v>47</v>
      </c>
      <c r="B187" s="59" t="s">
        <v>25</v>
      </c>
      <c r="C187" s="54"/>
      <c r="D187" s="65" t="s">
        <v>124</v>
      </c>
      <c r="E187" s="66" t="s">
        <v>0</v>
      </c>
      <c r="F187" s="25">
        <f>SUM(F144:F163)</f>
        <v>414</v>
      </c>
      <c r="G187" s="29"/>
      <c r="H187" s="30"/>
    </row>
    <row r="188" spans="1:8">
      <c r="A188" s="59">
        <f>IF(Tabel14[[#This Row],[Capitol]]&lt;&gt;"",COUNTIF($B$11:B188,B188),"")</f>
        <v>48</v>
      </c>
      <c r="B188" s="59" t="s">
        <v>25</v>
      </c>
      <c r="C188" s="54"/>
      <c r="D188" s="65" t="s">
        <v>125</v>
      </c>
      <c r="E188" s="66" t="s">
        <v>0</v>
      </c>
      <c r="F188" s="25">
        <f>SUM(F144:F163)</f>
        <v>414</v>
      </c>
      <c r="G188" s="29"/>
      <c r="H188" s="30"/>
    </row>
    <row r="189" spans="1:8">
      <c r="A189" s="59">
        <f>IF(Tabel14[[#This Row],[Capitol]]&lt;&gt;"",COUNTIF($B$11:B189,B189),"")</f>
        <v>49</v>
      </c>
      <c r="B189" s="59" t="s">
        <v>25</v>
      </c>
      <c r="C189" s="54"/>
      <c r="D189" s="65" t="s">
        <v>126</v>
      </c>
      <c r="E189" s="66" t="s">
        <v>0</v>
      </c>
      <c r="F189" s="25">
        <f>SUM(F144:F163)</f>
        <v>414</v>
      </c>
      <c r="G189" s="29"/>
      <c r="H189" s="30"/>
    </row>
    <row r="190" spans="1:8">
      <c r="A190" s="22"/>
      <c r="B190" s="59"/>
      <c r="C190" s="27"/>
      <c r="D190" s="60"/>
      <c r="E190" s="24"/>
      <c r="F190" s="25"/>
      <c r="G190" s="29"/>
      <c r="H190" s="30"/>
    </row>
    <row r="191" spans="1:8">
      <c r="A191" s="22"/>
      <c r="B191" s="59"/>
      <c r="C191" s="27"/>
      <c r="D191" s="118" t="s">
        <v>26</v>
      </c>
      <c r="E191" s="24"/>
      <c r="F191" s="25"/>
      <c r="G191" s="29"/>
      <c r="H191" s="30"/>
    </row>
    <row r="192" spans="1:8">
      <c r="A192" s="22"/>
      <c r="B192" s="59"/>
      <c r="C192" s="27"/>
      <c r="D192" s="118"/>
      <c r="E192" s="24"/>
      <c r="F192" s="25"/>
      <c r="G192" s="29"/>
      <c r="H192" s="30"/>
    </row>
    <row r="193" spans="1:8" ht="36.75" customHeight="1">
      <c r="A193" s="22"/>
      <c r="B193" s="59"/>
      <c r="C193" s="27"/>
      <c r="D193" s="44" t="s">
        <v>387</v>
      </c>
      <c r="E193" s="24"/>
      <c r="F193" s="25"/>
      <c r="G193" s="29"/>
      <c r="H193" s="30"/>
    </row>
    <row r="194" spans="1:8" ht="60.75" customHeight="1">
      <c r="A194" s="22"/>
      <c r="B194" s="59"/>
      <c r="C194" s="27"/>
      <c r="D194" s="44" t="s">
        <v>388</v>
      </c>
      <c r="E194" s="24"/>
      <c r="F194" s="25"/>
      <c r="G194" s="29"/>
      <c r="H194" s="30"/>
    </row>
    <row r="195" spans="1:8" ht="49.5" customHeight="1">
      <c r="A195" s="22"/>
      <c r="B195" s="59"/>
      <c r="C195" s="27"/>
      <c r="D195" s="44" t="s">
        <v>27</v>
      </c>
      <c r="E195" s="24"/>
      <c r="F195" s="25"/>
      <c r="G195" s="29"/>
      <c r="H195" s="30"/>
    </row>
    <row r="196" spans="1:8" ht="58.5" customHeight="1">
      <c r="A196" s="22"/>
      <c r="B196" s="59"/>
      <c r="C196" s="27"/>
      <c r="D196" s="44" t="s">
        <v>28</v>
      </c>
      <c r="E196" s="24"/>
      <c r="F196" s="25"/>
      <c r="G196" s="29"/>
      <c r="H196" s="30"/>
    </row>
    <row r="197" spans="1:8" ht="72.75" customHeight="1">
      <c r="A197" s="22"/>
      <c r="B197" s="59"/>
      <c r="C197" s="27"/>
      <c r="D197" s="44" t="s">
        <v>389</v>
      </c>
      <c r="E197" s="24"/>
      <c r="F197" s="25"/>
      <c r="G197" s="29"/>
      <c r="H197" s="30"/>
    </row>
    <row r="198" spans="1:8" ht="32.25" customHeight="1">
      <c r="A198" s="22"/>
      <c r="B198" s="59"/>
      <c r="C198" s="27"/>
      <c r="D198" s="44" t="s">
        <v>390</v>
      </c>
      <c r="E198" s="24"/>
      <c r="F198" s="25"/>
      <c r="G198" s="29"/>
      <c r="H198" s="30"/>
    </row>
    <row r="199" spans="1:8" ht="29.25" customHeight="1">
      <c r="A199" s="22"/>
      <c r="B199" s="59"/>
      <c r="C199" s="27"/>
      <c r="D199" s="102" t="s">
        <v>391</v>
      </c>
      <c r="E199" s="24"/>
      <c r="F199" s="25"/>
      <c r="G199" s="29"/>
      <c r="H199" s="30"/>
    </row>
    <row r="200" spans="1:8">
      <c r="A200" s="22"/>
      <c r="B200" s="59"/>
      <c r="C200" s="27"/>
      <c r="D200" s="44"/>
      <c r="E200" s="24"/>
      <c r="F200" s="25"/>
      <c r="G200" s="29"/>
      <c r="H200" s="30"/>
    </row>
    <row r="201" spans="1:8">
      <c r="A201" s="22"/>
      <c r="B201" s="59"/>
      <c r="C201" s="27"/>
      <c r="D201" s="44"/>
      <c r="E201" s="24"/>
      <c r="F201" s="25"/>
      <c r="G201" s="29"/>
      <c r="H201" s="30"/>
    </row>
    <row r="202" spans="1:8">
      <c r="A202" s="22"/>
      <c r="B202" s="59"/>
      <c r="C202" s="27"/>
      <c r="D202" s="60"/>
      <c r="E202" s="24"/>
      <c r="F202" s="25"/>
      <c r="G202" s="29"/>
      <c r="H202" s="30"/>
    </row>
    <row r="203" spans="1:8">
      <c r="A203" s="22"/>
      <c r="B203" s="59"/>
      <c r="C203" s="27"/>
      <c r="D203" s="60"/>
      <c r="E203" s="24"/>
      <c r="F203" s="25"/>
      <c r="G203" s="29"/>
      <c r="H203" s="30"/>
    </row>
    <row r="204" spans="1:8">
      <c r="A204" s="22"/>
      <c r="B204" s="59"/>
      <c r="C204" s="27"/>
      <c r="D204" s="60"/>
      <c r="E204" s="24"/>
      <c r="F204" s="25"/>
      <c r="G204" s="29"/>
      <c r="H204" s="30"/>
    </row>
    <row r="205" spans="1:8">
      <c r="A205" s="22"/>
      <c r="B205" s="59"/>
      <c r="C205" s="27"/>
      <c r="D205" s="60"/>
      <c r="E205" s="24"/>
      <c r="F205" s="25"/>
      <c r="G205" s="29"/>
      <c r="H205" s="30"/>
    </row>
    <row r="206" spans="1:8">
      <c r="A206" s="22"/>
      <c r="B206" s="59"/>
      <c r="C206" s="27"/>
      <c r="D206" s="60"/>
      <c r="E206" s="24"/>
      <c r="F206" s="25"/>
      <c r="G206" s="29"/>
      <c r="H206" s="30"/>
    </row>
    <row r="207" spans="1:8">
      <c r="A207" s="22"/>
      <c r="B207" s="59"/>
      <c r="C207" s="27"/>
      <c r="D207" s="60"/>
      <c r="E207" s="24"/>
      <c r="F207" s="25"/>
      <c r="G207" s="29"/>
      <c r="H207" s="30"/>
    </row>
    <row r="208" spans="1:8">
      <c r="A208" s="22"/>
      <c r="B208" s="59"/>
      <c r="C208" s="27"/>
      <c r="D208" s="60"/>
      <c r="E208" s="24"/>
      <c r="F208" s="25"/>
      <c r="G208" s="29"/>
      <c r="H208" s="30"/>
    </row>
    <row r="209" spans="1:8">
      <c r="A209" s="22"/>
      <c r="B209" s="59"/>
      <c r="C209" s="27"/>
      <c r="D209" s="60"/>
      <c r="E209" s="24"/>
      <c r="F209" s="25"/>
      <c r="G209" s="29"/>
      <c r="H209" s="30"/>
    </row>
    <row r="210" spans="1:8">
      <c r="A210" s="22"/>
      <c r="B210" s="59"/>
      <c r="C210" s="27"/>
      <c r="D210" s="60"/>
      <c r="E210" s="24"/>
      <c r="F210" s="25"/>
      <c r="G210" s="29"/>
      <c r="H210" s="30"/>
    </row>
    <row r="211" spans="1:8">
      <c r="A211" s="22"/>
      <c r="B211" s="59"/>
      <c r="C211" s="27"/>
      <c r="D211" s="60"/>
      <c r="E211" s="24"/>
      <c r="F211" s="25"/>
      <c r="G211" s="29"/>
      <c r="H211" s="30"/>
    </row>
    <row r="212" spans="1:8">
      <c r="A212" s="22"/>
      <c r="B212" s="59"/>
      <c r="C212" s="27"/>
      <c r="D212" s="60"/>
      <c r="E212" s="24"/>
      <c r="F212" s="25"/>
      <c r="G212" s="29"/>
      <c r="H212" s="30"/>
    </row>
    <row r="213" spans="1:8">
      <c r="A213" s="22"/>
      <c r="B213" s="59"/>
      <c r="C213" s="27"/>
      <c r="D213" s="60"/>
      <c r="E213" s="24"/>
      <c r="F213" s="25"/>
      <c r="G213" s="29"/>
      <c r="H213" s="30"/>
    </row>
    <row r="214" spans="1:8">
      <c r="A214" s="22"/>
      <c r="B214" s="59"/>
      <c r="C214" s="27"/>
      <c r="D214" s="60"/>
      <c r="E214" s="24"/>
      <c r="F214" s="25"/>
      <c r="G214" s="29"/>
      <c r="H214" s="30"/>
    </row>
    <row r="215" spans="1:8">
      <c r="A215" s="22"/>
      <c r="B215" s="59"/>
      <c r="C215" s="27"/>
      <c r="D215" s="60"/>
      <c r="E215" s="24"/>
      <c r="F215" s="25"/>
      <c r="G215" s="29"/>
      <c r="H215" s="30"/>
    </row>
    <row r="216" spans="1:8">
      <c r="A216" s="22"/>
      <c r="B216" s="59"/>
      <c r="C216" s="27"/>
      <c r="D216" s="60"/>
      <c r="E216" s="24"/>
      <c r="F216" s="25"/>
      <c r="G216" s="29"/>
      <c r="H216" s="30"/>
    </row>
    <row r="217" spans="1:8">
      <c r="A217" s="22"/>
      <c r="B217" s="59"/>
      <c r="C217" s="27"/>
      <c r="D217" s="60"/>
      <c r="E217" s="24"/>
      <c r="F217" s="25"/>
      <c r="G217" s="29"/>
      <c r="H217" s="30"/>
    </row>
    <row r="221" spans="1:8">
      <c r="A221" s="28"/>
      <c r="B221" s="28"/>
      <c r="C221" s="28"/>
      <c r="D221" s="28"/>
      <c r="E221" s="28"/>
      <c r="F221" s="28"/>
      <c r="G221" s="28"/>
      <c r="H221" s="28"/>
    </row>
    <row r="1049" ht="126" customHeight="1"/>
    <row r="1145" ht="42" customHeight="1"/>
    <row r="1358" ht="114" customHeight="1"/>
    <row r="1377" spans="1:8" s="28" customFormat="1">
      <c r="A1377"/>
      <c r="B1377"/>
      <c r="C1377"/>
      <c r="D1377"/>
      <c r="E1377"/>
      <c r="F1377"/>
      <c r="G1377"/>
      <c r="H1377"/>
    </row>
  </sheetData>
  <mergeCells count="1">
    <mergeCell ref="D191:D192"/>
  </mergeCells>
  <phoneticPr fontId="14" type="noConversion"/>
  <pageMargins left="0.23622047244094491" right="0.23622047244094491" top="0.23622047244094491" bottom="0.74803149606299213" header="0.31496062992125984" footer="0.31496062992125984"/>
  <pageSetup paperSize="9" scale="75" fitToHeight="0" orientation="landscape" errors="dash"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0"/>
  <sheetViews>
    <sheetView tabSelected="1" view="pageBreakPreview" topLeftCell="A25" zoomScale="115" zoomScaleNormal="100" zoomScaleSheetLayoutView="115" workbookViewId="0">
      <selection activeCell="M9" sqref="M9"/>
    </sheetView>
  </sheetViews>
  <sheetFormatPr defaultRowHeight="14.5"/>
  <cols>
    <col min="1" max="2" width="6.7265625" customWidth="1"/>
    <col min="3" max="3" width="17.81640625" customWidth="1"/>
    <col min="4" max="4" width="132.54296875" bestFit="1" customWidth="1"/>
    <col min="5" max="5" width="4.26953125" bestFit="1" customWidth="1"/>
    <col min="6" max="6" width="9.7265625" customWidth="1"/>
    <col min="7" max="7" width="7" bestFit="1" customWidth="1"/>
    <col min="8" max="8" width="6" bestFit="1" customWidth="1"/>
  </cols>
  <sheetData>
    <row r="1" spans="1:8" ht="15.5">
      <c r="A1" s="14" t="s">
        <v>4</v>
      </c>
      <c r="B1" s="14"/>
      <c r="C1" s="15"/>
      <c r="D1" s="16" t="s">
        <v>21</v>
      </c>
      <c r="E1" s="5"/>
      <c r="F1" s="6"/>
      <c r="G1" s="7"/>
      <c r="H1" s="4"/>
    </row>
    <row r="2" spans="1:8">
      <c r="A2" s="14" t="s">
        <v>5</v>
      </c>
      <c r="B2" s="14"/>
      <c r="C2" s="17"/>
      <c r="D2" s="13" t="s">
        <v>45</v>
      </c>
      <c r="E2" s="9"/>
      <c r="F2" s="10"/>
      <c r="G2" s="10"/>
      <c r="H2" s="8"/>
    </row>
    <row r="3" spans="1:8">
      <c r="A3" s="14" t="s">
        <v>6</v>
      </c>
      <c r="B3" s="14"/>
      <c r="C3" s="17"/>
      <c r="D3" s="18" t="s">
        <v>30</v>
      </c>
      <c r="E3" s="9"/>
      <c r="F3" s="10"/>
      <c r="G3" s="10"/>
      <c r="H3" s="8"/>
    </row>
    <row r="4" spans="1:8">
      <c r="A4" s="14" t="s">
        <v>7</v>
      </c>
      <c r="B4" s="14"/>
      <c r="C4" s="15"/>
      <c r="D4" s="57">
        <f ca="1">TODAY()</f>
        <v>46097</v>
      </c>
      <c r="E4" s="12"/>
      <c r="F4" s="8"/>
      <c r="G4" s="8"/>
      <c r="H4" s="11"/>
    </row>
    <row r="5" spans="1:8">
      <c r="A5" s="14" t="s">
        <v>8</v>
      </c>
      <c r="B5" s="14"/>
      <c r="C5" s="15"/>
      <c r="D5" s="18" t="s">
        <v>18</v>
      </c>
      <c r="E5" s="12"/>
      <c r="F5" s="8"/>
      <c r="G5" s="8"/>
      <c r="H5" s="11"/>
    </row>
    <row r="6" spans="1:8">
      <c r="A6" s="14" t="s">
        <v>1</v>
      </c>
      <c r="B6" s="14"/>
      <c r="C6" s="15"/>
      <c r="D6" s="16" t="s">
        <v>2</v>
      </c>
      <c r="E6" s="12"/>
      <c r="F6" s="8"/>
      <c r="G6" s="8"/>
      <c r="H6" s="11"/>
    </row>
    <row r="7" spans="1:8">
      <c r="A7" s="14" t="s">
        <v>3</v>
      </c>
      <c r="B7" s="14"/>
      <c r="C7" s="15"/>
      <c r="D7" s="18" t="s">
        <v>16</v>
      </c>
      <c r="E7" s="12"/>
      <c r="F7" s="8"/>
      <c r="G7" s="8"/>
      <c r="H7" s="11"/>
    </row>
    <row r="9" spans="1:8" ht="26">
      <c r="A9" s="20" t="s">
        <v>9</v>
      </c>
      <c r="B9" s="20" t="s">
        <v>24</v>
      </c>
      <c r="C9" s="20" t="s">
        <v>12</v>
      </c>
      <c r="D9" s="21" t="s">
        <v>10</v>
      </c>
      <c r="E9" s="21" t="s">
        <v>11</v>
      </c>
      <c r="F9" s="21" t="s">
        <v>13</v>
      </c>
      <c r="G9" s="20" t="s">
        <v>14</v>
      </c>
      <c r="H9" s="20" t="s">
        <v>15</v>
      </c>
    </row>
    <row r="10" spans="1:8">
      <c r="A10" s="40"/>
      <c r="B10" s="47" t="s">
        <v>29</v>
      </c>
      <c r="C10" s="90"/>
      <c r="D10" s="55" t="s">
        <v>378</v>
      </c>
      <c r="E10" s="41"/>
      <c r="F10" s="45"/>
      <c r="G10" s="42"/>
      <c r="H10" s="43"/>
    </row>
    <row r="11" spans="1:8" s="127" customFormat="1">
      <c r="A11" s="158"/>
      <c r="B11" s="120"/>
      <c r="C11" s="159"/>
      <c r="D11" s="160"/>
      <c r="E11" s="123"/>
      <c r="F11" s="124"/>
      <c r="G11" s="125"/>
      <c r="H11" s="126"/>
    </row>
    <row r="12" spans="1:8" s="127" customFormat="1" ht="70.5" customHeight="1">
      <c r="A12" s="128">
        <f>IF(Tabel142[[#This Row],[Capitol]]&lt;&gt;"",COUNTIF($B$12:B12,B12),"")</f>
        <v>1</v>
      </c>
      <c r="B12" s="129" t="s">
        <v>29</v>
      </c>
      <c r="C12" s="161" t="s">
        <v>298</v>
      </c>
      <c r="D12" s="145" t="s">
        <v>384</v>
      </c>
      <c r="E12" s="148"/>
      <c r="F12" s="133"/>
      <c r="G12" s="138"/>
      <c r="H12" s="139"/>
    </row>
    <row r="13" spans="1:8" s="127" customFormat="1" ht="265.5" customHeight="1">
      <c r="A13" s="128" t="str">
        <f>IF(Tabel142[[#This Row],[Capitol]]&lt;&gt;"",COUNTIF($B$12:B13,B13),"")</f>
        <v/>
      </c>
      <c r="B13" s="129"/>
      <c r="C13" s="137" t="s">
        <v>299</v>
      </c>
      <c r="D13" s="145" t="s">
        <v>300</v>
      </c>
      <c r="E13" s="148" t="s">
        <v>17</v>
      </c>
      <c r="F13" s="133">
        <v>1</v>
      </c>
      <c r="G13" s="138"/>
      <c r="H13" s="139"/>
    </row>
    <row r="14" spans="1:8" s="127" customFormat="1">
      <c r="A14" s="128" t="str">
        <f>IF(Tabel142[[#This Row],[Capitol]]&lt;&gt;"",COUNTIF($B$12:B14,B14),"")</f>
        <v/>
      </c>
      <c r="B14" s="129"/>
      <c r="C14" s="137"/>
      <c r="D14" s="145"/>
      <c r="E14" s="148"/>
      <c r="F14" s="133"/>
      <c r="G14" s="138"/>
      <c r="H14" s="139"/>
    </row>
    <row r="15" spans="1:8" s="127" customFormat="1" ht="75.75" customHeight="1">
      <c r="A15" s="128">
        <f>IF(Tabel142[[#This Row],[Capitol]]&lt;&gt;"",COUNTIF($B$12:B15,B15),"")</f>
        <v>2</v>
      </c>
      <c r="B15" s="129" t="s">
        <v>29</v>
      </c>
      <c r="C15" s="161" t="s">
        <v>347</v>
      </c>
      <c r="D15" s="145" t="s">
        <v>385</v>
      </c>
      <c r="E15" s="148"/>
      <c r="F15" s="133"/>
      <c r="G15" s="138"/>
      <c r="H15" s="139"/>
    </row>
    <row r="16" spans="1:8" s="127" customFormat="1" ht="272.25" customHeight="1">
      <c r="A16" s="128" t="str">
        <f>IF(Tabel142[[#This Row],[Capitol]]&lt;&gt;"",COUNTIF($B$12:B16,B16),"")</f>
        <v/>
      </c>
      <c r="B16" s="129"/>
      <c r="C16" s="137" t="s">
        <v>381</v>
      </c>
      <c r="D16" s="145" t="s">
        <v>382</v>
      </c>
      <c r="E16" s="148" t="s">
        <v>17</v>
      </c>
      <c r="F16" s="133">
        <v>1</v>
      </c>
      <c r="G16" s="138"/>
      <c r="H16" s="139"/>
    </row>
    <row r="17" spans="1:8" s="127" customFormat="1">
      <c r="A17" s="128" t="str">
        <f>IF(Tabel142[[#This Row],[Capitol]]&lt;&gt;"",COUNTIF($B$12:B17,B17),"")</f>
        <v/>
      </c>
      <c r="B17" s="129"/>
      <c r="C17" s="137"/>
      <c r="D17" s="145"/>
      <c r="E17" s="148"/>
      <c r="F17" s="133"/>
      <c r="G17" s="138"/>
      <c r="H17" s="139"/>
    </row>
    <row r="18" spans="1:8" s="127" customFormat="1" ht="61.5" customHeight="1">
      <c r="A18" s="128">
        <f>IF(Tabel142[[#This Row],[Capitol]]&lt;&gt;"",COUNTIF($B$12:B18,B18),"")</f>
        <v>3</v>
      </c>
      <c r="B18" s="129" t="s">
        <v>29</v>
      </c>
      <c r="C18" s="161" t="s">
        <v>301</v>
      </c>
      <c r="D18" s="145" t="s">
        <v>302</v>
      </c>
      <c r="E18" s="148"/>
      <c r="F18" s="133"/>
      <c r="G18" s="138"/>
      <c r="H18" s="139"/>
    </row>
    <row r="19" spans="1:8" s="127" customFormat="1" ht="123.75" customHeight="1">
      <c r="A19" s="128" t="str">
        <f>IF(Tabel142[[#This Row],[Capitol]]&lt;&gt;"",COUNTIF($B$12:B19,B19),"")</f>
        <v/>
      </c>
      <c r="B19" s="129"/>
      <c r="C19" s="137" t="s">
        <v>304</v>
      </c>
      <c r="D19" s="145" t="s">
        <v>303</v>
      </c>
      <c r="E19" s="148" t="s">
        <v>17</v>
      </c>
      <c r="F19" s="133">
        <v>1</v>
      </c>
      <c r="G19" s="138"/>
      <c r="H19" s="139"/>
    </row>
    <row r="20" spans="1:8" s="127" customFormat="1" ht="132.75" customHeight="1">
      <c r="A20" s="128" t="str">
        <f>IF(Tabel142[[#This Row],[Capitol]]&lt;&gt;"",COUNTIF($B$12:B20,B20),"")</f>
        <v/>
      </c>
      <c r="B20" s="129"/>
      <c r="C20" s="137" t="s">
        <v>306</v>
      </c>
      <c r="D20" s="145" t="s">
        <v>305</v>
      </c>
      <c r="E20" s="148" t="s">
        <v>17</v>
      </c>
      <c r="F20" s="133">
        <v>1</v>
      </c>
      <c r="G20" s="138"/>
      <c r="H20" s="139"/>
    </row>
    <row r="21" spans="1:8" s="127" customFormat="1" ht="132" customHeight="1">
      <c r="A21" s="128" t="str">
        <f>IF(Tabel142[[#This Row],[Capitol]]&lt;&gt;"",COUNTIF($B$12:B21,B21),"")</f>
        <v/>
      </c>
      <c r="B21" s="129"/>
      <c r="C21" s="137" t="s">
        <v>307</v>
      </c>
      <c r="D21" s="145" t="s">
        <v>333</v>
      </c>
      <c r="E21" s="148" t="s">
        <v>17</v>
      </c>
      <c r="F21" s="133">
        <v>1</v>
      </c>
      <c r="G21" s="138"/>
      <c r="H21" s="139"/>
    </row>
    <row r="22" spans="1:8" s="127" customFormat="1" ht="131.25" customHeight="1">
      <c r="A22" s="128" t="str">
        <f>IF(Tabel142[[#This Row],[Capitol]]&lt;&gt;"",COUNTIF($B$12:B22,B22),"")</f>
        <v/>
      </c>
      <c r="B22" s="129"/>
      <c r="C22" s="137" t="s">
        <v>308</v>
      </c>
      <c r="D22" s="145" t="s">
        <v>334</v>
      </c>
      <c r="E22" s="148" t="s">
        <v>17</v>
      </c>
      <c r="F22" s="133">
        <v>1</v>
      </c>
      <c r="G22" s="138"/>
      <c r="H22" s="139"/>
    </row>
    <row r="23" spans="1:8" s="127" customFormat="1">
      <c r="A23" s="128" t="str">
        <f>IF(Tabel142[[#This Row],[Capitol]]&lt;&gt;"",COUNTIF($B$12:B23,B23),"")</f>
        <v/>
      </c>
      <c r="B23" s="129"/>
      <c r="C23" s="137"/>
      <c r="D23" s="162"/>
      <c r="E23" s="148"/>
      <c r="F23" s="133"/>
      <c r="G23" s="138"/>
      <c r="H23" s="139"/>
    </row>
    <row r="24" spans="1:8" s="127" customFormat="1" ht="76.5" customHeight="1">
      <c r="A24" s="128">
        <f>IF(Tabel142[[#This Row],[Capitol]]&lt;&gt;"",COUNTIF($B$12:B24,B24),"")</f>
        <v>4</v>
      </c>
      <c r="B24" s="129" t="s">
        <v>29</v>
      </c>
      <c r="C24" s="161"/>
      <c r="D24" s="145" t="s">
        <v>386</v>
      </c>
      <c r="E24" s="128"/>
      <c r="F24" s="133"/>
      <c r="G24" s="138"/>
      <c r="H24" s="139"/>
    </row>
    <row r="25" spans="1:8" s="127" customFormat="1">
      <c r="A25" s="128" t="str">
        <f>IF(Tabel142[[#This Row],[Capitol]]&lt;&gt;"",COUNTIF($B$12:B25,B25),"")</f>
        <v/>
      </c>
      <c r="B25" s="129"/>
      <c r="C25" s="161"/>
      <c r="D25" s="145" t="s">
        <v>258</v>
      </c>
      <c r="E25" s="132" t="s">
        <v>259</v>
      </c>
      <c r="F25" s="133">
        <v>20</v>
      </c>
      <c r="G25" s="138"/>
      <c r="H25" s="139"/>
    </row>
    <row r="26" spans="1:8" s="127" customFormat="1" ht="34.5" customHeight="1">
      <c r="A26" s="128" t="str">
        <f>IF(Tabel142[[#This Row],[Capitol]]&lt;&gt;"",COUNTIF($B$12:B26,B26),"")</f>
        <v/>
      </c>
      <c r="B26" s="129"/>
      <c r="C26" s="163" t="s">
        <v>260</v>
      </c>
      <c r="D26" s="145" t="s">
        <v>310</v>
      </c>
      <c r="E26" s="132" t="s">
        <v>259</v>
      </c>
      <c r="F26" s="133">
        <v>3</v>
      </c>
      <c r="G26" s="138"/>
      <c r="H26" s="139"/>
    </row>
    <row r="27" spans="1:8" s="127" customFormat="1" ht="50.25" customHeight="1">
      <c r="A27" s="128" t="str">
        <f>IF(Tabel142[[#This Row],[Capitol]]&lt;&gt;"",COUNTIF($B$12:B27,B27),"")</f>
        <v/>
      </c>
      <c r="B27" s="129"/>
      <c r="C27" s="163" t="s">
        <v>311</v>
      </c>
      <c r="D27" s="145" t="s">
        <v>370</v>
      </c>
      <c r="E27" s="132" t="s">
        <v>259</v>
      </c>
      <c r="F27" s="133">
        <v>540</v>
      </c>
      <c r="G27" s="138"/>
      <c r="H27" s="139"/>
    </row>
    <row r="28" spans="1:8" s="127" customFormat="1" ht="46.5" customHeight="1">
      <c r="A28" s="128" t="str">
        <f>IF(Tabel142[[#This Row],[Capitol]]&lt;&gt;"",COUNTIF($B$12:B28,B28),"")</f>
        <v/>
      </c>
      <c r="B28" s="129"/>
      <c r="C28" s="163" t="s">
        <v>312</v>
      </c>
      <c r="D28" s="145" t="s">
        <v>332</v>
      </c>
      <c r="E28" s="132" t="s">
        <v>259</v>
      </c>
      <c r="F28" s="133">
        <v>315</v>
      </c>
      <c r="G28" s="138"/>
      <c r="H28" s="139"/>
    </row>
    <row r="29" spans="1:8" s="127" customFormat="1">
      <c r="A29" s="128" t="str">
        <f>IF(Tabel142[[#This Row],[Capitol]]&lt;&gt;"",COUNTIF($B$12:B29,B29),"")</f>
        <v/>
      </c>
      <c r="B29" s="129"/>
      <c r="C29" s="163"/>
      <c r="D29" s="145"/>
      <c r="E29" s="132"/>
      <c r="F29" s="133"/>
      <c r="G29" s="138"/>
      <c r="H29" s="139"/>
    </row>
    <row r="30" spans="1:8" s="127" customFormat="1" ht="36" customHeight="1">
      <c r="A30" s="128">
        <f>IF(Tabel142[[#This Row],[Capitol]]&lt;&gt;"",COUNTIF($B$12:B30,B30),"")</f>
        <v>5</v>
      </c>
      <c r="B30" s="129" t="s">
        <v>29</v>
      </c>
      <c r="C30" s="164" t="s">
        <v>282</v>
      </c>
      <c r="D30" s="140" t="s">
        <v>313</v>
      </c>
      <c r="E30" s="165"/>
      <c r="F30" s="133"/>
      <c r="G30" s="138"/>
      <c r="H30" s="139"/>
    </row>
    <row r="31" spans="1:8" s="127" customFormat="1">
      <c r="A31" s="128" t="str">
        <f>IF(Tabel142[[#This Row],[Capitol]]&lt;&gt;"",COUNTIF($B$12:B31,B31),"")</f>
        <v/>
      </c>
      <c r="B31" s="129"/>
      <c r="C31" s="164" t="s">
        <v>282</v>
      </c>
      <c r="D31" s="140" t="s">
        <v>314</v>
      </c>
      <c r="E31" s="154" t="s">
        <v>0</v>
      </c>
      <c r="F31" s="133">
        <v>16</v>
      </c>
      <c r="G31" s="138"/>
      <c r="H31" s="139"/>
    </row>
    <row r="32" spans="1:8" s="127" customFormat="1">
      <c r="A32" s="128" t="str">
        <f>IF(Tabel142[[#This Row],[Capitol]]&lt;&gt;"",COUNTIF($B$12:B32,B32),"")</f>
        <v/>
      </c>
      <c r="B32" s="129"/>
      <c r="C32" s="164" t="s">
        <v>282</v>
      </c>
      <c r="D32" s="140" t="s">
        <v>289</v>
      </c>
      <c r="E32" s="154" t="s">
        <v>0</v>
      </c>
      <c r="F32" s="133">
        <v>5</v>
      </c>
      <c r="G32" s="138"/>
      <c r="H32" s="139"/>
    </row>
    <row r="33" spans="1:8" s="127" customFormat="1">
      <c r="A33" s="128" t="str">
        <f>IF(Tabel142[[#This Row],[Capitol]]&lt;&gt;"",COUNTIF($B$12:B33,B33),"")</f>
        <v/>
      </c>
      <c r="B33" s="129"/>
      <c r="C33" s="163"/>
      <c r="D33" s="145"/>
      <c r="E33" s="132"/>
      <c r="F33" s="133"/>
      <c r="G33" s="138"/>
      <c r="H33" s="139"/>
    </row>
    <row r="34" spans="1:8" s="127" customFormat="1" ht="45.75" customHeight="1">
      <c r="A34" s="128">
        <f>IF(Tabel142[[#This Row],[Capitol]]&lt;&gt;"",COUNTIF($B$12:B34,B34),"")</f>
        <v>6</v>
      </c>
      <c r="B34" s="129" t="s">
        <v>29</v>
      </c>
      <c r="C34" s="163" t="s">
        <v>262</v>
      </c>
      <c r="D34" s="140" t="s">
        <v>263</v>
      </c>
      <c r="E34" s="148"/>
      <c r="F34" s="133"/>
      <c r="G34" s="138"/>
      <c r="H34" s="139"/>
    </row>
    <row r="35" spans="1:8" s="127" customFormat="1">
      <c r="A35" s="128" t="str">
        <f>IF(Tabel142[[#This Row],[Capitol]]&lt;&gt;"",COUNTIF($B$12:B35,B35),"")</f>
        <v/>
      </c>
      <c r="B35" s="129"/>
      <c r="C35" s="163" t="s">
        <v>262</v>
      </c>
      <c r="D35" s="147" t="s">
        <v>264</v>
      </c>
      <c r="E35" s="148" t="s">
        <v>0</v>
      </c>
      <c r="F35" s="133">
        <v>7</v>
      </c>
      <c r="G35" s="138"/>
      <c r="H35" s="139"/>
    </row>
    <row r="36" spans="1:8" s="127" customFormat="1">
      <c r="A36" s="128" t="str">
        <f>IF(Tabel142[[#This Row],[Capitol]]&lt;&gt;"",COUNTIF($B$12:B36,B36),"")</f>
        <v/>
      </c>
      <c r="B36" s="129"/>
      <c r="C36" s="163" t="s">
        <v>262</v>
      </c>
      <c r="D36" s="140" t="s">
        <v>289</v>
      </c>
      <c r="E36" s="154" t="s">
        <v>0</v>
      </c>
      <c r="F36" s="133">
        <v>10</v>
      </c>
      <c r="G36" s="138"/>
      <c r="H36" s="139"/>
    </row>
    <row r="37" spans="1:8" s="127" customFormat="1">
      <c r="A37" s="128" t="str">
        <f>IF(Tabel142[[#This Row],[Capitol]]&lt;&gt;"",COUNTIF($B$12:B37,B37),"")</f>
        <v/>
      </c>
      <c r="B37" s="129"/>
      <c r="C37" s="137"/>
      <c r="D37" s="145"/>
      <c r="E37" s="148"/>
      <c r="F37" s="133"/>
      <c r="G37" s="138"/>
      <c r="H37" s="139"/>
    </row>
    <row r="38" spans="1:8" s="127" customFormat="1" ht="69.75" customHeight="1">
      <c r="A38" s="128">
        <f>IF(Tabel142[[#This Row],[Capitol]]&lt;&gt;"",COUNTIF($B$12:B38,B38),"")</f>
        <v>7</v>
      </c>
      <c r="B38" s="129" t="s">
        <v>29</v>
      </c>
      <c r="C38" s="161" t="s">
        <v>315</v>
      </c>
      <c r="D38" s="145" t="s">
        <v>316</v>
      </c>
      <c r="E38" s="128"/>
      <c r="F38" s="133"/>
      <c r="G38" s="138"/>
      <c r="H38" s="139"/>
    </row>
    <row r="39" spans="1:8" s="127" customFormat="1">
      <c r="A39" s="128" t="str">
        <f>IF(Tabel142[[#This Row],[Capitol]]&lt;&gt;"",COUNTIF($B$12:B39,B39),"")</f>
        <v/>
      </c>
      <c r="B39" s="129"/>
      <c r="C39" s="161" t="s">
        <v>315</v>
      </c>
      <c r="D39" s="145" t="s">
        <v>375</v>
      </c>
      <c r="E39" s="148" t="s">
        <v>17</v>
      </c>
      <c r="F39" s="133">
        <v>1</v>
      </c>
      <c r="G39" s="138"/>
      <c r="H39" s="139"/>
    </row>
    <row r="40" spans="1:8" s="127" customFormat="1">
      <c r="A40" s="128" t="str">
        <f>IF(Tabel142[[#This Row],[Capitol]]&lt;&gt;"",COUNTIF($B$12:B40,B40),"")</f>
        <v/>
      </c>
      <c r="B40" s="129"/>
      <c r="C40" s="137"/>
      <c r="D40" s="145"/>
      <c r="E40" s="148"/>
      <c r="F40" s="133"/>
      <c r="G40" s="138"/>
      <c r="H40" s="139"/>
    </row>
    <row r="41" spans="1:8" s="127" customFormat="1" ht="70.5" customHeight="1">
      <c r="A41" s="128">
        <f>IF(Tabel142[[#This Row],[Capitol]]&lt;&gt;"",COUNTIF($B$12:B41,B41),"")</f>
        <v>8</v>
      </c>
      <c r="B41" s="129" t="s">
        <v>29</v>
      </c>
      <c r="C41" s="161" t="s">
        <v>317</v>
      </c>
      <c r="D41" s="145" t="s">
        <v>318</v>
      </c>
      <c r="E41" s="138"/>
      <c r="F41" s="133"/>
      <c r="G41" s="138"/>
      <c r="H41" s="139"/>
    </row>
    <row r="42" spans="1:8" s="127" customFormat="1">
      <c r="A42" s="128" t="str">
        <f>IF(Tabel142[[#This Row],[Capitol]]&lt;&gt;"",COUNTIF($B$12:B42,B42),"")</f>
        <v/>
      </c>
      <c r="B42" s="129"/>
      <c r="C42" s="161" t="s">
        <v>317</v>
      </c>
      <c r="D42" s="145" t="s">
        <v>319</v>
      </c>
      <c r="E42" s="148" t="s">
        <v>17</v>
      </c>
      <c r="F42" s="133">
        <v>1</v>
      </c>
      <c r="G42" s="138"/>
      <c r="H42" s="139"/>
    </row>
    <row r="43" spans="1:8" s="127" customFormat="1">
      <c r="A43" s="128" t="str">
        <f>IF(Tabel142[[#This Row],[Capitol]]&lt;&gt;"",COUNTIF($B$12:B43,B43),"")</f>
        <v/>
      </c>
      <c r="B43" s="129"/>
      <c r="C43" s="161" t="s">
        <v>317</v>
      </c>
      <c r="D43" s="145" t="s">
        <v>320</v>
      </c>
      <c r="E43" s="148" t="s">
        <v>17</v>
      </c>
      <c r="F43" s="133">
        <v>0</v>
      </c>
      <c r="G43" s="138"/>
      <c r="H43" s="139"/>
    </row>
    <row r="44" spans="1:8" s="127" customFormat="1">
      <c r="A44" s="128" t="str">
        <f>IF(Tabel142[[#This Row],[Capitol]]&lt;&gt;"",COUNTIF($B$12:B44,B44),"")</f>
        <v/>
      </c>
      <c r="B44" s="129"/>
      <c r="C44" s="161" t="s">
        <v>317</v>
      </c>
      <c r="D44" s="145" t="s">
        <v>321</v>
      </c>
      <c r="E44" s="148" t="s">
        <v>17</v>
      </c>
      <c r="F44" s="133">
        <v>3</v>
      </c>
      <c r="G44" s="138"/>
      <c r="H44" s="139"/>
    </row>
    <row r="45" spans="1:8" s="127" customFormat="1">
      <c r="A45" s="128" t="str">
        <f>IF(Tabel142[[#This Row],[Capitol]]&lt;&gt;"",COUNTIF($B$12:B45,B45),"")</f>
        <v/>
      </c>
      <c r="B45" s="129"/>
      <c r="C45" s="161" t="s">
        <v>317</v>
      </c>
      <c r="D45" s="145" t="s">
        <v>322</v>
      </c>
      <c r="E45" s="148" t="s">
        <v>17</v>
      </c>
      <c r="F45" s="133">
        <v>2</v>
      </c>
      <c r="G45" s="138"/>
      <c r="H45" s="139"/>
    </row>
    <row r="46" spans="1:8" s="127" customFormat="1">
      <c r="A46" s="128" t="str">
        <f>IF(Tabel142[[#This Row],[Capitol]]&lt;&gt;"",COUNTIF($B$12:B46,B46),"")</f>
        <v/>
      </c>
      <c r="B46" s="129"/>
      <c r="C46" s="161" t="s">
        <v>317</v>
      </c>
      <c r="D46" s="145" t="s">
        <v>364</v>
      </c>
      <c r="E46" s="148" t="s">
        <v>17</v>
      </c>
      <c r="F46" s="133">
        <v>3</v>
      </c>
      <c r="G46" s="138"/>
      <c r="H46" s="139"/>
    </row>
    <row r="47" spans="1:8" s="127" customFormat="1">
      <c r="A47" s="128" t="str">
        <f>IF(Tabel142[[#This Row],[Capitol]]&lt;&gt;"",COUNTIF($B$12:B47,B47),"")</f>
        <v/>
      </c>
      <c r="B47" s="129"/>
      <c r="C47" s="137"/>
      <c r="D47" s="145"/>
      <c r="E47" s="148"/>
      <c r="F47" s="133"/>
      <c r="G47" s="138"/>
      <c r="H47" s="139"/>
    </row>
    <row r="48" spans="1:8" s="127" customFormat="1" ht="39">
      <c r="A48" s="128">
        <f>IF(Tabel142[[#This Row],[Capitol]]&lt;&gt;"",COUNTIF($B$12:B48,B48),"")</f>
        <v>9</v>
      </c>
      <c r="B48" s="129" t="s">
        <v>29</v>
      </c>
      <c r="C48" s="161" t="s">
        <v>336</v>
      </c>
      <c r="D48" s="166" t="s">
        <v>337</v>
      </c>
      <c r="E48" s="148"/>
      <c r="F48" s="133"/>
      <c r="G48" s="138"/>
      <c r="H48" s="139"/>
    </row>
    <row r="49" spans="1:8" s="127" customFormat="1">
      <c r="A49" s="128" t="str">
        <f>IF(Tabel142[[#This Row],[Capitol]]&lt;&gt;"",COUNTIF($B$12:B49,B49),"")</f>
        <v/>
      </c>
      <c r="B49" s="129"/>
      <c r="C49" s="161" t="s">
        <v>336</v>
      </c>
      <c r="D49" s="137" t="s">
        <v>373</v>
      </c>
      <c r="E49" s="148" t="s">
        <v>17</v>
      </c>
      <c r="F49" s="133">
        <v>8</v>
      </c>
      <c r="G49" s="138"/>
      <c r="H49" s="139"/>
    </row>
    <row r="50" spans="1:8" s="127" customFormat="1">
      <c r="A50" s="128" t="str">
        <f>IF(Tabel142[[#This Row],[Capitol]]&lt;&gt;"",COUNTIF($B$12:B50,B50),"")</f>
        <v/>
      </c>
      <c r="B50" s="129"/>
      <c r="C50" s="161" t="s">
        <v>336</v>
      </c>
      <c r="D50" s="137" t="s">
        <v>365</v>
      </c>
      <c r="E50" s="148" t="s">
        <v>17</v>
      </c>
      <c r="F50" s="133">
        <v>10</v>
      </c>
      <c r="G50" s="138"/>
      <c r="H50" s="139"/>
    </row>
    <row r="51" spans="1:8">
      <c r="A51" s="59" t="str">
        <f>IF(Tabel142[[#This Row],[Capitol]]&lt;&gt;"",COUNTIF($B$12:B51,B51),"")</f>
        <v/>
      </c>
      <c r="B51" s="39"/>
      <c r="C51" s="91"/>
      <c r="D51" s="37"/>
      <c r="E51" s="24"/>
      <c r="F51" s="25"/>
      <c r="G51" s="29"/>
      <c r="H51" s="30"/>
    </row>
    <row r="52" spans="1:8" ht="35.25" customHeight="1">
      <c r="A52" s="59">
        <f>IF(Tabel142[[#This Row],[Capitol]]&lt;&gt;"",COUNTIF($B$12:B52,B52),"")</f>
        <v>10</v>
      </c>
      <c r="B52" s="39" t="s">
        <v>29</v>
      </c>
      <c r="C52" s="91" t="s">
        <v>265</v>
      </c>
      <c r="D52" s="67" t="s">
        <v>323</v>
      </c>
      <c r="E52" s="68"/>
      <c r="F52" s="25"/>
      <c r="G52" s="29"/>
      <c r="H52" s="30"/>
    </row>
    <row r="53" spans="1:8">
      <c r="A53" s="59" t="str">
        <f>IF(Tabel142[[#This Row],[Capitol]]&lt;&gt;"",COUNTIF($B$12:B53,B53),"")</f>
        <v/>
      </c>
      <c r="B53" s="39"/>
      <c r="C53" s="91" t="s">
        <v>265</v>
      </c>
      <c r="D53" s="37" t="s">
        <v>324</v>
      </c>
      <c r="E53" s="69" t="s">
        <v>31</v>
      </c>
      <c r="F53" s="25">
        <v>8</v>
      </c>
      <c r="G53" s="29"/>
      <c r="H53" s="30"/>
    </row>
    <row r="54" spans="1:8">
      <c r="A54" s="59" t="str">
        <f>IF(Tabel142[[#This Row],[Capitol]]&lt;&gt;"",COUNTIF($B$12:B54,B54),"")</f>
        <v/>
      </c>
      <c r="B54" s="39"/>
      <c r="C54" s="91" t="s">
        <v>265</v>
      </c>
      <c r="D54" s="37" t="s">
        <v>267</v>
      </c>
      <c r="E54" s="69" t="s">
        <v>31</v>
      </c>
      <c r="F54" s="25">
        <v>7</v>
      </c>
      <c r="G54" s="29"/>
      <c r="H54" s="30"/>
    </row>
    <row r="55" spans="1:8">
      <c r="A55" s="59" t="str">
        <f>IF(Tabel142[[#This Row],[Capitol]]&lt;&gt;"",COUNTIF($B$12:B55,B55),"")</f>
        <v/>
      </c>
      <c r="B55" s="39"/>
      <c r="C55" s="91" t="s">
        <v>265</v>
      </c>
      <c r="D55" s="37" t="s">
        <v>287</v>
      </c>
      <c r="E55" s="69" t="s">
        <v>31</v>
      </c>
      <c r="F55" s="25">
        <v>5</v>
      </c>
      <c r="G55" s="29"/>
      <c r="H55" s="30"/>
    </row>
    <row r="56" spans="1:8">
      <c r="A56" s="59" t="str">
        <f>IF(Tabel142[[#This Row],[Capitol]]&lt;&gt;"",COUNTIF($B$12:B56,B56),"")</f>
        <v/>
      </c>
      <c r="B56" s="39"/>
      <c r="C56" s="60"/>
      <c r="D56" s="37"/>
      <c r="E56" s="24"/>
      <c r="F56" s="25"/>
      <c r="G56" s="29"/>
      <c r="H56" s="30"/>
    </row>
    <row r="57" spans="1:8" ht="51" customHeight="1">
      <c r="A57" s="59">
        <f>IF(Tabel142[[#This Row],[Capitol]]&lt;&gt;"",COUNTIF($B$12:B57,B57),"")</f>
        <v>11</v>
      </c>
      <c r="B57" s="39" t="s">
        <v>29</v>
      </c>
      <c r="C57" s="60" t="s">
        <v>268</v>
      </c>
      <c r="D57" s="67" t="s">
        <v>283</v>
      </c>
      <c r="E57" s="29"/>
      <c r="F57" s="25"/>
      <c r="G57" s="29"/>
      <c r="H57" s="30"/>
    </row>
    <row r="58" spans="1:8">
      <c r="A58" s="59" t="str">
        <f>IF(Tabel142[[#This Row],[Capitol]]&lt;&gt;"",COUNTIF($B$12:B58,B58),"")</f>
        <v/>
      </c>
      <c r="B58" s="39"/>
      <c r="C58" s="60" t="s">
        <v>268</v>
      </c>
      <c r="D58" s="37" t="s">
        <v>284</v>
      </c>
      <c r="E58" s="24" t="s">
        <v>31</v>
      </c>
      <c r="F58" s="25">
        <v>3</v>
      </c>
      <c r="G58" s="29"/>
      <c r="H58" s="30"/>
    </row>
    <row r="59" spans="1:8">
      <c r="A59" s="59" t="str">
        <f>IF(Tabel142[[#This Row],[Capitol]]&lt;&gt;"",COUNTIF($B$12:B59,B59),"")</f>
        <v/>
      </c>
      <c r="B59" s="39"/>
      <c r="C59" s="91"/>
      <c r="D59" s="37"/>
      <c r="E59" s="36"/>
      <c r="F59" s="25"/>
      <c r="G59" s="29"/>
      <c r="H59" s="30"/>
    </row>
    <row r="60" spans="1:8" ht="39.75" customHeight="1">
      <c r="A60" s="59">
        <f>IF(Tabel142[[#This Row],[Capitol]]&lt;&gt;"",COUNTIF($B$12:B60,B60),"")</f>
        <v>12</v>
      </c>
      <c r="B60" s="39" t="s">
        <v>29</v>
      </c>
      <c r="C60" s="60" t="s">
        <v>366</v>
      </c>
      <c r="D60" s="67" t="s">
        <v>367</v>
      </c>
      <c r="E60" s="36"/>
      <c r="F60" s="25"/>
      <c r="G60" s="29"/>
      <c r="H60" s="30"/>
    </row>
    <row r="61" spans="1:8">
      <c r="A61" s="59" t="str">
        <f>IF(Tabel142[[#This Row],[Capitol]]&lt;&gt;"",COUNTIF($B$12:B61,B61),"")</f>
        <v/>
      </c>
      <c r="B61" s="39"/>
      <c r="C61" s="60" t="s">
        <v>366</v>
      </c>
      <c r="D61" s="37" t="s">
        <v>368</v>
      </c>
      <c r="E61" s="24" t="s">
        <v>31</v>
      </c>
      <c r="F61" s="25">
        <v>10</v>
      </c>
      <c r="G61" s="29"/>
      <c r="H61" s="30"/>
    </row>
    <row r="62" spans="1:8">
      <c r="A62" s="59" t="str">
        <f>IF(Tabel142[[#This Row],[Capitol]]&lt;&gt;"",COUNTIF($B$12:B62,B62),"")</f>
        <v/>
      </c>
      <c r="B62" s="39"/>
      <c r="C62" s="91"/>
      <c r="D62" s="37"/>
      <c r="E62" s="36"/>
      <c r="F62" s="25"/>
      <c r="G62" s="29"/>
      <c r="H62" s="30"/>
    </row>
    <row r="63" spans="1:8" ht="45" customHeight="1">
      <c r="A63" s="59">
        <f>IF(Tabel142[[#This Row],[Capitol]]&lt;&gt;"",COUNTIF($B$12:B63,B63),"")</f>
        <v>13</v>
      </c>
      <c r="B63" s="39" t="s">
        <v>29</v>
      </c>
      <c r="C63" s="60" t="s">
        <v>290</v>
      </c>
      <c r="D63" s="67" t="s">
        <v>291</v>
      </c>
      <c r="E63" s="72"/>
      <c r="F63" s="25"/>
      <c r="G63" s="29"/>
      <c r="H63" s="30"/>
    </row>
    <row r="64" spans="1:8">
      <c r="A64" s="59" t="str">
        <f>IF(Tabel142[[#This Row],[Capitol]]&lt;&gt;"",COUNTIF($B$12:B64,B64),"")</f>
        <v/>
      </c>
      <c r="B64" s="39"/>
      <c r="C64" s="60" t="s">
        <v>290</v>
      </c>
      <c r="D64" s="37" t="s">
        <v>284</v>
      </c>
      <c r="E64" s="72" t="s">
        <v>31</v>
      </c>
      <c r="F64" s="25">
        <v>2</v>
      </c>
      <c r="G64" s="29"/>
      <c r="H64" s="30"/>
    </row>
    <row r="65" spans="1:8">
      <c r="A65" s="59" t="str">
        <f>IF(Tabel142[[#This Row],[Capitol]]&lt;&gt;"",COUNTIF($B$12:B65,B65),"")</f>
        <v/>
      </c>
      <c r="B65" s="39"/>
      <c r="C65" s="60"/>
      <c r="D65" s="37"/>
      <c r="E65" s="24"/>
      <c r="F65" s="25"/>
      <c r="G65" s="29"/>
      <c r="H65" s="30"/>
    </row>
    <row r="66" spans="1:8">
      <c r="A66" s="59">
        <f>IF(Tabel142[[#This Row],[Capitol]]&lt;&gt;"",COUNTIF($B$12:B66,B66),"")</f>
        <v>14</v>
      </c>
      <c r="B66" s="39" t="s">
        <v>29</v>
      </c>
      <c r="C66" s="81" t="s">
        <v>326</v>
      </c>
      <c r="D66" s="67" t="s">
        <v>327</v>
      </c>
      <c r="E66" s="72"/>
      <c r="F66" s="25"/>
      <c r="G66" s="29"/>
      <c r="H66" s="30"/>
    </row>
    <row r="67" spans="1:8">
      <c r="A67" s="59" t="str">
        <f>IF(Tabel142[[#This Row],[Capitol]]&lt;&gt;"",COUNTIF($B$12:B67,B67),"")</f>
        <v/>
      </c>
      <c r="B67" s="39"/>
      <c r="C67" s="81" t="s">
        <v>326</v>
      </c>
      <c r="D67" s="37" t="s">
        <v>267</v>
      </c>
      <c r="E67" s="69" t="s">
        <v>31</v>
      </c>
      <c r="F67" s="25">
        <v>16</v>
      </c>
      <c r="G67" s="29"/>
      <c r="H67" s="30"/>
    </row>
    <row r="68" spans="1:8">
      <c r="A68" s="59" t="str">
        <f>IF(Tabel142[[#This Row],[Capitol]]&lt;&gt;"",COUNTIF($B$12:B68,B68),"")</f>
        <v/>
      </c>
      <c r="B68" s="39"/>
      <c r="C68" s="60"/>
      <c r="D68" s="37"/>
      <c r="E68" s="24"/>
      <c r="F68" s="25"/>
      <c r="G68" s="29"/>
      <c r="H68" s="30"/>
    </row>
    <row r="69" spans="1:8" ht="51.75" customHeight="1">
      <c r="A69" s="59">
        <f>IF(Tabel142[[#This Row],[Capitol]]&lt;&gt;"",COUNTIF($B$12:B69,B69),"")</f>
        <v>15</v>
      </c>
      <c r="B69" s="39" t="s">
        <v>29</v>
      </c>
      <c r="C69" s="60" t="s">
        <v>354</v>
      </c>
      <c r="D69" s="67" t="s">
        <v>355</v>
      </c>
      <c r="E69" s="68"/>
      <c r="F69" s="25"/>
      <c r="G69" s="29"/>
      <c r="H69" s="30"/>
    </row>
    <row r="70" spans="1:8">
      <c r="A70" s="59" t="str">
        <f>IF(Tabel142[[#This Row],[Capitol]]&lt;&gt;"",COUNTIF($B$12:B70,B70),"")</f>
        <v/>
      </c>
      <c r="B70" s="39"/>
      <c r="C70" s="60" t="s">
        <v>354</v>
      </c>
      <c r="D70" s="31" t="s">
        <v>356</v>
      </c>
      <c r="E70" s="69" t="s">
        <v>31</v>
      </c>
      <c r="F70" s="25">
        <v>5</v>
      </c>
      <c r="G70" s="29"/>
      <c r="H70" s="30"/>
    </row>
    <row r="71" spans="1:8">
      <c r="A71" s="59" t="str">
        <f>IF(Tabel142[[#This Row],[Capitol]]&lt;&gt;"",COUNTIF($B$12:B71,B71),"")</f>
        <v/>
      </c>
      <c r="B71" s="39"/>
      <c r="C71" s="60" t="s">
        <v>354</v>
      </c>
      <c r="D71" s="31" t="s">
        <v>372</v>
      </c>
      <c r="E71" s="69" t="s">
        <v>31</v>
      </c>
      <c r="F71" s="25">
        <v>8</v>
      </c>
      <c r="G71" s="29"/>
      <c r="H71" s="30"/>
    </row>
    <row r="72" spans="1:8">
      <c r="A72" s="59" t="str">
        <f>IF(Tabel142[[#This Row],[Capitol]]&lt;&gt;"",COUNTIF($B$12:B72,B72),"")</f>
        <v/>
      </c>
      <c r="B72" s="39"/>
      <c r="C72" s="60"/>
      <c r="D72" s="37"/>
      <c r="E72" s="24"/>
      <c r="F72" s="25"/>
      <c r="G72" s="29"/>
      <c r="H72" s="30"/>
    </row>
    <row r="73" spans="1:8" ht="36.75" customHeight="1">
      <c r="A73" s="59">
        <f>IF(Tabel142[[#This Row],[Capitol]]&lt;&gt;"",COUNTIF($B$12:B73,B73),"")</f>
        <v>16</v>
      </c>
      <c r="B73" s="39" t="s">
        <v>29</v>
      </c>
      <c r="C73" s="91" t="s">
        <v>328</v>
      </c>
      <c r="D73" s="67" t="s">
        <v>329</v>
      </c>
      <c r="E73" s="68"/>
      <c r="F73" s="25"/>
      <c r="G73" s="29"/>
      <c r="H73" s="30"/>
    </row>
    <row r="74" spans="1:8">
      <c r="A74" s="59" t="str">
        <f>IF(Tabel142[[#This Row],[Capitol]]&lt;&gt;"",COUNTIF($B$12:B74,B74),"")</f>
        <v/>
      </c>
      <c r="B74" s="39"/>
      <c r="C74" s="60"/>
      <c r="D74" s="31" t="s">
        <v>340</v>
      </c>
      <c r="E74" s="69" t="s">
        <v>31</v>
      </c>
      <c r="F74" s="25">
        <v>2</v>
      </c>
      <c r="G74" s="29"/>
      <c r="H74" s="30"/>
    </row>
    <row r="75" spans="1:8">
      <c r="A75" s="59" t="str">
        <f>IF(Tabel142[[#This Row],[Capitol]]&lt;&gt;"",COUNTIF($B$12:B75,B75),"")</f>
        <v/>
      </c>
      <c r="B75" s="39"/>
      <c r="C75" s="60"/>
      <c r="D75" s="31"/>
      <c r="E75" s="69"/>
      <c r="F75" s="25"/>
      <c r="G75" s="29"/>
      <c r="H75" s="30"/>
    </row>
    <row r="76" spans="1:8" ht="34.5" customHeight="1">
      <c r="A76" s="59">
        <f>IF(Tabel142[[#This Row],[Capitol]]&lt;&gt;"",COUNTIF($B$12:B76,B76),"")</f>
        <v>17</v>
      </c>
      <c r="B76" s="39" t="s">
        <v>29</v>
      </c>
      <c r="C76" s="91" t="s">
        <v>328</v>
      </c>
      <c r="D76" s="67" t="s">
        <v>329</v>
      </c>
      <c r="E76" s="68"/>
      <c r="F76" s="25"/>
      <c r="G76" s="29"/>
      <c r="H76" s="30"/>
    </row>
    <row r="77" spans="1:8">
      <c r="A77" s="59" t="str">
        <f>IF(Tabel142[[#This Row],[Capitol]]&lt;&gt;"",COUNTIF($B$12:B77,B77),"")</f>
        <v/>
      </c>
      <c r="B77" s="39"/>
      <c r="C77" s="60"/>
      <c r="D77" s="31" t="s">
        <v>346</v>
      </c>
      <c r="E77" s="69" t="s">
        <v>31</v>
      </c>
      <c r="F77" s="25">
        <v>1</v>
      </c>
      <c r="G77" s="29"/>
      <c r="H77" s="30"/>
    </row>
    <row r="78" spans="1:8">
      <c r="A78" s="59" t="str">
        <f>IF(Tabel142[[#This Row],[Capitol]]&lt;&gt;"",COUNTIF($B$12:B78,B78),"")</f>
        <v/>
      </c>
      <c r="B78" s="39"/>
      <c r="C78" s="60"/>
      <c r="D78" s="31"/>
      <c r="E78" s="69"/>
      <c r="F78" s="25"/>
      <c r="G78" s="29"/>
      <c r="H78" s="30"/>
    </row>
    <row r="79" spans="1:8" ht="57" customHeight="1">
      <c r="A79" s="59">
        <f>IF(Tabel142[[#This Row],[Capitol]]&lt;&gt;"",COUNTIF($B$12:B79,B79),"")</f>
        <v>18</v>
      </c>
      <c r="B79" s="39" t="s">
        <v>29</v>
      </c>
      <c r="C79" s="60" t="s">
        <v>343</v>
      </c>
      <c r="D79" s="56" t="s">
        <v>341</v>
      </c>
      <c r="E79" s="24" t="s">
        <v>52</v>
      </c>
      <c r="F79" s="25"/>
      <c r="G79" s="29"/>
      <c r="H79" s="30"/>
    </row>
    <row r="80" spans="1:8" ht="33" customHeight="1">
      <c r="A80" s="59" t="str">
        <f>IF(Tabel142[[#This Row],[Capitol]]&lt;&gt;"",COUNTIF($B$12:B80,B80),"")</f>
        <v/>
      </c>
      <c r="B80" s="39"/>
      <c r="C80" s="60"/>
      <c r="D80" s="37" t="s">
        <v>345</v>
      </c>
      <c r="E80" s="69" t="s">
        <v>17</v>
      </c>
      <c r="F80" s="25">
        <v>1</v>
      </c>
      <c r="G80" s="29"/>
      <c r="H80" s="30"/>
    </row>
    <row r="81" spans="1:8" ht="39.75" customHeight="1">
      <c r="A81" s="59" t="str">
        <f>IF(Tabel142[[#This Row],[Capitol]]&lt;&gt;"",COUNTIF($B$12:B81,B81),"")</f>
        <v/>
      </c>
      <c r="B81" s="39"/>
      <c r="C81" s="60"/>
      <c r="D81" s="37" t="s">
        <v>344</v>
      </c>
      <c r="E81" s="69" t="s">
        <v>17</v>
      </c>
      <c r="F81" s="25">
        <v>1</v>
      </c>
      <c r="G81" s="29"/>
      <c r="H81" s="30"/>
    </row>
    <row r="82" spans="1:8" ht="35.25" customHeight="1">
      <c r="A82" s="59" t="str">
        <f>IF(Tabel142[[#This Row],[Capitol]]&lt;&gt;"",COUNTIF($B$12:B82,B82),"")</f>
        <v/>
      </c>
      <c r="B82" s="39"/>
      <c r="C82" s="60"/>
      <c r="D82" s="37" t="s">
        <v>342</v>
      </c>
      <c r="E82" s="69" t="s">
        <v>17</v>
      </c>
      <c r="F82" s="25">
        <v>1</v>
      </c>
      <c r="G82" s="29"/>
      <c r="H82" s="30"/>
    </row>
    <row r="83" spans="1:8">
      <c r="A83" s="59" t="str">
        <f>IF(Tabel142[[#This Row],[Capitol]]&lt;&gt;"",COUNTIF($B$12:B83,B83),"")</f>
        <v/>
      </c>
      <c r="B83" s="39"/>
      <c r="C83" s="60"/>
      <c r="D83" s="31"/>
      <c r="E83" s="69"/>
      <c r="F83" s="25"/>
      <c r="G83" s="29"/>
      <c r="H83" s="30"/>
    </row>
    <row r="84" spans="1:8">
      <c r="A84" s="59">
        <f>IF(Tabel142[[#This Row],[Capitol]]&lt;&gt;"",COUNTIF($B$12:B84,B84),"")</f>
        <v>19</v>
      </c>
      <c r="B84" s="39" t="s">
        <v>29</v>
      </c>
      <c r="C84" s="60"/>
      <c r="D84" s="60" t="s">
        <v>376</v>
      </c>
      <c r="E84" s="69" t="s">
        <v>201</v>
      </c>
      <c r="F84" s="25">
        <v>2000</v>
      </c>
      <c r="G84" s="29"/>
      <c r="H84" s="30"/>
    </row>
    <row r="85" spans="1:8">
      <c r="A85" s="59" t="str">
        <f>IF(Tabel142[[#This Row],[Capitol]]&lt;&gt;"",COUNTIF($B$12:B85,B85),"")</f>
        <v/>
      </c>
      <c r="B85" s="39"/>
      <c r="C85" s="60"/>
      <c r="D85" s="31"/>
      <c r="E85" s="69"/>
      <c r="F85" s="25"/>
      <c r="G85" s="29"/>
      <c r="H85" s="30"/>
    </row>
    <row r="86" spans="1:8" ht="58.5" customHeight="1">
      <c r="A86" s="59">
        <f>IF(Tabel142[[#This Row],[Capitol]]&lt;&gt;"",COUNTIF($B$12:B86,B86),"")</f>
        <v>20</v>
      </c>
      <c r="B86" s="39" t="s">
        <v>29</v>
      </c>
      <c r="C86" s="60"/>
      <c r="D86" s="27" t="s">
        <v>34</v>
      </c>
      <c r="E86" s="24" t="s">
        <v>32</v>
      </c>
      <c r="F86" s="25">
        <v>1</v>
      </c>
      <c r="G86" s="29"/>
      <c r="H86" s="30"/>
    </row>
    <row r="87" spans="1:8" ht="36" customHeight="1">
      <c r="A87" s="59">
        <f>IF(Tabel142[[#This Row],[Capitol]]&lt;&gt;"",COUNTIF($B$12:B87,B87),"")</f>
        <v>21</v>
      </c>
      <c r="B87" s="39" t="s">
        <v>29</v>
      </c>
      <c r="C87" s="60"/>
      <c r="D87" s="60" t="s">
        <v>20</v>
      </c>
      <c r="E87" s="24" t="s">
        <v>23</v>
      </c>
      <c r="F87" s="25">
        <v>1</v>
      </c>
      <c r="G87" s="29"/>
      <c r="H87" s="30"/>
    </row>
    <row r="88" spans="1:8" ht="38.25" customHeight="1">
      <c r="A88" s="59">
        <f>IF(Tabel142[[#This Row],[Capitol]]&lt;&gt;"",COUNTIF($B$12:B88,B88),"")</f>
        <v>22</v>
      </c>
      <c r="B88" s="39" t="s">
        <v>29</v>
      </c>
      <c r="C88" s="91"/>
      <c r="D88" s="37" t="s">
        <v>276</v>
      </c>
      <c r="E88" s="36" t="s">
        <v>259</v>
      </c>
      <c r="F88" s="25">
        <f>SUM(F25:F36)</f>
        <v>916</v>
      </c>
      <c r="G88" s="29"/>
      <c r="H88" s="30"/>
    </row>
    <row r="89" spans="1:8" ht="47.25" customHeight="1">
      <c r="A89" s="59">
        <f>IF(Tabel142[[#This Row],[Capitol]]&lt;&gt;"",COUNTIF($B$12:B89,B89),"")</f>
        <v>23</v>
      </c>
      <c r="B89" s="39" t="s">
        <v>29</v>
      </c>
      <c r="C89" s="91"/>
      <c r="D89" s="37" t="s">
        <v>277</v>
      </c>
      <c r="E89" s="36" t="s">
        <v>259</v>
      </c>
      <c r="F89" s="25">
        <f>SUM(F25:F36)</f>
        <v>916</v>
      </c>
      <c r="G89" s="29"/>
      <c r="H89" s="30"/>
    </row>
    <row r="90" spans="1:8" ht="35.25" customHeight="1">
      <c r="A90" s="59">
        <f>IF(Tabel142[[#This Row],[Capitol]]&lt;&gt;"",COUNTIF($B$12:B90,B90),"")</f>
        <v>24</v>
      </c>
      <c r="B90" s="39" t="s">
        <v>29</v>
      </c>
      <c r="C90" s="91"/>
      <c r="D90" s="37" t="s">
        <v>330</v>
      </c>
      <c r="E90" s="36" t="s">
        <v>259</v>
      </c>
      <c r="F90" s="25">
        <f>SUM(F25:F36)</f>
        <v>916</v>
      </c>
      <c r="G90" s="29"/>
      <c r="H90" s="30"/>
    </row>
    <row r="91" spans="1:8" ht="39" customHeight="1">
      <c r="A91" s="59">
        <f>IF(Tabel142[[#This Row],[Capitol]]&lt;&gt;"",COUNTIF($B$12:B91,B91),"")</f>
        <v>25</v>
      </c>
      <c r="B91" s="39" t="s">
        <v>29</v>
      </c>
      <c r="C91" s="91"/>
      <c r="D91" s="37" t="s">
        <v>331</v>
      </c>
      <c r="E91" s="36" t="s">
        <v>259</v>
      </c>
      <c r="F91" s="25">
        <f>SUM(F25:F36)</f>
        <v>916</v>
      </c>
      <c r="G91" s="29"/>
      <c r="H91" s="30"/>
    </row>
    <row r="92" spans="1:8" ht="31.5" customHeight="1">
      <c r="A92" s="59">
        <f>IF(Tabel142[[#This Row],[Capitol]]&lt;&gt;"",COUNTIF($B$12:B92,B92),"")</f>
        <v>26</v>
      </c>
      <c r="B92" s="39" t="s">
        <v>29</v>
      </c>
      <c r="C92" s="91"/>
      <c r="D92" s="37" t="s">
        <v>280</v>
      </c>
      <c r="E92" s="36" t="s">
        <v>259</v>
      </c>
      <c r="F92" s="25">
        <f>SUM(F25:F36)</f>
        <v>916</v>
      </c>
      <c r="G92" s="29"/>
      <c r="H92" s="30"/>
    </row>
    <row r="93" spans="1:8">
      <c r="A93" s="22"/>
      <c r="B93" s="39"/>
      <c r="C93" s="91"/>
      <c r="D93" s="37"/>
      <c r="E93" s="24"/>
      <c r="F93" s="25"/>
      <c r="G93" s="29"/>
      <c r="H93" s="30"/>
    </row>
    <row r="94" spans="1:8">
      <c r="A94" s="40"/>
      <c r="B94" s="47"/>
      <c r="C94" s="90" t="s">
        <v>29</v>
      </c>
      <c r="D94" s="55" t="s">
        <v>379</v>
      </c>
      <c r="E94" s="41"/>
      <c r="F94" s="45"/>
      <c r="G94" s="42"/>
      <c r="H94" s="43"/>
    </row>
    <row r="95" spans="1:8">
      <c r="A95" s="22"/>
      <c r="B95" s="39"/>
      <c r="C95" s="91"/>
      <c r="D95" s="37"/>
      <c r="E95" s="24"/>
      <c r="F95" s="25"/>
      <c r="G95" s="29"/>
      <c r="H95" s="30"/>
    </row>
    <row r="96" spans="1:8" s="100" customFormat="1" ht="69" customHeight="1">
      <c r="A96" s="93">
        <f>IF(Tabel142[[#This Row],[Capitol]]&lt;&gt;"",COUNTIF($B$12:B96,B96),"")</f>
        <v>27</v>
      </c>
      <c r="B96" s="94" t="s">
        <v>29</v>
      </c>
      <c r="C96" s="95" t="s">
        <v>347</v>
      </c>
      <c r="D96" s="96" t="s">
        <v>383</v>
      </c>
      <c r="E96" s="97"/>
      <c r="F96" s="98"/>
      <c r="G96" s="83"/>
      <c r="H96" s="99"/>
    </row>
    <row r="97" spans="1:8" s="100" customFormat="1" ht="257.25" customHeight="1">
      <c r="A97" s="93" t="str">
        <f>IF(Tabel142[[#This Row],[Capitol]]&lt;&gt;"",COUNTIF($B$12:B97,B97),"")</f>
        <v/>
      </c>
      <c r="B97" s="94"/>
      <c r="C97" s="101"/>
      <c r="D97" s="96" t="s">
        <v>380</v>
      </c>
      <c r="E97" s="97" t="s">
        <v>17</v>
      </c>
      <c r="F97" s="98">
        <v>1</v>
      </c>
      <c r="G97" s="83"/>
      <c r="H97" s="99"/>
    </row>
    <row r="98" spans="1:8">
      <c r="A98" s="59" t="str">
        <f>IF(Tabel142[[#This Row],[Capitol]]&lt;&gt;"",COUNTIF($B$12:B98,B98),"")</f>
        <v/>
      </c>
      <c r="B98" s="39"/>
      <c r="C98" s="60"/>
      <c r="D98" s="37"/>
      <c r="E98" s="24"/>
      <c r="F98" s="25"/>
      <c r="G98" s="29"/>
      <c r="H98" s="30"/>
    </row>
    <row r="99" spans="1:8" ht="61.5" customHeight="1">
      <c r="A99" s="59">
        <f>IF(Tabel142[[#This Row],[Capitol]]&lt;&gt;"",COUNTIF($B$12:B99,B99),"")</f>
        <v>28</v>
      </c>
      <c r="B99" s="39" t="s">
        <v>29</v>
      </c>
      <c r="C99" s="91" t="s">
        <v>348</v>
      </c>
      <c r="D99" s="37" t="s">
        <v>349</v>
      </c>
      <c r="E99" s="24"/>
      <c r="F99" s="25"/>
      <c r="G99" s="29"/>
      <c r="H99" s="30"/>
    </row>
    <row r="100" spans="1:8" ht="167.25" customHeight="1">
      <c r="A100" s="59" t="str">
        <f>IF(Tabel142[[#This Row],[Capitol]]&lt;&gt;"",COUNTIF($B$12:B100,B100),"")</f>
        <v/>
      </c>
      <c r="B100" s="39"/>
      <c r="C100" s="60"/>
      <c r="D100" s="61" t="s">
        <v>363</v>
      </c>
      <c r="E100" s="24" t="s">
        <v>17</v>
      </c>
      <c r="F100" s="25">
        <v>1</v>
      </c>
      <c r="G100" s="29"/>
      <c r="H100" s="30"/>
    </row>
    <row r="101" spans="1:8">
      <c r="A101" s="59" t="str">
        <f>IF(Tabel142[[#This Row],[Capitol]]&lt;&gt;"",COUNTIF($B$12:B101,B101),"")</f>
        <v/>
      </c>
      <c r="B101" s="39"/>
      <c r="C101" s="60"/>
      <c r="D101" s="37"/>
      <c r="E101" s="24"/>
      <c r="F101" s="25"/>
      <c r="G101" s="29"/>
      <c r="H101" s="30"/>
    </row>
    <row r="102" spans="1:8" ht="60" customHeight="1">
      <c r="A102" s="59">
        <f>IF(Tabel142[[#This Row],[Capitol]]&lt;&gt;"",COUNTIF($B$12:B102,B102),"")</f>
        <v>29</v>
      </c>
      <c r="B102" s="39" t="s">
        <v>29</v>
      </c>
      <c r="C102" s="91" t="s">
        <v>350</v>
      </c>
      <c r="D102" s="37" t="s">
        <v>351</v>
      </c>
      <c r="E102" s="36"/>
      <c r="F102" s="72"/>
      <c r="G102" s="29"/>
      <c r="H102" s="30"/>
    </row>
    <row r="103" spans="1:8" ht="112.5" customHeight="1">
      <c r="A103" s="59" t="str">
        <f>IF(Tabel142[[#This Row],[Capitol]]&lt;&gt;"",COUNTIF($B$12:B103,B103),"")</f>
        <v/>
      </c>
      <c r="B103" s="39"/>
      <c r="C103" s="60"/>
      <c r="D103" s="37" t="s">
        <v>362</v>
      </c>
      <c r="E103" s="24" t="s">
        <v>17</v>
      </c>
      <c r="F103" s="25">
        <v>1</v>
      </c>
      <c r="G103" s="29"/>
      <c r="H103" s="30"/>
    </row>
    <row r="104" spans="1:8">
      <c r="A104" s="59" t="str">
        <f>IF(Tabel142[[#This Row],[Capitol]]&lt;&gt;"",COUNTIF($B$12:B104,B104),"")</f>
        <v/>
      </c>
      <c r="B104" s="39"/>
      <c r="C104" s="60"/>
      <c r="D104" s="37"/>
      <c r="E104" s="24"/>
      <c r="F104" s="25"/>
      <c r="G104" s="29"/>
      <c r="H104" s="30"/>
    </row>
    <row r="105" spans="1:8" ht="64.5" customHeight="1">
      <c r="A105" s="59">
        <f>IF(Tabel142[[#This Row],[Capitol]]&lt;&gt;"",COUNTIF($B$12:B105,B105),"")</f>
        <v>30</v>
      </c>
      <c r="B105" s="39" t="s">
        <v>29</v>
      </c>
      <c r="C105" s="91" t="s">
        <v>352</v>
      </c>
      <c r="D105" s="37" t="s">
        <v>353</v>
      </c>
      <c r="E105" s="24"/>
      <c r="F105" s="25"/>
      <c r="G105" s="29"/>
      <c r="H105" s="30"/>
    </row>
    <row r="106" spans="1:8" ht="138" customHeight="1">
      <c r="A106" s="59" t="str">
        <f>IF(Tabel142[[#This Row],[Capitol]]&lt;&gt;"",COUNTIF($B$12:B106,B106),"")</f>
        <v/>
      </c>
      <c r="B106" s="39"/>
      <c r="C106" s="60"/>
      <c r="D106" s="37" t="s">
        <v>361</v>
      </c>
      <c r="E106" s="24" t="s">
        <v>17</v>
      </c>
      <c r="F106" s="25">
        <v>1</v>
      </c>
      <c r="G106" s="29"/>
      <c r="H106" s="30"/>
    </row>
    <row r="107" spans="1:8">
      <c r="A107" s="59" t="str">
        <f>IF(Tabel142[[#This Row],[Capitol]]&lt;&gt;"",COUNTIF($B$12:B107,B107),"")</f>
        <v/>
      </c>
      <c r="B107" s="39"/>
      <c r="C107" s="91"/>
      <c r="D107" s="37"/>
      <c r="E107" s="24"/>
      <c r="F107" s="25"/>
      <c r="G107" s="29"/>
      <c r="H107" s="30"/>
    </row>
    <row r="108" spans="1:8" ht="72" customHeight="1">
      <c r="A108" s="59">
        <f>IF(Tabel142[[#This Row],[Capitol]]&lt;&gt;"",COUNTIF($B$12:B108,B108),"")</f>
        <v>31</v>
      </c>
      <c r="B108" s="39" t="s">
        <v>29</v>
      </c>
      <c r="C108" s="91" t="s">
        <v>301</v>
      </c>
      <c r="D108" s="37" t="s">
        <v>302</v>
      </c>
      <c r="E108" s="24"/>
      <c r="F108" s="25"/>
      <c r="G108" s="29"/>
      <c r="H108" s="30"/>
    </row>
    <row r="109" spans="1:8" ht="143.25" customHeight="1">
      <c r="A109" s="59" t="str">
        <f>IF(Tabel142[[#This Row],[Capitol]]&lt;&gt;"",COUNTIF($B$12:B109,B109),"")</f>
        <v/>
      </c>
      <c r="B109" s="39"/>
      <c r="C109" s="60" t="s">
        <v>358</v>
      </c>
      <c r="D109" s="37" t="s">
        <v>357</v>
      </c>
      <c r="E109" s="24" t="s">
        <v>17</v>
      </c>
      <c r="F109" s="25">
        <v>1</v>
      </c>
      <c r="G109" s="29"/>
      <c r="H109" s="30"/>
    </row>
    <row r="110" spans="1:8" ht="123.75" customHeight="1">
      <c r="A110" s="59" t="str">
        <f>IF(Tabel142[[#This Row],[Capitol]]&lt;&gt;"",COUNTIF($B$12:B110,B110),"")</f>
        <v/>
      </c>
      <c r="B110" s="39"/>
      <c r="C110" s="60" t="s">
        <v>359</v>
      </c>
      <c r="D110" s="37" t="s">
        <v>360</v>
      </c>
      <c r="E110" s="24" t="s">
        <v>17</v>
      </c>
      <c r="F110" s="25">
        <v>1</v>
      </c>
      <c r="G110" s="29"/>
      <c r="H110" s="30"/>
    </row>
    <row r="111" spans="1:8">
      <c r="A111" s="59" t="str">
        <f>IF(Tabel142[[#This Row],[Capitol]]&lt;&gt;"",COUNTIF($B$12:B111,B111),"")</f>
        <v/>
      </c>
      <c r="B111" s="39"/>
      <c r="C111" s="60"/>
      <c r="D111" s="37"/>
      <c r="E111" s="24"/>
      <c r="F111" s="25"/>
      <c r="G111" s="29"/>
      <c r="H111" s="30"/>
    </row>
    <row r="112" spans="1:8" ht="78" customHeight="1">
      <c r="A112" s="59">
        <f>IF(Tabel142[[#This Row],[Capitol]]&lt;&gt;"",COUNTIF($B$12:B112,B112),"")</f>
        <v>32</v>
      </c>
      <c r="B112" s="39" t="s">
        <v>29</v>
      </c>
      <c r="C112" s="91"/>
      <c r="D112" s="37" t="s">
        <v>309</v>
      </c>
      <c r="E112" s="59"/>
      <c r="F112" s="25"/>
      <c r="G112" s="29"/>
      <c r="H112" s="30"/>
    </row>
    <row r="113" spans="1:8">
      <c r="A113" s="59" t="str">
        <f>IF(Tabel142[[#This Row],[Capitol]]&lt;&gt;"",COUNTIF($B$12:B113,B113),"")</f>
        <v/>
      </c>
      <c r="B113" s="39"/>
      <c r="C113" s="91"/>
      <c r="D113" s="37" t="s">
        <v>258</v>
      </c>
      <c r="E113" s="36" t="s">
        <v>259</v>
      </c>
      <c r="F113" s="25">
        <v>13</v>
      </c>
      <c r="G113" s="29"/>
      <c r="H113" s="30"/>
    </row>
    <row r="114" spans="1:8" ht="35.25" customHeight="1">
      <c r="A114" s="59" t="str">
        <f>IF(Tabel142[[#This Row],[Capitol]]&lt;&gt;"",COUNTIF($B$12:B114,B114),"")</f>
        <v/>
      </c>
      <c r="B114" s="39"/>
      <c r="C114" s="81" t="s">
        <v>260</v>
      </c>
      <c r="D114" s="37" t="s">
        <v>310</v>
      </c>
      <c r="E114" s="36" t="s">
        <v>259</v>
      </c>
      <c r="F114" s="25">
        <v>33</v>
      </c>
      <c r="G114" s="29"/>
      <c r="H114" s="30"/>
    </row>
    <row r="115" spans="1:8" ht="47.25" customHeight="1">
      <c r="A115" s="59" t="str">
        <f>IF(Tabel142[[#This Row],[Capitol]]&lt;&gt;"",COUNTIF($B$12:B115,B115),"")</f>
        <v/>
      </c>
      <c r="B115" s="39"/>
      <c r="C115" s="81" t="s">
        <v>311</v>
      </c>
      <c r="D115" s="37" t="s">
        <v>370</v>
      </c>
      <c r="E115" s="36" t="s">
        <v>259</v>
      </c>
      <c r="F115" s="25"/>
      <c r="G115" s="29"/>
      <c r="H115" s="30"/>
    </row>
    <row r="116" spans="1:8" ht="44.25" customHeight="1">
      <c r="A116" s="59" t="str">
        <f>IF(Tabel142[[#This Row],[Capitol]]&lt;&gt;"",COUNTIF($B$12:B116,B116),"")</f>
        <v/>
      </c>
      <c r="B116" s="39"/>
      <c r="C116" s="81" t="s">
        <v>312</v>
      </c>
      <c r="D116" s="37" t="s">
        <v>332</v>
      </c>
      <c r="E116" s="36" t="s">
        <v>259</v>
      </c>
      <c r="F116" s="25">
        <v>581</v>
      </c>
      <c r="G116" s="29"/>
      <c r="H116" s="30"/>
    </row>
    <row r="117" spans="1:8">
      <c r="A117" s="59" t="str">
        <f>IF(Tabel142[[#This Row],[Capitol]]&lt;&gt;"",COUNTIF($B$12:B117,B117),"")</f>
        <v/>
      </c>
      <c r="B117" s="39"/>
      <c r="C117" s="81"/>
      <c r="D117" s="37"/>
      <c r="E117" s="36"/>
      <c r="F117" s="25"/>
      <c r="G117" s="29"/>
      <c r="H117" s="30"/>
    </row>
    <row r="118" spans="1:8" ht="31.5" customHeight="1">
      <c r="A118" s="59">
        <f>IF(Tabel142[[#This Row],[Capitol]]&lt;&gt;"",COUNTIF($B$12:B118,B118),"")</f>
        <v>33</v>
      </c>
      <c r="B118" s="39" t="s">
        <v>29</v>
      </c>
      <c r="C118" s="92" t="s">
        <v>282</v>
      </c>
      <c r="D118" s="61" t="s">
        <v>313</v>
      </c>
      <c r="E118" s="63"/>
      <c r="F118" s="25"/>
      <c r="G118" s="29"/>
      <c r="H118" s="30"/>
    </row>
    <row r="119" spans="1:8">
      <c r="A119" s="59" t="str">
        <f>IF(Tabel142[[#This Row],[Capitol]]&lt;&gt;"",COUNTIF($B$12:B119,B119),"")</f>
        <v/>
      </c>
      <c r="B119" s="39"/>
      <c r="C119" s="92" t="s">
        <v>282</v>
      </c>
      <c r="D119" s="61" t="s">
        <v>314</v>
      </c>
      <c r="E119" s="66" t="s">
        <v>0</v>
      </c>
      <c r="F119" s="25">
        <v>9</v>
      </c>
      <c r="G119" s="29"/>
      <c r="H119" s="30"/>
    </row>
    <row r="120" spans="1:8">
      <c r="A120" s="59" t="str">
        <f>IF(Tabel142[[#This Row],[Capitol]]&lt;&gt;"",COUNTIF($B$12:B120,B120),"")</f>
        <v/>
      </c>
      <c r="B120" s="39"/>
      <c r="C120" s="92" t="s">
        <v>282</v>
      </c>
      <c r="D120" s="61" t="s">
        <v>289</v>
      </c>
      <c r="E120" s="66" t="s">
        <v>0</v>
      </c>
      <c r="F120" s="25">
        <v>0</v>
      </c>
      <c r="G120" s="29"/>
      <c r="H120" s="30"/>
    </row>
    <row r="121" spans="1:8">
      <c r="A121" s="59" t="str">
        <f>IF(Tabel142[[#This Row],[Capitol]]&lt;&gt;"",COUNTIF($B$12:B121,B121),"")</f>
        <v/>
      </c>
      <c r="B121" s="39"/>
      <c r="C121" s="81"/>
      <c r="D121" s="37"/>
      <c r="E121" s="36"/>
      <c r="F121" s="25"/>
      <c r="G121" s="29"/>
      <c r="H121" s="30"/>
    </row>
    <row r="122" spans="1:8" ht="41.25" customHeight="1">
      <c r="A122" s="59">
        <f>IF(Tabel142[[#This Row],[Capitol]]&lt;&gt;"",COUNTIF($B$12:B122,B122),"")</f>
        <v>34</v>
      </c>
      <c r="B122" s="39" t="s">
        <v>29</v>
      </c>
      <c r="C122" s="81" t="s">
        <v>262</v>
      </c>
      <c r="D122" s="61" t="s">
        <v>263</v>
      </c>
      <c r="E122" s="24"/>
      <c r="F122" s="25"/>
      <c r="G122" s="29"/>
      <c r="H122" s="30"/>
    </row>
    <row r="123" spans="1:8">
      <c r="A123" s="59" t="str">
        <f>IF(Tabel142[[#This Row],[Capitol]]&lt;&gt;"",COUNTIF($B$12:B123,B123),"")</f>
        <v/>
      </c>
      <c r="B123" s="39"/>
      <c r="C123" s="81" t="s">
        <v>262</v>
      </c>
      <c r="D123" s="31" t="s">
        <v>264</v>
      </c>
      <c r="E123" s="24" t="s">
        <v>0</v>
      </c>
      <c r="F123" s="25">
        <v>3</v>
      </c>
      <c r="G123" s="29"/>
      <c r="H123" s="30"/>
    </row>
    <row r="124" spans="1:8">
      <c r="A124" s="59" t="str">
        <f>IF(Tabel142[[#This Row],[Capitol]]&lt;&gt;"",COUNTIF($B$12:B124,B124),"")</f>
        <v/>
      </c>
      <c r="B124" s="39"/>
      <c r="C124" s="81" t="s">
        <v>262</v>
      </c>
      <c r="D124" s="61" t="s">
        <v>289</v>
      </c>
      <c r="E124" s="66" t="s">
        <v>0</v>
      </c>
      <c r="F124" s="25"/>
      <c r="G124" s="29"/>
      <c r="H124" s="30"/>
    </row>
    <row r="125" spans="1:8">
      <c r="A125" s="59" t="str">
        <f>IF(Tabel142[[#This Row],[Capitol]]&lt;&gt;"",COUNTIF($B$12:B125,B125),"")</f>
        <v/>
      </c>
      <c r="B125" s="39"/>
      <c r="C125" s="60"/>
      <c r="D125" s="37"/>
      <c r="E125" s="24"/>
      <c r="F125" s="25"/>
      <c r="G125" s="29"/>
      <c r="H125" s="30"/>
    </row>
    <row r="126" spans="1:8" ht="75" customHeight="1">
      <c r="A126" s="59">
        <f>IF(Tabel142[[#This Row],[Capitol]]&lt;&gt;"",COUNTIF($B$12:B126,B126),"")</f>
        <v>35</v>
      </c>
      <c r="B126" s="39" t="s">
        <v>29</v>
      </c>
      <c r="C126" s="91" t="s">
        <v>315</v>
      </c>
      <c r="D126" s="37" t="s">
        <v>316</v>
      </c>
      <c r="E126" s="59"/>
      <c r="F126" s="25"/>
      <c r="G126" s="29"/>
      <c r="H126" s="30"/>
    </row>
    <row r="127" spans="1:8">
      <c r="A127" s="59" t="str">
        <f>IF(Tabel142[[#This Row],[Capitol]]&lt;&gt;"",COUNTIF($B$12:B127,B127),"")</f>
        <v/>
      </c>
      <c r="B127" s="39"/>
      <c r="C127" s="91" t="s">
        <v>315</v>
      </c>
      <c r="D127" s="37" t="s">
        <v>335</v>
      </c>
      <c r="E127" s="24" t="s">
        <v>17</v>
      </c>
      <c r="F127" s="25">
        <v>2</v>
      </c>
      <c r="G127" s="29"/>
      <c r="H127" s="30"/>
    </row>
    <row r="128" spans="1:8">
      <c r="A128" s="59" t="str">
        <f>IF(Tabel142[[#This Row],[Capitol]]&lt;&gt;"",COUNTIF($B$12:B128,B128),"")</f>
        <v/>
      </c>
      <c r="B128" s="39"/>
      <c r="C128" s="60"/>
      <c r="D128" s="37"/>
      <c r="E128" s="24"/>
      <c r="F128" s="25"/>
      <c r="G128" s="29"/>
      <c r="H128" s="30"/>
    </row>
    <row r="129" spans="1:8" ht="39">
      <c r="A129" s="59">
        <f>IF(Tabel142[[#This Row],[Capitol]]&lt;&gt;"",COUNTIF($B$12:B129,B129),"")</f>
        <v>36</v>
      </c>
      <c r="B129" s="39" t="s">
        <v>29</v>
      </c>
      <c r="C129" s="91" t="s">
        <v>336</v>
      </c>
      <c r="D129" s="67" t="s">
        <v>337</v>
      </c>
      <c r="E129" s="24"/>
      <c r="F129" s="25"/>
      <c r="G129" s="29"/>
      <c r="H129" s="30"/>
    </row>
    <row r="130" spans="1:8">
      <c r="A130" s="59" t="str">
        <f>IF(Tabel142[[#This Row],[Capitol]]&lt;&gt;"",COUNTIF($B$12:B130,B130),"")</f>
        <v/>
      </c>
      <c r="B130" s="39"/>
      <c r="C130" s="91" t="s">
        <v>336</v>
      </c>
      <c r="D130" s="60" t="s">
        <v>338</v>
      </c>
      <c r="E130" s="24" t="s">
        <v>17</v>
      </c>
      <c r="F130" s="25">
        <v>9</v>
      </c>
      <c r="G130" s="29"/>
      <c r="H130" s="30"/>
    </row>
    <row r="131" spans="1:8">
      <c r="A131" s="59" t="str">
        <f>IF(Tabel142[[#This Row],[Capitol]]&lt;&gt;"",COUNTIF($B$12:B131,B131),"")</f>
        <v/>
      </c>
      <c r="B131" s="39"/>
      <c r="C131" s="91" t="s">
        <v>336</v>
      </c>
      <c r="D131" s="60" t="s">
        <v>371</v>
      </c>
      <c r="E131" s="24" t="s">
        <v>17</v>
      </c>
      <c r="F131" s="25">
        <v>10</v>
      </c>
      <c r="G131" s="29"/>
      <c r="H131" s="30"/>
    </row>
    <row r="132" spans="1:8">
      <c r="A132" s="59" t="str">
        <f>IF(Tabel142[[#This Row],[Capitol]]&lt;&gt;"",COUNTIF($B$12:B132,B132),"")</f>
        <v/>
      </c>
      <c r="B132" s="39"/>
      <c r="C132" s="91"/>
      <c r="D132" s="60"/>
      <c r="E132" s="24"/>
      <c r="F132" s="25"/>
      <c r="G132" s="29"/>
      <c r="H132" s="30"/>
    </row>
    <row r="133" spans="1:8" ht="38.25" customHeight="1">
      <c r="A133" s="59">
        <f>IF(Tabel142[[#This Row],[Capitol]]&lt;&gt;"",COUNTIF($B$12:B133,B133),"")</f>
        <v>37</v>
      </c>
      <c r="B133" s="39" t="s">
        <v>29</v>
      </c>
      <c r="C133" s="91" t="s">
        <v>265</v>
      </c>
      <c r="D133" s="67" t="s">
        <v>323</v>
      </c>
      <c r="E133" s="68"/>
      <c r="F133" s="25"/>
      <c r="G133" s="29"/>
      <c r="H133" s="30"/>
    </row>
    <row r="134" spans="1:8">
      <c r="A134" s="59" t="str">
        <f>IF(Tabel142[[#This Row],[Capitol]]&lt;&gt;"",COUNTIF($B$12:B134,B134),"")</f>
        <v/>
      </c>
      <c r="B134" s="39"/>
      <c r="C134" s="91" t="s">
        <v>265</v>
      </c>
      <c r="D134" s="37" t="s">
        <v>324</v>
      </c>
      <c r="E134" s="69" t="s">
        <v>31</v>
      </c>
      <c r="F134" s="25"/>
      <c r="G134" s="29"/>
      <c r="H134" s="30"/>
    </row>
    <row r="135" spans="1:8">
      <c r="A135" s="59" t="str">
        <f>IF(Tabel142[[#This Row],[Capitol]]&lt;&gt;"",COUNTIF($B$12:B135,B135),"")</f>
        <v/>
      </c>
      <c r="B135" s="39"/>
      <c r="C135" s="91" t="s">
        <v>265</v>
      </c>
      <c r="D135" s="37" t="s">
        <v>267</v>
      </c>
      <c r="E135" s="69" t="s">
        <v>31</v>
      </c>
      <c r="F135" s="25">
        <v>17</v>
      </c>
      <c r="G135" s="29"/>
      <c r="H135" s="30"/>
    </row>
    <row r="136" spans="1:8">
      <c r="A136" s="59" t="str">
        <f>IF(Tabel142[[#This Row],[Capitol]]&lt;&gt;"",COUNTIF($B$12:B136,B136),"")</f>
        <v/>
      </c>
      <c r="B136" s="39"/>
      <c r="C136" s="91" t="s">
        <v>265</v>
      </c>
      <c r="D136" s="37" t="s">
        <v>325</v>
      </c>
      <c r="E136" s="69" t="s">
        <v>31</v>
      </c>
      <c r="F136" s="25">
        <v>32</v>
      </c>
      <c r="G136" s="29"/>
      <c r="H136" s="30"/>
    </row>
    <row r="137" spans="1:8">
      <c r="A137" s="59" t="str">
        <f>IF(Tabel142[[#This Row],[Capitol]]&lt;&gt;"",COUNTIF($B$12:B137,B137),"")</f>
        <v/>
      </c>
      <c r="B137" s="39"/>
      <c r="C137" s="91" t="s">
        <v>265</v>
      </c>
      <c r="D137" s="37" t="s">
        <v>287</v>
      </c>
      <c r="E137" s="69" t="s">
        <v>31</v>
      </c>
      <c r="F137" s="25"/>
      <c r="G137" s="29"/>
      <c r="H137" s="30"/>
    </row>
    <row r="138" spans="1:8">
      <c r="A138" s="59" t="str">
        <f>IF(Tabel142[[#This Row],[Capitol]]&lt;&gt;"",COUNTIF($B$12:B138,B138),"")</f>
        <v/>
      </c>
      <c r="B138" s="39"/>
      <c r="C138" s="60"/>
      <c r="D138" s="37"/>
      <c r="E138" s="24"/>
      <c r="F138" s="25"/>
      <c r="G138" s="29"/>
      <c r="H138" s="30"/>
    </row>
    <row r="139" spans="1:8" ht="26">
      <c r="A139" s="59">
        <f>IF(Tabel142[[#This Row],[Capitol]]&lt;&gt;"",COUNTIF($B$12:B139,B139),"")</f>
        <v>38</v>
      </c>
      <c r="B139" s="39" t="s">
        <v>29</v>
      </c>
      <c r="C139" s="91" t="s">
        <v>328</v>
      </c>
      <c r="D139" s="67" t="s">
        <v>329</v>
      </c>
      <c r="E139" s="68"/>
      <c r="F139" s="25"/>
      <c r="G139" s="29"/>
      <c r="H139" s="30"/>
    </row>
    <row r="140" spans="1:8">
      <c r="A140" s="59" t="str">
        <f>IF(Tabel142[[#This Row],[Capitol]]&lt;&gt;"",COUNTIF($B$12:B140,B140),"")</f>
        <v/>
      </c>
      <c r="B140" s="39"/>
      <c r="C140" s="60"/>
      <c r="D140" s="31" t="s">
        <v>339</v>
      </c>
      <c r="E140" s="69" t="s">
        <v>31</v>
      </c>
      <c r="F140" s="25">
        <v>2</v>
      </c>
      <c r="G140" s="29"/>
      <c r="H140" s="30"/>
    </row>
    <row r="141" spans="1:8">
      <c r="A141" s="59" t="str">
        <f>IF(Tabel142[[#This Row],[Capitol]]&lt;&gt;"",COUNTIF($B$12:B141,B141),"")</f>
        <v/>
      </c>
      <c r="B141" s="39"/>
      <c r="C141" s="60"/>
      <c r="D141" s="37"/>
      <c r="E141" s="24"/>
      <c r="F141" s="25"/>
      <c r="G141" s="29"/>
      <c r="H141" s="30"/>
    </row>
    <row r="142" spans="1:8" ht="52.5" customHeight="1">
      <c r="A142" s="59">
        <f>IF(Tabel142[[#This Row],[Capitol]]&lt;&gt;"",COUNTIF($B$12:B142,B142),"")</f>
        <v>39</v>
      </c>
      <c r="B142" s="39" t="s">
        <v>29</v>
      </c>
      <c r="C142" s="60" t="s">
        <v>268</v>
      </c>
      <c r="D142" s="88" t="s">
        <v>269</v>
      </c>
      <c r="E142" s="29"/>
      <c r="F142" s="25"/>
      <c r="G142" s="29"/>
      <c r="H142" s="30"/>
    </row>
    <row r="143" spans="1:8">
      <c r="A143" s="59" t="str">
        <f>IF(Tabel142[[#This Row],[Capitol]]&lt;&gt;"",COUNTIF($B$12:B143,B143),"")</f>
        <v/>
      </c>
      <c r="B143" s="39"/>
      <c r="C143" s="60" t="s">
        <v>270</v>
      </c>
      <c r="D143" s="60" t="s">
        <v>271</v>
      </c>
      <c r="E143" s="24" t="s">
        <v>31</v>
      </c>
      <c r="F143" s="25">
        <v>8</v>
      </c>
      <c r="G143" s="29"/>
      <c r="H143" s="30"/>
    </row>
    <row r="144" spans="1:8">
      <c r="A144" s="59" t="str">
        <f>IF(Tabel142[[#This Row],[Capitol]]&lt;&gt;"",COUNTIF($B$12:B144,B144),"")</f>
        <v/>
      </c>
      <c r="B144" s="39"/>
      <c r="C144" s="60" t="s">
        <v>270</v>
      </c>
      <c r="D144" s="60" t="s">
        <v>369</v>
      </c>
      <c r="E144" s="24" t="s">
        <v>31</v>
      </c>
      <c r="F144" s="25">
        <v>16</v>
      </c>
      <c r="G144" s="29"/>
      <c r="H144" s="30"/>
    </row>
    <row r="145" spans="1:8">
      <c r="A145" s="59" t="str">
        <f>IF(Tabel142[[#This Row],[Capitol]]&lt;&gt;"",COUNTIF($B$12:B145,B145),"")</f>
        <v/>
      </c>
      <c r="B145" s="39"/>
      <c r="C145" s="60"/>
      <c r="D145" s="37"/>
      <c r="E145" s="24"/>
      <c r="F145" s="25"/>
      <c r="G145" s="29"/>
      <c r="H145" s="30"/>
    </row>
    <row r="146" spans="1:8" ht="36.75" customHeight="1">
      <c r="A146" s="59">
        <f>IF(Tabel142[[#This Row],[Capitol]]&lt;&gt;"",COUNTIF($B$12:B146,B146),"")</f>
        <v>40</v>
      </c>
      <c r="B146" s="39" t="s">
        <v>29</v>
      </c>
      <c r="C146" s="60" t="s">
        <v>366</v>
      </c>
      <c r="D146" s="67" t="s">
        <v>367</v>
      </c>
      <c r="E146" s="36"/>
      <c r="F146" s="25"/>
      <c r="G146" s="29"/>
      <c r="H146" s="30"/>
    </row>
    <row r="147" spans="1:8">
      <c r="A147" s="59" t="str">
        <f>IF(Tabel142[[#This Row],[Capitol]]&lt;&gt;"",COUNTIF($B$12:B147,B147),"")</f>
        <v/>
      </c>
      <c r="B147" s="39"/>
      <c r="C147" s="60" t="s">
        <v>366</v>
      </c>
      <c r="D147" s="37" t="s">
        <v>356</v>
      </c>
      <c r="E147" s="24" t="s">
        <v>31</v>
      </c>
      <c r="F147" s="25">
        <v>9</v>
      </c>
      <c r="G147" s="29"/>
      <c r="H147" s="30"/>
    </row>
    <row r="148" spans="1:8">
      <c r="A148" s="59" t="str">
        <f>IF(Tabel142[[#This Row],[Capitol]]&lt;&gt;"",COUNTIF($B$12:B148,B148),"")</f>
        <v/>
      </c>
      <c r="B148" s="39"/>
      <c r="C148" s="60"/>
      <c r="D148" s="37"/>
      <c r="E148" s="24"/>
      <c r="F148" s="25"/>
      <c r="G148" s="29"/>
      <c r="H148" s="30"/>
    </row>
    <row r="149" spans="1:8" ht="52.5" customHeight="1">
      <c r="A149" s="59">
        <f>IF(Tabel142[[#This Row],[Capitol]]&lt;&gt;"",COUNTIF($B$12:B149,B149),"")</f>
        <v>41</v>
      </c>
      <c r="B149" s="39" t="s">
        <v>29</v>
      </c>
      <c r="C149" s="60" t="s">
        <v>354</v>
      </c>
      <c r="D149" s="67" t="s">
        <v>355</v>
      </c>
      <c r="E149" s="68"/>
      <c r="F149" s="25"/>
      <c r="G149" s="29"/>
      <c r="H149" s="30"/>
    </row>
    <row r="150" spans="1:8">
      <c r="A150" s="59" t="str">
        <f>IF(Tabel142[[#This Row],[Capitol]]&lt;&gt;"",COUNTIF($B$12:B150,B150),"")</f>
        <v/>
      </c>
      <c r="B150" s="39"/>
      <c r="C150" s="60" t="s">
        <v>354</v>
      </c>
      <c r="D150" s="31" t="s">
        <v>374</v>
      </c>
      <c r="E150" s="69" t="s">
        <v>31</v>
      </c>
      <c r="F150" s="25">
        <v>10</v>
      </c>
      <c r="G150" s="29"/>
      <c r="H150" s="30"/>
    </row>
    <row r="151" spans="1:8">
      <c r="A151" s="59" t="str">
        <f>IF(Tabel142[[#This Row],[Capitol]]&lt;&gt;"",COUNTIF($B$12:B151,B151),"")</f>
        <v/>
      </c>
      <c r="B151" s="39"/>
      <c r="C151" s="60"/>
      <c r="D151" s="37"/>
      <c r="E151" s="24"/>
      <c r="F151" s="25"/>
      <c r="G151" s="29"/>
      <c r="H151" s="30"/>
    </row>
    <row r="152" spans="1:8" ht="26">
      <c r="A152" s="59">
        <f>IF(Tabel142[[#This Row],[Capitol]]&lt;&gt;"",COUNTIF($B$12:B152,B152),"")</f>
        <v>42</v>
      </c>
      <c r="B152" s="39" t="s">
        <v>29</v>
      </c>
      <c r="C152" s="91" t="s">
        <v>328</v>
      </c>
      <c r="D152" s="67" t="s">
        <v>329</v>
      </c>
      <c r="E152" s="68"/>
      <c r="F152" s="25"/>
      <c r="G152" s="29"/>
      <c r="H152" s="30"/>
    </row>
    <row r="153" spans="1:8">
      <c r="A153" s="59" t="str">
        <f>IF(Tabel142[[#This Row],[Capitol]]&lt;&gt;"",COUNTIF($B$12:B153,B153),"")</f>
        <v/>
      </c>
      <c r="B153" s="39"/>
      <c r="C153" s="60"/>
      <c r="D153" s="31" t="s">
        <v>339</v>
      </c>
      <c r="E153" s="69" t="s">
        <v>31</v>
      </c>
      <c r="F153" s="25">
        <v>1</v>
      </c>
      <c r="G153" s="29"/>
      <c r="H153" s="30"/>
    </row>
    <row r="154" spans="1:8">
      <c r="A154" s="59">
        <f>IF(Tabel142[[#This Row],[Capitol]]&lt;&gt;"",COUNTIF($B$12:B154,B154),"")</f>
        <v>43</v>
      </c>
      <c r="B154" s="39" t="s">
        <v>29</v>
      </c>
      <c r="C154" s="81" t="s">
        <v>326</v>
      </c>
      <c r="D154" s="67" t="s">
        <v>327</v>
      </c>
      <c r="E154" s="72"/>
      <c r="F154" s="25"/>
      <c r="G154" s="29"/>
      <c r="H154" s="30"/>
    </row>
    <row r="155" spans="1:8">
      <c r="A155" s="59" t="str">
        <f>IF(Tabel142[[#This Row],[Capitol]]&lt;&gt;"",COUNTIF($B$12:B155,B155),"")</f>
        <v/>
      </c>
      <c r="B155" s="39"/>
      <c r="C155" s="81" t="s">
        <v>326</v>
      </c>
      <c r="D155" s="37" t="s">
        <v>267</v>
      </c>
      <c r="E155" s="69" t="s">
        <v>31</v>
      </c>
      <c r="F155" s="25">
        <v>9</v>
      </c>
      <c r="G155" s="29"/>
      <c r="H155" s="30"/>
    </row>
    <row r="156" spans="1:8">
      <c r="A156" s="59" t="str">
        <f>IF(Tabel142[[#This Row],[Capitol]]&lt;&gt;"",COUNTIF($B$12:B156,B156),"")</f>
        <v/>
      </c>
      <c r="B156" s="39"/>
      <c r="C156" s="60"/>
      <c r="D156" s="37"/>
      <c r="E156" s="24"/>
      <c r="F156" s="25"/>
      <c r="G156" s="29"/>
      <c r="H156" s="30"/>
    </row>
    <row r="157" spans="1:8" ht="26">
      <c r="A157" s="59">
        <f>IF(Tabel142[[#This Row],[Capitol]]&lt;&gt;"",COUNTIF($B$12:B157,B157),"")</f>
        <v>44</v>
      </c>
      <c r="B157" s="39" t="s">
        <v>29</v>
      </c>
      <c r="C157" s="91" t="s">
        <v>328</v>
      </c>
      <c r="D157" s="67" t="s">
        <v>329</v>
      </c>
      <c r="E157" s="68"/>
      <c r="F157" s="25"/>
      <c r="G157" s="29"/>
      <c r="H157" s="30"/>
    </row>
    <row r="158" spans="1:8">
      <c r="A158" s="59" t="str">
        <f>IF(Tabel142[[#This Row],[Capitol]]&lt;&gt;"",COUNTIF($B$12:B158,B158),"")</f>
        <v/>
      </c>
      <c r="B158" s="39"/>
      <c r="C158" s="60"/>
      <c r="D158" s="31" t="s">
        <v>346</v>
      </c>
      <c r="E158" s="69" t="s">
        <v>31</v>
      </c>
      <c r="F158" s="25">
        <v>1</v>
      </c>
      <c r="G158" s="29"/>
      <c r="H158" s="30"/>
    </row>
    <row r="159" spans="1:8">
      <c r="A159" s="59">
        <f>IF(Tabel142[[#This Row],[Capitol]]&lt;&gt;"",COUNTIF($B$12:B159,B159),"")</f>
        <v>45</v>
      </c>
      <c r="B159" s="39" t="s">
        <v>29</v>
      </c>
      <c r="C159" s="60"/>
      <c r="D159" s="60" t="s">
        <v>376</v>
      </c>
      <c r="E159" s="69" t="s">
        <v>201</v>
      </c>
      <c r="F159" s="25">
        <v>4000</v>
      </c>
      <c r="G159" s="29"/>
      <c r="H159" s="30"/>
    </row>
    <row r="160" spans="1:8">
      <c r="A160" s="59" t="str">
        <f>IF(Tabel142[[#This Row],[Capitol]]&lt;&gt;"",COUNTIF($B$12:B160,B160),"")</f>
        <v/>
      </c>
      <c r="B160" s="39"/>
      <c r="C160" s="60"/>
      <c r="D160" s="31"/>
      <c r="E160" s="69"/>
      <c r="F160" s="25"/>
      <c r="G160" s="29"/>
      <c r="H160" s="30"/>
    </row>
    <row r="161" spans="1:8" ht="45" customHeight="1">
      <c r="A161" s="59">
        <f>IF(Tabel142[[#This Row],[Capitol]]&lt;&gt;"",COUNTIF($B$12:B161,B161),"")</f>
        <v>46</v>
      </c>
      <c r="B161" s="39" t="s">
        <v>29</v>
      </c>
      <c r="C161" s="60"/>
      <c r="D161" s="27" t="s">
        <v>34</v>
      </c>
      <c r="E161" s="24" t="s">
        <v>32</v>
      </c>
      <c r="F161" s="25">
        <v>1</v>
      </c>
      <c r="G161" s="29"/>
      <c r="H161" s="30"/>
    </row>
    <row r="162" spans="1:8" ht="38.25" customHeight="1">
      <c r="A162" s="59">
        <f>IF(Tabel142[[#This Row],[Capitol]]&lt;&gt;"",COUNTIF($B$12:B162,B162),"")</f>
        <v>47</v>
      </c>
      <c r="B162" s="39" t="s">
        <v>29</v>
      </c>
      <c r="C162" s="60"/>
      <c r="D162" s="60" t="s">
        <v>20</v>
      </c>
      <c r="E162" s="24" t="s">
        <v>23</v>
      </c>
      <c r="F162" s="25">
        <v>1</v>
      </c>
      <c r="G162" s="29"/>
      <c r="H162" s="30"/>
    </row>
    <row r="163" spans="1:8" ht="36.75" customHeight="1">
      <c r="A163" s="59">
        <f>IF(Tabel142[[#This Row],[Capitol]]&lt;&gt;"",COUNTIF($B$12:B163,B163),"")</f>
        <v>48</v>
      </c>
      <c r="B163" s="39" t="s">
        <v>29</v>
      </c>
      <c r="C163" s="91"/>
      <c r="D163" s="37" t="s">
        <v>276</v>
      </c>
      <c r="E163" s="36" t="s">
        <v>259</v>
      </c>
      <c r="F163" s="25">
        <f>SUM(F112:F123)</f>
        <v>639</v>
      </c>
      <c r="G163" s="29"/>
      <c r="H163" s="30"/>
    </row>
    <row r="164" spans="1:8" ht="45.75" customHeight="1">
      <c r="A164" s="59">
        <f>IF(Tabel142[[#This Row],[Capitol]]&lt;&gt;"",COUNTIF($B$12:B164,B164),"")</f>
        <v>49</v>
      </c>
      <c r="B164" s="39" t="s">
        <v>29</v>
      </c>
      <c r="C164" s="91"/>
      <c r="D164" s="37" t="s">
        <v>277</v>
      </c>
      <c r="E164" s="36" t="s">
        <v>259</v>
      </c>
      <c r="F164" s="25">
        <f>SUM(F112:F123)</f>
        <v>639</v>
      </c>
      <c r="G164" s="29"/>
      <c r="H164" s="30"/>
    </row>
    <row r="165" spans="1:8" ht="36.75" customHeight="1">
      <c r="A165" s="59">
        <f>IF(Tabel142[[#This Row],[Capitol]]&lt;&gt;"",COUNTIF($B$12:B165,B165),"")</f>
        <v>50</v>
      </c>
      <c r="B165" s="39" t="s">
        <v>29</v>
      </c>
      <c r="C165" s="91"/>
      <c r="D165" s="37" t="s">
        <v>330</v>
      </c>
      <c r="E165" s="36" t="s">
        <v>259</v>
      </c>
      <c r="F165" s="25">
        <f>SUM(F112:F123)</f>
        <v>639</v>
      </c>
      <c r="G165" s="29"/>
      <c r="H165" s="30"/>
    </row>
    <row r="166" spans="1:8" ht="34.5" customHeight="1">
      <c r="A166" s="59">
        <f>IF(Tabel142[[#This Row],[Capitol]]&lt;&gt;"",COUNTIF($B$12:B166,B166),"")</f>
        <v>51</v>
      </c>
      <c r="B166" s="39" t="s">
        <v>29</v>
      </c>
      <c r="C166" s="91"/>
      <c r="D166" s="37" t="s">
        <v>331</v>
      </c>
      <c r="E166" s="36" t="s">
        <v>259</v>
      </c>
      <c r="F166" s="25">
        <f>SUM(F112:F123)</f>
        <v>639</v>
      </c>
      <c r="G166" s="29"/>
      <c r="H166" s="30"/>
    </row>
    <row r="167" spans="1:8" ht="36" customHeight="1">
      <c r="A167" s="59">
        <f>IF(Tabel142[[#This Row],[Capitol]]&lt;&gt;"",COUNTIF($B$12:B167,B167),"")</f>
        <v>52</v>
      </c>
      <c r="B167" s="39" t="s">
        <v>29</v>
      </c>
      <c r="C167" s="91"/>
      <c r="D167" s="37" t="s">
        <v>280</v>
      </c>
      <c r="E167" s="36" t="s">
        <v>259</v>
      </c>
      <c r="F167" s="25">
        <f>SUM(F112:F123)</f>
        <v>639</v>
      </c>
      <c r="G167" s="29"/>
      <c r="H167" s="30"/>
    </row>
    <row r="168" spans="1:8">
      <c r="A168" s="59"/>
      <c r="B168" s="39"/>
      <c r="C168" s="91"/>
      <c r="D168" s="37"/>
      <c r="E168" s="36"/>
      <c r="F168" s="25"/>
      <c r="G168" s="29"/>
      <c r="H168" s="30"/>
    </row>
    <row r="169" spans="1:8">
      <c r="A169" s="59"/>
      <c r="B169" s="39"/>
      <c r="C169" s="91"/>
      <c r="D169" s="37"/>
      <c r="E169" s="36"/>
      <c r="F169" s="25"/>
      <c r="G169" s="29"/>
      <c r="H169" s="30"/>
    </row>
    <row r="170" spans="1:8">
      <c r="A170" s="59"/>
      <c r="B170" s="39"/>
      <c r="C170" s="91"/>
      <c r="D170" s="37"/>
      <c r="E170" s="36"/>
      <c r="F170" s="25"/>
      <c r="G170" s="29"/>
      <c r="H170" s="30"/>
    </row>
    <row r="171" spans="1:8">
      <c r="A171" s="22"/>
      <c r="B171" s="22"/>
      <c r="C171" s="29"/>
      <c r="D171" s="31"/>
      <c r="E171" s="24"/>
      <c r="F171" s="25"/>
      <c r="G171" s="29"/>
      <c r="H171" s="30"/>
    </row>
    <row r="172" spans="1:8">
      <c r="A172" s="1"/>
      <c r="B172" s="1"/>
      <c r="D172" s="118" t="s">
        <v>26</v>
      </c>
      <c r="E172" s="2"/>
      <c r="F172" s="23"/>
      <c r="H172" s="3"/>
    </row>
    <row r="173" spans="1:8">
      <c r="A173" s="1"/>
      <c r="B173" s="1"/>
      <c r="D173" s="118"/>
      <c r="E173" s="2"/>
      <c r="F173" s="23"/>
      <c r="H173" s="3"/>
    </row>
    <row r="174" spans="1:8" ht="33" customHeight="1">
      <c r="A174" s="1"/>
      <c r="B174" s="1"/>
      <c r="D174" s="44" t="s">
        <v>387</v>
      </c>
      <c r="E174" s="2"/>
      <c r="F174" s="23"/>
      <c r="H174" s="3"/>
    </row>
    <row r="175" spans="1:8" ht="65.25" customHeight="1">
      <c r="A175" s="1"/>
      <c r="B175" s="1"/>
      <c r="D175" s="44" t="s">
        <v>388</v>
      </c>
      <c r="E175" s="2"/>
      <c r="F175" s="23"/>
      <c r="H175" s="3"/>
    </row>
    <row r="176" spans="1:8" ht="49.5" customHeight="1">
      <c r="A176" s="1"/>
      <c r="B176" s="1"/>
      <c r="D176" s="44" t="s">
        <v>27</v>
      </c>
      <c r="E176" s="2"/>
      <c r="F176" s="23"/>
      <c r="H176" s="3"/>
    </row>
    <row r="177" spans="1:8" ht="63.75" customHeight="1">
      <c r="D177" s="44" t="s">
        <v>28</v>
      </c>
    </row>
    <row r="178" spans="1:8" ht="75" customHeight="1">
      <c r="D178" s="44" t="s">
        <v>389</v>
      </c>
    </row>
    <row r="179" spans="1:8" ht="36.75" customHeight="1">
      <c r="D179" s="44" t="s">
        <v>390</v>
      </c>
    </row>
    <row r="180" spans="1:8" ht="41.25" customHeight="1">
      <c r="D180" s="102" t="s">
        <v>391</v>
      </c>
    </row>
    <row r="181" spans="1:8">
      <c r="D181" s="44"/>
    </row>
    <row r="182" spans="1:8">
      <c r="D182" s="44"/>
    </row>
    <row r="183" spans="1:8">
      <c r="D183" s="44"/>
    </row>
    <row r="190" spans="1:8">
      <c r="A190" s="28"/>
      <c r="B190" s="28"/>
      <c r="C190" s="28"/>
      <c r="D190" s="28"/>
      <c r="E190" s="28"/>
      <c r="F190" s="28"/>
      <c r="G190" s="28"/>
      <c r="H190" s="28"/>
    </row>
    <row r="712" ht="126" customHeight="1"/>
    <row r="808" ht="42" customHeight="1"/>
    <row r="1021" ht="114" customHeight="1"/>
    <row r="1040" spans="1:8" s="28" customFormat="1">
      <c r="A1040"/>
      <c r="B1040"/>
      <c r="C1040"/>
      <c r="D1040"/>
      <c r="E1040"/>
      <c r="F1040"/>
      <c r="G1040"/>
      <c r="H1040"/>
    </row>
  </sheetData>
  <mergeCells count="1">
    <mergeCell ref="D172:D173"/>
  </mergeCells>
  <pageMargins left="0.23622047244094491" right="0.23622047244094491" top="0.23622047244094491" bottom="0.74803149606299213" header="0.31496062992125984" footer="0.31496062992125984"/>
  <pageSetup paperSize="9" scale="74" fitToHeight="0" orientation="landscape" errors="dash" r:id="rId1"/>
  <ignoredErrors>
    <ignoredError sqref="D4"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7"/>
  <sheetViews>
    <sheetView tabSelected="1" view="pageBreakPreview" topLeftCell="A110" zoomScale="115" zoomScaleNormal="100" zoomScaleSheetLayoutView="115" workbookViewId="0">
      <selection activeCell="M9" sqref="M9"/>
    </sheetView>
  </sheetViews>
  <sheetFormatPr defaultRowHeight="14.5"/>
  <cols>
    <col min="1" max="2" width="6.7265625" customWidth="1"/>
    <col min="3" max="3" width="17.81640625" customWidth="1"/>
    <col min="4" max="4" width="132.54296875" bestFit="1" customWidth="1"/>
    <col min="5" max="5" width="4.26953125" bestFit="1" customWidth="1"/>
    <col min="6" max="6" width="9.7265625" bestFit="1" customWidth="1"/>
    <col min="7" max="7" width="7" bestFit="1" customWidth="1"/>
    <col min="8" max="8" width="6" bestFit="1" customWidth="1"/>
  </cols>
  <sheetData>
    <row r="1" spans="1:8" ht="15.5">
      <c r="A1" s="14" t="s">
        <v>4</v>
      </c>
      <c r="B1" s="14"/>
      <c r="C1" s="15"/>
      <c r="D1" s="16" t="s">
        <v>21</v>
      </c>
      <c r="E1" s="5"/>
      <c r="F1" s="6"/>
      <c r="G1" s="7"/>
      <c r="H1" s="4"/>
    </row>
    <row r="2" spans="1:8">
      <c r="A2" s="14" t="s">
        <v>5</v>
      </c>
      <c r="B2" s="14"/>
      <c r="C2" s="17"/>
      <c r="D2" s="13" t="s">
        <v>45</v>
      </c>
      <c r="E2" s="9"/>
      <c r="F2" s="10"/>
      <c r="G2" s="10"/>
      <c r="H2" s="8"/>
    </row>
    <row r="3" spans="1:8">
      <c r="A3" s="14" t="s">
        <v>6</v>
      </c>
      <c r="B3" s="14"/>
      <c r="C3" s="17"/>
      <c r="D3" s="18" t="s">
        <v>30</v>
      </c>
      <c r="E3" s="9"/>
      <c r="F3" s="10"/>
      <c r="G3" s="10"/>
      <c r="H3" s="8"/>
    </row>
    <row r="4" spans="1:8">
      <c r="A4" s="14" t="s">
        <v>7</v>
      </c>
      <c r="B4" s="14"/>
      <c r="C4" s="15"/>
      <c r="D4" s="57">
        <f ca="1">TODAY()</f>
        <v>46097</v>
      </c>
      <c r="E4" s="12"/>
      <c r="F4" s="8"/>
      <c r="G4" s="8"/>
      <c r="H4" s="11"/>
    </row>
    <row r="5" spans="1:8">
      <c r="A5" s="14" t="s">
        <v>8</v>
      </c>
      <c r="B5" s="14"/>
      <c r="C5" s="15"/>
      <c r="D5" s="18" t="s">
        <v>18</v>
      </c>
      <c r="E5" s="12"/>
      <c r="F5" s="8"/>
      <c r="G5" s="8"/>
      <c r="H5" s="11"/>
    </row>
    <row r="6" spans="1:8">
      <c r="A6" s="14" t="s">
        <v>1</v>
      </c>
      <c r="B6" s="14"/>
      <c r="C6" s="15"/>
      <c r="D6" s="16" t="s">
        <v>2</v>
      </c>
      <c r="E6" s="12"/>
      <c r="F6" s="8"/>
      <c r="G6" s="8"/>
      <c r="H6" s="11"/>
    </row>
    <row r="7" spans="1:8">
      <c r="A7" s="14" t="s">
        <v>3</v>
      </c>
      <c r="B7" s="14"/>
      <c r="C7" s="15"/>
      <c r="D7" s="18" t="s">
        <v>16</v>
      </c>
      <c r="E7" s="12"/>
      <c r="F7" s="8"/>
      <c r="G7" s="8"/>
      <c r="H7" s="11"/>
    </row>
    <row r="9" spans="1:8" ht="26">
      <c r="A9" s="20" t="s">
        <v>9</v>
      </c>
      <c r="B9" s="20" t="s">
        <v>24</v>
      </c>
      <c r="C9" s="20" t="s">
        <v>12</v>
      </c>
      <c r="D9" s="21" t="s">
        <v>10</v>
      </c>
      <c r="E9" s="21" t="s">
        <v>11</v>
      </c>
      <c r="F9" s="21" t="s">
        <v>13</v>
      </c>
      <c r="G9" s="20" t="s">
        <v>14</v>
      </c>
      <c r="H9" s="20" t="s">
        <v>15</v>
      </c>
    </row>
    <row r="10" spans="1:8">
      <c r="A10" s="47"/>
      <c r="B10" s="47" t="s">
        <v>33</v>
      </c>
      <c r="C10" s="48"/>
      <c r="D10" s="49" t="s">
        <v>196</v>
      </c>
      <c r="E10" s="50"/>
      <c r="F10" s="51"/>
      <c r="G10" s="52"/>
      <c r="H10" s="53"/>
    </row>
    <row r="11" spans="1:8" s="127" customFormat="1">
      <c r="A11" s="119"/>
      <c r="B11" s="120"/>
      <c r="C11" s="121"/>
      <c r="D11" s="122"/>
      <c r="E11" s="123"/>
      <c r="F11" s="124"/>
      <c r="G11" s="125"/>
      <c r="H11" s="126"/>
    </row>
    <row r="12" spans="1:8" s="127" customFormat="1" ht="323.25" customHeight="1">
      <c r="A12" s="128">
        <f>IF(Tabel1423[[#This Row],[Capitol]]&lt;&gt;"",COUNTIF($B$12:B12,B12),"")</f>
        <v>1</v>
      </c>
      <c r="B12" s="129" t="s">
        <v>33</v>
      </c>
      <c r="C12" s="130" t="s">
        <v>208</v>
      </c>
      <c r="D12" s="131" t="s">
        <v>251</v>
      </c>
      <c r="E12" s="132" t="s">
        <v>17</v>
      </c>
      <c r="F12" s="133">
        <v>1</v>
      </c>
      <c r="G12" s="134"/>
      <c r="H12" s="135"/>
    </row>
    <row r="13" spans="1:8" s="127" customFormat="1" ht="89.25" customHeight="1">
      <c r="A13" s="128" t="str">
        <f>IF(Tabel1423[[#This Row],[Capitol]]&lt;&gt;"",COUNTIF($B$12:B13,B13),"")</f>
        <v/>
      </c>
      <c r="B13" s="129"/>
      <c r="C13" s="136" t="s">
        <v>203</v>
      </c>
      <c r="D13" s="137" t="s">
        <v>204</v>
      </c>
      <c r="E13" s="132" t="s">
        <v>17</v>
      </c>
      <c r="F13" s="133">
        <v>1</v>
      </c>
      <c r="G13" s="138"/>
      <c r="H13" s="139"/>
    </row>
    <row r="14" spans="1:8" s="127" customFormat="1" ht="252" customHeight="1">
      <c r="A14" s="128" t="str">
        <f>IF(Tabel1423[[#This Row],[Capitol]]&lt;&gt;"",COUNTIF($B$12:B14,B14),"")</f>
        <v/>
      </c>
      <c r="B14" s="129"/>
      <c r="C14" s="136" t="s">
        <v>205</v>
      </c>
      <c r="D14" s="140" t="s">
        <v>198</v>
      </c>
      <c r="E14" s="132" t="s">
        <v>17</v>
      </c>
      <c r="F14" s="133">
        <v>19</v>
      </c>
      <c r="G14" s="138"/>
      <c r="H14" s="139"/>
    </row>
    <row r="15" spans="1:8" s="127" customFormat="1" ht="26">
      <c r="A15" s="128" t="str">
        <f>IF(Tabel1423[[#This Row],[Capitol]]&lt;&gt;"",COUNTIF($B$12:B15,B15),"")</f>
        <v/>
      </c>
      <c r="B15" s="129"/>
      <c r="C15" s="141"/>
      <c r="D15" s="131" t="s">
        <v>199</v>
      </c>
      <c r="E15" s="154" t="s">
        <v>17</v>
      </c>
      <c r="F15" s="142">
        <v>34</v>
      </c>
      <c r="G15" s="138"/>
      <c r="H15" s="139"/>
    </row>
    <row r="16" spans="1:8" s="127" customFormat="1">
      <c r="A16" s="128" t="str">
        <f>IF(Tabel1423[[#This Row],[Capitol]]&lt;&gt;"",COUNTIF($B$12:B16,B16),"")</f>
        <v/>
      </c>
      <c r="B16" s="129"/>
      <c r="C16" s="136"/>
      <c r="D16" s="137" t="s">
        <v>200</v>
      </c>
      <c r="E16" s="132" t="s">
        <v>201</v>
      </c>
      <c r="F16" s="155">
        <v>26</v>
      </c>
      <c r="G16" s="138"/>
      <c r="H16" s="139"/>
    </row>
    <row r="17" spans="1:8" s="127" customFormat="1">
      <c r="A17" s="128" t="str">
        <f>IF(Tabel1423[[#This Row],[Capitol]]&lt;&gt;"",COUNTIF($B$12:B17,B17),"")</f>
        <v/>
      </c>
      <c r="B17" s="129"/>
      <c r="C17" s="121"/>
      <c r="D17" s="122"/>
      <c r="E17" s="123"/>
      <c r="F17" s="133"/>
      <c r="G17" s="125"/>
      <c r="H17" s="126"/>
    </row>
    <row r="18" spans="1:8" s="127" customFormat="1" ht="378" customHeight="1">
      <c r="A18" s="128">
        <f>IF(Tabel1423[[#This Row],[Capitol]]&lt;&gt;"",COUNTIF($B$12:B18,B18),"")</f>
        <v>2</v>
      </c>
      <c r="B18" s="129" t="s">
        <v>33</v>
      </c>
      <c r="C18" s="130" t="s">
        <v>207</v>
      </c>
      <c r="D18" s="131" t="s">
        <v>252</v>
      </c>
      <c r="E18" s="132" t="s">
        <v>17</v>
      </c>
      <c r="F18" s="133">
        <v>1</v>
      </c>
      <c r="G18" s="134"/>
      <c r="H18" s="135"/>
    </row>
    <row r="19" spans="1:8" s="127" customFormat="1" ht="74.25" customHeight="1">
      <c r="A19" s="128" t="str">
        <f>IF(Tabel1423[[#This Row],[Capitol]]&lt;&gt;"",COUNTIF($B$12:B19,B19),"")</f>
        <v/>
      </c>
      <c r="B19" s="129"/>
      <c r="C19" s="136" t="s">
        <v>206</v>
      </c>
      <c r="D19" s="137" t="s">
        <v>209</v>
      </c>
      <c r="E19" s="132" t="s">
        <v>17</v>
      </c>
      <c r="F19" s="133">
        <v>1</v>
      </c>
      <c r="G19" s="138"/>
      <c r="H19" s="139"/>
    </row>
    <row r="20" spans="1:8" s="127" customFormat="1" ht="49.5" customHeight="1">
      <c r="A20" s="128" t="str">
        <f>IF(Tabel1423[[#This Row],[Capitol]]&lt;&gt;"",COUNTIF($B$12:B20,B20),"")</f>
        <v/>
      </c>
      <c r="B20" s="129"/>
      <c r="C20" s="136" t="s">
        <v>215</v>
      </c>
      <c r="D20" s="140" t="s">
        <v>202</v>
      </c>
      <c r="E20" s="132" t="s">
        <v>17</v>
      </c>
      <c r="F20" s="133">
        <v>2</v>
      </c>
      <c r="G20" s="138"/>
      <c r="H20" s="139"/>
    </row>
    <row r="21" spans="1:8" s="127" customFormat="1" ht="47.25" customHeight="1">
      <c r="A21" s="128" t="str">
        <f>IF(Tabel1423[[#This Row],[Capitol]]&lt;&gt;"",COUNTIF($B$12:B21,B21),"")</f>
        <v/>
      </c>
      <c r="B21" s="129"/>
      <c r="C21" s="136" t="s">
        <v>212</v>
      </c>
      <c r="D21" s="140" t="s">
        <v>198</v>
      </c>
      <c r="E21" s="132" t="s">
        <v>17</v>
      </c>
      <c r="F21" s="133">
        <v>3</v>
      </c>
      <c r="G21" s="138"/>
      <c r="H21" s="139"/>
    </row>
    <row r="22" spans="1:8" s="127" customFormat="1" ht="52.5" customHeight="1">
      <c r="A22" s="128" t="str">
        <f>IF(Tabel1423[[#This Row],[Capitol]]&lt;&gt;"",COUNTIF($B$12:B22,B22),"")</f>
        <v/>
      </c>
      <c r="B22" s="129"/>
      <c r="C22" s="136" t="s">
        <v>210</v>
      </c>
      <c r="D22" s="140" t="s">
        <v>197</v>
      </c>
      <c r="E22" s="132" t="s">
        <v>17</v>
      </c>
      <c r="F22" s="133">
        <v>2</v>
      </c>
      <c r="G22" s="138"/>
      <c r="H22" s="139"/>
    </row>
    <row r="23" spans="1:8" s="127" customFormat="1" ht="49.5" customHeight="1">
      <c r="A23" s="128" t="str">
        <f>IF(Tabel1423[[#This Row],[Capitol]]&lt;&gt;"",COUNTIF($B$12:B23,B23),"")</f>
        <v/>
      </c>
      <c r="B23" s="129"/>
      <c r="C23" s="136" t="s">
        <v>211</v>
      </c>
      <c r="D23" s="140" t="s">
        <v>217</v>
      </c>
      <c r="E23" s="132" t="s">
        <v>17</v>
      </c>
      <c r="F23" s="133">
        <v>3</v>
      </c>
      <c r="G23" s="138"/>
      <c r="H23" s="139"/>
    </row>
    <row r="24" spans="1:8" s="127" customFormat="1" ht="51" customHeight="1">
      <c r="A24" s="128" t="str">
        <f>IF(Tabel1423[[#This Row],[Capitol]]&lt;&gt;"",COUNTIF($B$12:B24,B24),"")</f>
        <v/>
      </c>
      <c r="B24" s="129"/>
      <c r="C24" s="136" t="s">
        <v>214</v>
      </c>
      <c r="D24" s="140" t="s">
        <v>213</v>
      </c>
      <c r="E24" s="132" t="s">
        <v>17</v>
      </c>
      <c r="F24" s="133">
        <v>1</v>
      </c>
      <c r="G24" s="138"/>
      <c r="H24" s="139"/>
    </row>
    <row r="25" spans="1:8" s="127" customFormat="1" ht="35.25" customHeight="1">
      <c r="A25" s="128" t="str">
        <f>IF(Tabel1423[[#This Row],[Capitol]]&lt;&gt;"",COUNTIF($B$12:B25,B25),"")</f>
        <v/>
      </c>
      <c r="B25" s="129"/>
      <c r="C25" s="141"/>
      <c r="D25" s="131" t="s">
        <v>199</v>
      </c>
      <c r="E25" s="154" t="s">
        <v>17</v>
      </c>
      <c r="F25" s="142">
        <v>16</v>
      </c>
      <c r="G25" s="138"/>
      <c r="H25" s="139"/>
    </row>
    <row r="26" spans="1:8" s="127" customFormat="1">
      <c r="A26" s="128" t="str">
        <f>IF(Tabel1423[[#This Row],[Capitol]]&lt;&gt;"",COUNTIF($B$12:B26,B26),"")</f>
        <v/>
      </c>
      <c r="B26" s="129"/>
      <c r="C26" s="136"/>
      <c r="D26" s="137" t="s">
        <v>200</v>
      </c>
      <c r="E26" s="132" t="s">
        <v>201</v>
      </c>
      <c r="F26" s="155">
        <v>16</v>
      </c>
      <c r="G26" s="138"/>
      <c r="H26" s="139"/>
    </row>
    <row r="27" spans="1:8" s="127" customFormat="1">
      <c r="A27" s="128" t="str">
        <f>IF(Tabel1423[[#This Row],[Capitol]]&lt;&gt;"",COUNTIF($B$12:B27,B27),"")</f>
        <v/>
      </c>
      <c r="B27" s="129"/>
      <c r="C27" s="121"/>
      <c r="D27" s="122"/>
      <c r="E27" s="123"/>
      <c r="F27" s="133"/>
      <c r="G27" s="125"/>
      <c r="H27" s="126"/>
    </row>
    <row r="28" spans="1:8" s="127" customFormat="1" ht="297" customHeight="1">
      <c r="A28" s="128">
        <f>IF(Tabel1423[[#This Row],[Capitol]]&lt;&gt;"",COUNTIF($B$12:B28,B28),"")</f>
        <v>3</v>
      </c>
      <c r="B28" s="129" t="s">
        <v>33</v>
      </c>
      <c r="C28" s="130" t="s">
        <v>218</v>
      </c>
      <c r="D28" s="131" t="s">
        <v>253</v>
      </c>
      <c r="E28" s="132" t="s">
        <v>17</v>
      </c>
      <c r="F28" s="133">
        <v>1</v>
      </c>
      <c r="G28" s="125"/>
      <c r="H28" s="126"/>
    </row>
    <row r="29" spans="1:8" s="127" customFormat="1" ht="78" customHeight="1">
      <c r="A29" s="128" t="str">
        <f>IF(Tabel1423[[#This Row],[Capitol]]&lt;&gt;"",COUNTIF($B$12:B29,B29),"")</f>
        <v/>
      </c>
      <c r="B29" s="129"/>
      <c r="C29" s="136" t="s">
        <v>219</v>
      </c>
      <c r="D29" s="137" t="s">
        <v>220</v>
      </c>
      <c r="E29" s="132" t="s">
        <v>17</v>
      </c>
      <c r="F29" s="133">
        <v>1</v>
      </c>
      <c r="G29" s="125"/>
      <c r="H29" s="126"/>
    </row>
    <row r="30" spans="1:8" s="127" customFormat="1" ht="65">
      <c r="A30" s="128" t="str">
        <f>IF(Tabel1423[[#This Row],[Capitol]]&lt;&gt;"",COUNTIF($B$12:B30,B30),"")</f>
        <v/>
      </c>
      <c r="B30" s="129"/>
      <c r="C30" s="136" t="s">
        <v>222</v>
      </c>
      <c r="D30" s="140" t="s">
        <v>221</v>
      </c>
      <c r="E30" s="132" t="s">
        <v>17</v>
      </c>
      <c r="F30" s="133">
        <v>5</v>
      </c>
      <c r="G30" s="125"/>
      <c r="H30" s="126"/>
    </row>
    <row r="31" spans="1:8" s="127" customFormat="1" ht="51.75" customHeight="1">
      <c r="A31" s="128" t="str">
        <f>IF(Tabel1423[[#This Row],[Capitol]]&lt;&gt;"",COUNTIF($B$12:B31,B31),"")</f>
        <v/>
      </c>
      <c r="B31" s="129"/>
      <c r="C31" s="136" t="s">
        <v>223</v>
      </c>
      <c r="D31" s="140" t="s">
        <v>213</v>
      </c>
      <c r="E31" s="132" t="s">
        <v>17</v>
      </c>
      <c r="F31" s="133">
        <v>3</v>
      </c>
      <c r="G31" s="125"/>
      <c r="H31" s="126"/>
    </row>
    <row r="32" spans="1:8" s="127" customFormat="1" ht="38.25" customHeight="1">
      <c r="A32" s="128" t="str">
        <f>IF(Tabel1423[[#This Row],[Capitol]]&lt;&gt;"",COUNTIF($B$12:B32,B32),"")</f>
        <v/>
      </c>
      <c r="B32" s="129"/>
      <c r="C32" s="141"/>
      <c r="D32" s="131" t="s">
        <v>199</v>
      </c>
      <c r="E32" s="154" t="s">
        <v>17</v>
      </c>
      <c r="F32" s="142">
        <v>16</v>
      </c>
      <c r="G32" s="125"/>
      <c r="H32" s="126"/>
    </row>
    <row r="33" spans="1:8" s="127" customFormat="1">
      <c r="A33" s="128" t="str">
        <f>IF(Tabel1423[[#This Row],[Capitol]]&lt;&gt;"",COUNTIF($B$12:B33,B33),"")</f>
        <v/>
      </c>
      <c r="B33" s="129"/>
      <c r="C33" s="136"/>
      <c r="D33" s="137" t="s">
        <v>200</v>
      </c>
      <c r="E33" s="132" t="s">
        <v>201</v>
      </c>
      <c r="F33" s="155">
        <v>16</v>
      </c>
      <c r="G33" s="125"/>
      <c r="H33" s="126"/>
    </row>
    <row r="34" spans="1:8" s="127" customFormat="1">
      <c r="A34" s="128" t="str">
        <f>IF(Tabel1423[[#This Row],[Capitol]]&lt;&gt;"",COUNTIF($B$12:B34,B34),"")</f>
        <v/>
      </c>
      <c r="B34" s="129"/>
      <c r="C34" s="121"/>
      <c r="D34" s="122"/>
      <c r="E34" s="123"/>
      <c r="F34" s="133"/>
      <c r="G34" s="125"/>
      <c r="H34" s="126"/>
    </row>
    <row r="35" spans="1:8" s="127" customFormat="1" ht="229.5" customHeight="1">
      <c r="A35" s="128">
        <f>IF(Tabel1423[[#This Row],[Capitol]]&lt;&gt;"",COUNTIF($B$12:B35,B35),"")</f>
        <v>4</v>
      </c>
      <c r="B35" s="129" t="s">
        <v>33</v>
      </c>
      <c r="C35" s="130" t="s">
        <v>226</v>
      </c>
      <c r="D35" s="137" t="s">
        <v>254</v>
      </c>
      <c r="E35" s="132" t="s">
        <v>17</v>
      </c>
      <c r="F35" s="133">
        <v>1</v>
      </c>
      <c r="G35" s="125"/>
      <c r="H35" s="126"/>
    </row>
    <row r="36" spans="1:8" s="127" customFormat="1" ht="89.25" customHeight="1">
      <c r="A36" s="128" t="str">
        <f>IF(Tabel1423[[#This Row],[Capitol]]&lt;&gt;"",COUNTIF($B$12:B36,B36),"")</f>
        <v/>
      </c>
      <c r="B36" s="129"/>
      <c r="C36" s="136" t="s">
        <v>227</v>
      </c>
      <c r="D36" s="137" t="s">
        <v>228</v>
      </c>
      <c r="E36" s="132" t="s">
        <v>17</v>
      </c>
      <c r="F36" s="133">
        <v>1</v>
      </c>
      <c r="G36" s="125"/>
      <c r="H36" s="126"/>
    </row>
    <row r="37" spans="1:8" s="127" customFormat="1">
      <c r="A37" s="128" t="str">
        <f>IF(Tabel1423[[#This Row],[Capitol]]&lt;&gt;"",COUNTIF($B$12:B37,B37),"")</f>
        <v/>
      </c>
      <c r="B37" s="129"/>
      <c r="C37" s="121"/>
      <c r="D37" s="137" t="s">
        <v>224</v>
      </c>
      <c r="E37" s="132" t="s">
        <v>17</v>
      </c>
      <c r="F37" s="133">
        <v>1</v>
      </c>
      <c r="G37" s="125"/>
      <c r="H37" s="126"/>
    </row>
    <row r="38" spans="1:8" s="127" customFormat="1">
      <c r="A38" s="128" t="str">
        <f>IF(Tabel1423[[#This Row],[Capitol]]&lt;&gt;"",COUNTIF($B$12:B38,B38),"")</f>
        <v/>
      </c>
      <c r="B38" s="129"/>
      <c r="C38" s="144"/>
      <c r="D38" s="156" t="s">
        <v>225</v>
      </c>
      <c r="E38" s="157" t="s">
        <v>201</v>
      </c>
      <c r="F38" s="155">
        <v>4.5999999999999996</v>
      </c>
      <c r="G38" s="125"/>
      <c r="H38" s="126"/>
    </row>
    <row r="39" spans="1:8" s="127" customFormat="1">
      <c r="A39" s="128" t="str">
        <f>IF(Tabel1423[[#This Row],[Capitol]]&lt;&gt;"",COUNTIF($B$12:B39,B39),"")</f>
        <v/>
      </c>
      <c r="B39" s="129"/>
      <c r="C39" s="121"/>
      <c r="D39" s="122"/>
      <c r="E39" s="123"/>
      <c r="F39" s="133"/>
      <c r="G39" s="125"/>
      <c r="H39" s="126"/>
    </row>
    <row r="40" spans="1:8" s="127" customFormat="1" ht="233.25" customHeight="1">
      <c r="A40" s="128">
        <f>IF(Tabel1423[[#This Row],[Capitol]]&lt;&gt;"",COUNTIF($B$12:B40,B40),"")</f>
        <v>5</v>
      </c>
      <c r="B40" s="129" t="s">
        <v>33</v>
      </c>
      <c r="C40" s="130" t="s">
        <v>229</v>
      </c>
      <c r="D40" s="137" t="s">
        <v>255</v>
      </c>
      <c r="E40" s="132" t="s">
        <v>17</v>
      </c>
      <c r="F40" s="133">
        <v>1</v>
      </c>
      <c r="G40" s="125"/>
      <c r="H40" s="126"/>
    </row>
    <row r="41" spans="1:8" s="127" customFormat="1" ht="90" customHeight="1">
      <c r="A41" s="128" t="str">
        <f>IF(Tabel1423[[#This Row],[Capitol]]&lt;&gt;"",COUNTIF($B$12:B41,B41),"")</f>
        <v/>
      </c>
      <c r="B41" s="129"/>
      <c r="C41" s="136" t="s">
        <v>230</v>
      </c>
      <c r="D41" s="137" t="s">
        <v>231</v>
      </c>
      <c r="E41" s="132" t="s">
        <v>17</v>
      </c>
      <c r="F41" s="133">
        <v>1</v>
      </c>
      <c r="G41" s="125"/>
      <c r="H41" s="126"/>
    </row>
    <row r="42" spans="1:8" s="127" customFormat="1">
      <c r="A42" s="128" t="str">
        <f>IF(Tabel1423[[#This Row],[Capitol]]&lt;&gt;"",COUNTIF($B$12:B42,B42),"")</f>
        <v/>
      </c>
      <c r="B42" s="129"/>
      <c r="C42" s="121"/>
      <c r="D42" s="137" t="s">
        <v>224</v>
      </c>
      <c r="E42" s="132" t="s">
        <v>17</v>
      </c>
      <c r="F42" s="133">
        <v>1</v>
      </c>
      <c r="G42" s="125"/>
      <c r="H42" s="126"/>
    </row>
    <row r="43" spans="1:8" s="127" customFormat="1">
      <c r="A43" s="128" t="str">
        <f>IF(Tabel1423[[#This Row],[Capitol]]&lt;&gt;"",COUNTIF($B$12:B43,B43),"")</f>
        <v/>
      </c>
      <c r="B43" s="129"/>
      <c r="C43" s="144"/>
      <c r="D43" s="156" t="s">
        <v>225</v>
      </c>
      <c r="E43" s="157" t="s">
        <v>201</v>
      </c>
      <c r="F43" s="155">
        <v>4.5999999999999996</v>
      </c>
      <c r="G43" s="125"/>
      <c r="H43" s="126"/>
    </row>
    <row r="44" spans="1:8" s="127" customFormat="1">
      <c r="A44" s="128" t="str">
        <f>IF(Tabel1423[[#This Row],[Capitol]]&lt;&gt;"",COUNTIF($B$12:B44,B44),"")</f>
        <v/>
      </c>
      <c r="B44" s="129"/>
      <c r="C44" s="121"/>
      <c r="D44" s="122"/>
      <c r="E44" s="123"/>
      <c r="F44" s="133"/>
      <c r="G44" s="125"/>
      <c r="H44" s="126"/>
    </row>
    <row r="45" spans="1:8" s="127" customFormat="1" ht="233.25" customHeight="1">
      <c r="A45" s="128">
        <f>IF(Tabel1423[[#This Row],[Capitol]]&lt;&gt;"",COUNTIF($B$12:B45,B45),"")</f>
        <v>6</v>
      </c>
      <c r="B45" s="129" t="s">
        <v>33</v>
      </c>
      <c r="C45" s="130" t="s">
        <v>247</v>
      </c>
      <c r="D45" s="137" t="s">
        <v>248</v>
      </c>
      <c r="E45" s="132" t="s">
        <v>17</v>
      </c>
      <c r="F45" s="133">
        <v>1</v>
      </c>
      <c r="G45" s="125"/>
      <c r="H45" s="126"/>
    </row>
    <row r="46" spans="1:8" s="127" customFormat="1" ht="87.75" customHeight="1">
      <c r="A46" s="128" t="str">
        <f>IF(Tabel1423[[#This Row],[Capitol]]&lt;&gt;"",COUNTIF($B$12:B46,B46),"")</f>
        <v/>
      </c>
      <c r="B46" s="129"/>
      <c r="C46" s="136" t="s">
        <v>249</v>
      </c>
      <c r="D46" s="137" t="s">
        <v>250</v>
      </c>
      <c r="E46" s="132" t="s">
        <v>17</v>
      </c>
      <c r="F46" s="133">
        <v>1</v>
      </c>
      <c r="G46" s="125"/>
      <c r="H46" s="126"/>
    </row>
    <row r="47" spans="1:8" s="127" customFormat="1">
      <c r="A47" s="128" t="str">
        <f>IF(Tabel1423[[#This Row],[Capitol]]&lt;&gt;"",COUNTIF($B$12:B47,B47),"")</f>
        <v/>
      </c>
      <c r="B47" s="129"/>
      <c r="C47" s="121"/>
      <c r="D47" s="137" t="s">
        <v>224</v>
      </c>
      <c r="E47" s="132" t="s">
        <v>17</v>
      </c>
      <c r="F47" s="133">
        <v>1</v>
      </c>
      <c r="G47" s="125"/>
      <c r="H47" s="126"/>
    </row>
    <row r="48" spans="1:8" s="127" customFormat="1">
      <c r="A48" s="128" t="str">
        <f>IF(Tabel1423[[#This Row],[Capitol]]&lt;&gt;"",COUNTIF($B$12:B48,B48),"")</f>
        <v/>
      </c>
      <c r="B48" s="129"/>
      <c r="C48" s="144"/>
      <c r="D48" s="156" t="s">
        <v>225</v>
      </c>
      <c r="E48" s="157" t="s">
        <v>201</v>
      </c>
      <c r="F48" s="155">
        <v>4.5999999999999996</v>
      </c>
      <c r="G48" s="125"/>
      <c r="H48" s="126"/>
    </row>
    <row r="49" spans="1:8" s="127" customFormat="1">
      <c r="A49" s="128" t="str">
        <f>IF(Tabel1423[[#This Row],[Capitol]]&lt;&gt;"",COUNTIF($B$12:B49,B49),"")</f>
        <v/>
      </c>
      <c r="B49" s="129"/>
      <c r="C49" s="121"/>
      <c r="D49" s="122"/>
      <c r="E49" s="123"/>
      <c r="F49" s="133"/>
      <c r="G49" s="125"/>
      <c r="H49" s="126"/>
    </row>
    <row r="50" spans="1:8" s="127" customFormat="1" ht="54" customHeight="1">
      <c r="A50" s="128">
        <f>IF(Tabel1423[[#This Row],[Capitol]]&lt;&gt;"",COUNTIF($B$12:B50,B50),"")</f>
        <v>7</v>
      </c>
      <c r="B50" s="129" t="s">
        <v>33</v>
      </c>
      <c r="C50" s="136" t="s">
        <v>232</v>
      </c>
      <c r="D50" s="137" t="s">
        <v>233</v>
      </c>
      <c r="E50" s="148"/>
      <c r="F50" s="133"/>
      <c r="G50" s="138"/>
      <c r="H50" s="139"/>
    </row>
    <row r="51" spans="1:8">
      <c r="A51" s="59" t="str">
        <f>IF(Tabel1423[[#This Row],[Capitol]]&lt;&gt;"",COUNTIF($B$12:B51,B51),"")</f>
        <v/>
      </c>
      <c r="B51" s="59"/>
      <c r="C51" s="27" t="s">
        <v>232</v>
      </c>
      <c r="D51" s="60" t="s">
        <v>234</v>
      </c>
      <c r="E51" s="24" t="s">
        <v>0</v>
      </c>
      <c r="F51" s="25">
        <v>150</v>
      </c>
      <c r="G51" s="29"/>
      <c r="H51" s="30"/>
    </row>
    <row r="52" spans="1:8">
      <c r="A52" s="59" t="str">
        <f>IF(Tabel1423[[#This Row],[Capitol]]&lt;&gt;"",COUNTIF($B$12:B52,B52),"")</f>
        <v/>
      </c>
      <c r="B52" s="59"/>
      <c r="C52" s="27" t="s">
        <v>232</v>
      </c>
      <c r="D52" s="60" t="s">
        <v>235</v>
      </c>
      <c r="E52" s="24" t="s">
        <v>0</v>
      </c>
      <c r="F52" s="25">
        <v>200</v>
      </c>
      <c r="G52" s="29"/>
      <c r="H52" s="30"/>
    </row>
    <row r="53" spans="1:8">
      <c r="A53" s="59" t="str">
        <f>IF(Tabel1423[[#This Row],[Capitol]]&lt;&gt;"",COUNTIF($B$12:B53,B53),"")</f>
        <v/>
      </c>
      <c r="B53" s="59"/>
      <c r="C53" s="27" t="s">
        <v>232</v>
      </c>
      <c r="D53" s="60" t="s">
        <v>236</v>
      </c>
      <c r="E53" s="24" t="s">
        <v>0</v>
      </c>
      <c r="F53" s="25">
        <v>268</v>
      </c>
      <c r="G53" s="29"/>
      <c r="H53" s="30"/>
    </row>
    <row r="54" spans="1:8">
      <c r="A54" s="59" t="str">
        <f>IF(Tabel1423[[#This Row],[Capitol]]&lt;&gt;"",COUNTIF($B$12:B54,B54),"")</f>
        <v/>
      </c>
      <c r="B54" s="59"/>
      <c r="C54" s="27" t="s">
        <v>232</v>
      </c>
      <c r="D54" s="60" t="s">
        <v>237</v>
      </c>
      <c r="E54" s="24" t="s">
        <v>0</v>
      </c>
      <c r="F54" s="25">
        <v>57</v>
      </c>
      <c r="G54" s="29"/>
      <c r="H54" s="30"/>
    </row>
    <row r="55" spans="1:8">
      <c r="A55" s="59" t="str">
        <f>IF(Tabel1423[[#This Row],[Capitol]]&lt;&gt;"",COUNTIF($B$12:B55,B55),"")</f>
        <v/>
      </c>
      <c r="B55" s="59"/>
      <c r="C55" s="27" t="s">
        <v>232</v>
      </c>
      <c r="D55" s="60" t="s">
        <v>238</v>
      </c>
      <c r="E55" s="24" t="s">
        <v>0</v>
      </c>
      <c r="F55" s="25">
        <v>53</v>
      </c>
      <c r="G55" s="29"/>
      <c r="H55" s="30"/>
    </row>
    <row r="56" spans="1:8">
      <c r="A56" s="59" t="str">
        <f>IF(Tabel1423[[#This Row],[Capitol]]&lt;&gt;"",COUNTIF($B$12:B56,B56),"")</f>
        <v/>
      </c>
      <c r="B56" s="59"/>
      <c r="C56" s="27" t="s">
        <v>232</v>
      </c>
      <c r="D56" s="60" t="s">
        <v>239</v>
      </c>
      <c r="E56" s="24" t="s">
        <v>0</v>
      </c>
      <c r="F56" s="25">
        <v>9</v>
      </c>
      <c r="G56" s="29"/>
      <c r="H56" s="30"/>
    </row>
    <row r="57" spans="1:8">
      <c r="A57" s="59" t="str">
        <f>IF(Tabel1423[[#This Row],[Capitol]]&lt;&gt;"",COUNTIF($B$12:B57,B57),"")</f>
        <v/>
      </c>
      <c r="B57" s="59"/>
      <c r="C57" s="27" t="s">
        <v>232</v>
      </c>
      <c r="D57" s="60" t="s">
        <v>240</v>
      </c>
      <c r="E57" s="24" t="s">
        <v>0</v>
      </c>
      <c r="F57" s="25">
        <v>23</v>
      </c>
      <c r="G57" s="29"/>
      <c r="H57" s="30"/>
    </row>
    <row r="58" spans="1:8">
      <c r="A58" s="59" t="str">
        <f>IF(Tabel1423[[#This Row],[Capitol]]&lt;&gt;"",COUNTIF($B$12:B58,B58),"")</f>
        <v/>
      </c>
      <c r="B58" s="59"/>
      <c r="C58" s="27" t="s">
        <v>232</v>
      </c>
      <c r="D58" s="60" t="s">
        <v>241</v>
      </c>
      <c r="E58" s="24" t="s">
        <v>0</v>
      </c>
      <c r="F58" s="25">
        <v>9</v>
      </c>
      <c r="G58" s="29"/>
      <c r="H58" s="30"/>
    </row>
    <row r="59" spans="1:8">
      <c r="A59" s="59" t="str">
        <f>IF(Tabel1423[[#This Row],[Capitol]]&lt;&gt;"",COUNTIF($B$12:B59,B59),"")</f>
        <v/>
      </c>
      <c r="B59" s="39"/>
      <c r="C59" s="27"/>
      <c r="D59" s="27"/>
      <c r="E59" s="24"/>
      <c r="F59" s="25"/>
      <c r="G59" s="29"/>
      <c r="H59" s="30"/>
    </row>
    <row r="60" spans="1:8">
      <c r="A60" s="59">
        <f>IF(Tabel1423[[#This Row],[Capitol]]&lt;&gt;"",COUNTIF($B$12:B60,B60),"")</f>
        <v>8</v>
      </c>
      <c r="B60" s="39" t="s">
        <v>33</v>
      </c>
      <c r="C60" s="27"/>
      <c r="D60" s="60" t="s">
        <v>256</v>
      </c>
      <c r="E60" s="24" t="s">
        <v>201</v>
      </c>
      <c r="F60" s="25">
        <v>550</v>
      </c>
      <c r="G60" s="29"/>
      <c r="H60" s="30"/>
    </row>
    <row r="61" spans="1:8">
      <c r="A61" s="59" t="str">
        <f>IF(Tabel1423[[#This Row],[Capitol]]&lt;&gt;"",COUNTIF($B$12:B61,B61),"")</f>
        <v/>
      </c>
      <c r="B61" s="59"/>
      <c r="C61" s="27"/>
      <c r="D61" s="85"/>
      <c r="E61" s="24"/>
      <c r="F61" s="25"/>
      <c r="G61" s="29"/>
      <c r="H61" s="30"/>
    </row>
    <row r="62" spans="1:8">
      <c r="A62" s="59">
        <f>IF(Tabel1423[[#This Row],[Capitol]]&lt;&gt;"",COUNTIF($B$12:B62,B62),"")</f>
        <v>9</v>
      </c>
      <c r="B62" s="39" t="s">
        <v>33</v>
      </c>
      <c r="C62" s="86"/>
      <c r="D62" s="85" t="s">
        <v>242</v>
      </c>
      <c r="E62" s="24"/>
      <c r="F62" s="25"/>
      <c r="G62" s="29"/>
      <c r="H62" s="30"/>
    </row>
    <row r="63" spans="1:8">
      <c r="A63" s="59">
        <f>IF(Tabel1423[[#This Row],[Capitol]]&lt;&gt;"",COUNTIF($B$12:B63,B63),"")</f>
        <v>10</v>
      </c>
      <c r="B63" s="39" t="s">
        <v>33</v>
      </c>
      <c r="C63" s="86"/>
      <c r="D63" s="37" t="s">
        <v>243</v>
      </c>
      <c r="E63" s="36" t="s">
        <v>0</v>
      </c>
      <c r="F63" s="25">
        <f>SUM(F51:F58)</f>
        <v>769</v>
      </c>
      <c r="G63" s="29"/>
      <c r="H63" s="30"/>
    </row>
    <row r="64" spans="1:8">
      <c r="A64" s="59">
        <f>IF(Tabel1423[[#This Row],[Capitol]]&lt;&gt;"",COUNTIF($B$12:B64,B64),"")</f>
        <v>11</v>
      </c>
      <c r="B64" s="39" t="s">
        <v>33</v>
      </c>
      <c r="C64" s="86"/>
      <c r="D64" s="37" t="s">
        <v>244</v>
      </c>
      <c r="E64" s="36" t="s">
        <v>0</v>
      </c>
      <c r="F64" s="25">
        <f>SUM(F51:F58)</f>
        <v>769</v>
      </c>
      <c r="G64" s="29"/>
      <c r="H64" s="30"/>
    </row>
    <row r="65" spans="1:8">
      <c r="A65" s="59">
        <f>IF(Tabel1423[[#This Row],[Capitol]]&lt;&gt;"",COUNTIF($B$12:B65,B65),"")</f>
        <v>12</v>
      </c>
      <c r="B65" s="39" t="s">
        <v>33</v>
      </c>
      <c r="C65" s="86"/>
      <c r="D65" s="37" t="s">
        <v>245</v>
      </c>
      <c r="E65" s="36" t="s">
        <v>0</v>
      </c>
      <c r="F65" s="25">
        <f>SUM(F51:F58)</f>
        <v>769</v>
      </c>
      <c r="G65" s="29"/>
      <c r="H65" s="30"/>
    </row>
    <row r="66" spans="1:8">
      <c r="A66" s="59">
        <f>IF(Tabel1423[[#This Row],[Capitol]]&lt;&gt;"",COUNTIF($B$12:B66,B66),"")</f>
        <v>13</v>
      </c>
      <c r="B66" s="39" t="s">
        <v>33</v>
      </c>
      <c r="C66" s="86"/>
      <c r="D66" s="37" t="s">
        <v>246</v>
      </c>
      <c r="E66" s="36" t="s">
        <v>17</v>
      </c>
      <c r="F66" s="84">
        <f>F12+F18+F28+F35+F40</f>
        <v>5</v>
      </c>
      <c r="G66" s="29"/>
      <c r="H66" s="30"/>
    </row>
    <row r="67" spans="1:8">
      <c r="A67" s="59" t="str">
        <f>IF(Tabel1423[[#This Row],[Capitol]]&lt;&gt;"",COUNTIF($B$12:B67,B67),"")</f>
        <v/>
      </c>
      <c r="B67" s="39"/>
      <c r="C67" s="27"/>
      <c r="D67" s="60"/>
      <c r="E67" s="36"/>
      <c r="F67" s="25"/>
      <c r="G67" s="29"/>
      <c r="H67" s="30"/>
    </row>
    <row r="68" spans="1:8" ht="75" customHeight="1">
      <c r="A68" s="59">
        <f>IF(Tabel1423[[#This Row],[Capitol]]&lt;&gt;"",COUNTIF($B$12:B68,B68),"")</f>
        <v>14</v>
      </c>
      <c r="B68" s="39" t="s">
        <v>33</v>
      </c>
      <c r="C68" s="64"/>
      <c r="D68" s="60" t="s">
        <v>257</v>
      </c>
      <c r="E68" s="59"/>
      <c r="F68" s="25"/>
      <c r="G68" s="34"/>
      <c r="H68" s="35"/>
    </row>
    <row r="69" spans="1:8">
      <c r="A69" s="59" t="str">
        <f>IF(Tabel1423[[#This Row],[Capitol]]&lt;&gt;"",COUNTIF($B$12:B69,B69),"")</f>
        <v/>
      </c>
      <c r="B69" s="39"/>
      <c r="C69" s="64"/>
      <c r="D69" s="60" t="s">
        <v>258</v>
      </c>
      <c r="E69" s="36" t="s">
        <v>259</v>
      </c>
      <c r="F69" s="25">
        <v>25</v>
      </c>
      <c r="G69" s="34"/>
      <c r="H69" s="35"/>
    </row>
    <row r="70" spans="1:8" ht="41.25" customHeight="1">
      <c r="A70" s="59" t="str">
        <f>IF(Tabel1423[[#This Row],[Capitol]]&lt;&gt;"",COUNTIF($B$12:B70,B70),"")</f>
        <v/>
      </c>
      <c r="B70" s="39"/>
      <c r="C70" s="86" t="s">
        <v>260</v>
      </c>
      <c r="D70" s="60" t="s">
        <v>261</v>
      </c>
      <c r="E70" s="36" t="s">
        <v>259</v>
      </c>
      <c r="F70" s="25">
        <v>36</v>
      </c>
      <c r="G70" s="34"/>
      <c r="H70" s="35"/>
    </row>
    <row r="71" spans="1:8">
      <c r="A71" s="59" t="str">
        <f>IF(Tabel1423[[#This Row],[Capitol]]&lt;&gt;"",COUNTIF($B$12:B71,B71),"")</f>
        <v/>
      </c>
      <c r="B71" s="39"/>
      <c r="C71" s="86"/>
      <c r="D71" s="60"/>
      <c r="E71" s="36"/>
      <c r="F71" s="25"/>
      <c r="G71" s="34"/>
      <c r="H71" s="35"/>
    </row>
    <row r="72" spans="1:8" ht="35.25" customHeight="1">
      <c r="A72" s="59">
        <f>IF(Tabel1423[[#This Row],[Capitol]]&lt;&gt;"",COUNTIF($B$12:B72,B72),"")</f>
        <v>15</v>
      </c>
      <c r="B72" s="39" t="s">
        <v>33</v>
      </c>
      <c r="C72" s="87" t="s">
        <v>282</v>
      </c>
      <c r="D72" s="65" t="s">
        <v>288</v>
      </c>
      <c r="E72" s="63"/>
      <c r="F72" s="25"/>
      <c r="G72" s="34"/>
      <c r="H72" s="35"/>
    </row>
    <row r="73" spans="1:8">
      <c r="A73" s="59" t="str">
        <f>IF(Tabel1423[[#This Row],[Capitol]]&lt;&gt;"",COUNTIF($B$12:B73,B73),"")</f>
        <v/>
      </c>
      <c r="B73" s="39"/>
      <c r="C73" s="87" t="s">
        <v>282</v>
      </c>
      <c r="D73" s="65" t="s">
        <v>264</v>
      </c>
      <c r="E73" s="66" t="s">
        <v>0</v>
      </c>
      <c r="F73" s="25">
        <v>0</v>
      </c>
      <c r="G73" s="34"/>
      <c r="H73" s="35"/>
    </row>
    <row r="74" spans="1:8">
      <c r="A74" s="59" t="str">
        <f>IF(Tabel1423[[#This Row],[Capitol]]&lt;&gt;"",COUNTIF($B$12:B74,B74),"")</f>
        <v/>
      </c>
      <c r="B74" s="39"/>
      <c r="C74" s="87" t="s">
        <v>282</v>
      </c>
      <c r="D74" s="65" t="s">
        <v>289</v>
      </c>
      <c r="E74" s="66" t="s">
        <v>0</v>
      </c>
      <c r="F74" s="25">
        <v>7</v>
      </c>
      <c r="G74" s="34"/>
      <c r="H74" s="35"/>
    </row>
    <row r="75" spans="1:8">
      <c r="A75" s="59" t="str">
        <f>IF(Tabel1423[[#This Row],[Capitol]]&lt;&gt;"",COUNTIF($B$12:B75,B75),"")</f>
        <v/>
      </c>
      <c r="B75" s="39"/>
      <c r="C75" s="32"/>
      <c r="D75" s="26"/>
      <c r="E75" s="33"/>
      <c r="F75" s="25"/>
      <c r="G75" s="34"/>
      <c r="H75" s="35"/>
    </row>
    <row r="76" spans="1:8" ht="45.75" customHeight="1">
      <c r="A76" s="59">
        <f>IF(Tabel1423[[#This Row],[Capitol]]&lt;&gt;"",COUNTIF($B$12:B76,B76),"")</f>
        <v>16</v>
      </c>
      <c r="B76" s="39" t="s">
        <v>33</v>
      </c>
      <c r="C76" s="87" t="s">
        <v>262</v>
      </c>
      <c r="D76" s="65" t="s">
        <v>263</v>
      </c>
      <c r="E76" s="63"/>
      <c r="F76" s="25"/>
      <c r="G76" s="34"/>
      <c r="H76" s="35"/>
    </row>
    <row r="77" spans="1:8">
      <c r="A77" s="59" t="str">
        <f>IF(Tabel1423[[#This Row],[Capitol]]&lt;&gt;"",COUNTIF($B$12:B77,B77),"")</f>
        <v/>
      </c>
      <c r="B77" s="39"/>
      <c r="C77" s="87" t="s">
        <v>262</v>
      </c>
      <c r="D77" s="65" t="s">
        <v>264</v>
      </c>
      <c r="E77" s="66" t="s">
        <v>0</v>
      </c>
      <c r="F77" s="25">
        <v>24</v>
      </c>
      <c r="G77" s="34"/>
      <c r="H77" s="35"/>
    </row>
    <row r="78" spans="1:8">
      <c r="A78" s="59" t="str">
        <f>IF(Tabel1423[[#This Row],[Capitol]]&lt;&gt;"",COUNTIF($B$12:B78,B78),"")</f>
        <v/>
      </c>
      <c r="B78" s="39"/>
      <c r="C78" s="87" t="s">
        <v>262</v>
      </c>
      <c r="D78" s="65" t="s">
        <v>281</v>
      </c>
      <c r="E78" s="66" t="s">
        <v>0</v>
      </c>
      <c r="F78" s="25">
        <v>5</v>
      </c>
      <c r="G78" s="34"/>
      <c r="H78" s="35"/>
    </row>
    <row r="79" spans="1:8">
      <c r="A79" s="59" t="str">
        <f>IF(Tabel1423[[#This Row],[Capitol]]&lt;&gt;"",COUNTIF($B$12:B79,B79),"")</f>
        <v/>
      </c>
      <c r="B79" s="39"/>
      <c r="C79" s="27"/>
      <c r="D79" s="27"/>
      <c r="E79" s="24"/>
      <c r="F79" s="25"/>
      <c r="G79" s="34"/>
      <c r="H79" s="35"/>
    </row>
    <row r="80" spans="1:8" ht="45.75" customHeight="1">
      <c r="A80" s="59">
        <f>IF(Tabel1423[[#This Row],[Capitol]]&lt;&gt;"",COUNTIF($B$12:B80,B80),"")</f>
        <v>17</v>
      </c>
      <c r="B80" s="39" t="s">
        <v>33</v>
      </c>
      <c r="C80" s="64" t="s">
        <v>265</v>
      </c>
      <c r="D80" s="67" t="s">
        <v>266</v>
      </c>
      <c r="E80" s="68"/>
      <c r="F80" s="25"/>
      <c r="G80" s="34"/>
      <c r="H80" s="35"/>
    </row>
    <row r="81" spans="1:8">
      <c r="A81" s="59" t="str">
        <f>IF(Tabel1423[[#This Row],[Capitol]]&lt;&gt;"",COUNTIF($B$12:B81,B81),"")</f>
        <v/>
      </c>
      <c r="B81" s="39"/>
      <c r="C81" s="64" t="s">
        <v>265</v>
      </c>
      <c r="D81" s="60" t="s">
        <v>267</v>
      </c>
      <c r="E81" s="69" t="s">
        <v>31</v>
      </c>
      <c r="F81" s="25">
        <v>66</v>
      </c>
      <c r="G81" s="34"/>
      <c r="H81" s="35"/>
    </row>
    <row r="82" spans="1:8">
      <c r="A82" s="59" t="str">
        <f>IF(Tabel1423[[#This Row],[Capitol]]&lt;&gt;"",COUNTIF($B$12:B82,B82),"")</f>
        <v/>
      </c>
      <c r="B82" s="39"/>
      <c r="C82" s="64" t="s">
        <v>265</v>
      </c>
      <c r="D82" s="60" t="s">
        <v>287</v>
      </c>
      <c r="E82" s="69" t="s">
        <v>31</v>
      </c>
      <c r="F82" s="25">
        <v>6</v>
      </c>
      <c r="G82" s="34"/>
      <c r="H82" s="35"/>
    </row>
    <row r="83" spans="1:8">
      <c r="A83" s="59" t="str">
        <f>IF(Tabel1423[[#This Row],[Capitol]]&lt;&gt;"",COUNTIF($B$12:B83,B83),"")</f>
        <v/>
      </c>
      <c r="B83" s="39"/>
      <c r="C83" s="32"/>
      <c r="D83" s="26"/>
      <c r="E83" s="33"/>
      <c r="F83" s="25"/>
      <c r="G83" s="34"/>
      <c r="H83" s="35"/>
    </row>
    <row r="84" spans="1:8" ht="48.75" customHeight="1">
      <c r="A84" s="59">
        <f>IF(Tabel1423[[#This Row],[Capitol]]&lt;&gt;"",COUNTIF($B$12:B84,B84),"")</f>
        <v>18</v>
      </c>
      <c r="B84" s="39" t="s">
        <v>33</v>
      </c>
      <c r="C84" s="27" t="s">
        <v>268</v>
      </c>
      <c r="D84" s="88" t="s">
        <v>269</v>
      </c>
      <c r="E84" s="29"/>
      <c r="F84" s="25"/>
      <c r="G84" s="34"/>
      <c r="H84" s="35"/>
    </row>
    <row r="85" spans="1:8">
      <c r="A85" s="59" t="str">
        <f>IF(Tabel1423[[#This Row],[Capitol]]&lt;&gt;"",COUNTIF($B$12:B85,B85),"")</f>
        <v/>
      </c>
      <c r="B85" s="39"/>
      <c r="C85" s="27" t="s">
        <v>270</v>
      </c>
      <c r="D85" s="60" t="s">
        <v>271</v>
      </c>
      <c r="E85" s="24" t="s">
        <v>31</v>
      </c>
      <c r="F85" s="25">
        <v>66</v>
      </c>
      <c r="G85" s="34"/>
      <c r="H85" s="35"/>
    </row>
    <row r="86" spans="1:8">
      <c r="A86" s="59" t="str">
        <f>IF(Tabel1423[[#This Row],[Capitol]]&lt;&gt;"",COUNTIF($B$12:B86,B86),"")</f>
        <v/>
      </c>
      <c r="B86" s="39"/>
      <c r="C86" s="27" t="s">
        <v>270</v>
      </c>
      <c r="D86" s="60" t="s">
        <v>272</v>
      </c>
      <c r="E86" s="24" t="s">
        <v>31</v>
      </c>
      <c r="F86" s="25">
        <v>0</v>
      </c>
      <c r="G86" s="34"/>
      <c r="H86" s="35"/>
    </row>
    <row r="87" spans="1:8">
      <c r="A87" s="59" t="str">
        <f>IF(Tabel1423[[#This Row],[Capitol]]&lt;&gt;"",COUNTIF($B$12:B87,B87),"")</f>
        <v/>
      </c>
      <c r="B87" s="39"/>
      <c r="C87" s="27"/>
      <c r="D87" s="27"/>
      <c r="E87" s="24"/>
      <c r="F87" s="25"/>
      <c r="G87" s="34"/>
      <c r="H87" s="35"/>
    </row>
    <row r="88" spans="1:8" ht="51" customHeight="1">
      <c r="A88" s="59">
        <f>IF(Tabel1423[[#This Row],[Capitol]]&lt;&gt;"",COUNTIF($B$12:B88,B88),"")</f>
        <v>19</v>
      </c>
      <c r="B88" s="39" t="s">
        <v>33</v>
      </c>
      <c r="C88" s="27" t="s">
        <v>268</v>
      </c>
      <c r="D88" s="67" t="s">
        <v>283</v>
      </c>
      <c r="E88" s="29"/>
      <c r="F88" s="25"/>
      <c r="G88" s="34"/>
      <c r="H88" s="35"/>
    </row>
    <row r="89" spans="1:8">
      <c r="A89" s="59" t="str">
        <f>IF(Tabel1423[[#This Row],[Capitol]]&lt;&gt;"",COUNTIF($B$12:B89,B89),"")</f>
        <v/>
      </c>
      <c r="B89" s="39"/>
      <c r="C89" s="27" t="s">
        <v>285</v>
      </c>
      <c r="D89" s="37" t="s">
        <v>286</v>
      </c>
      <c r="E89" s="24" t="s">
        <v>31</v>
      </c>
      <c r="F89" s="25">
        <v>6</v>
      </c>
      <c r="G89" s="34"/>
      <c r="H89" s="35"/>
    </row>
    <row r="90" spans="1:8">
      <c r="A90" s="59" t="str">
        <f>IF(Tabel1423[[#This Row],[Capitol]]&lt;&gt;"",COUNTIF($B$12:B90,B90),"")</f>
        <v/>
      </c>
      <c r="B90" s="39"/>
      <c r="C90" s="27"/>
      <c r="D90" s="27"/>
      <c r="E90" s="24"/>
      <c r="F90" s="25"/>
      <c r="G90" s="34"/>
      <c r="H90" s="35"/>
    </row>
    <row r="91" spans="1:8" ht="42" customHeight="1">
      <c r="A91" s="59">
        <f>IF(Tabel1423[[#This Row],[Capitol]]&lt;&gt;"",COUNTIF($B$12:B91,B91),"")</f>
        <v>20</v>
      </c>
      <c r="B91" s="39" t="s">
        <v>33</v>
      </c>
      <c r="C91" s="27" t="s">
        <v>290</v>
      </c>
      <c r="D91" s="67" t="s">
        <v>291</v>
      </c>
      <c r="E91" s="72"/>
      <c r="F91" s="25"/>
      <c r="G91" s="34"/>
      <c r="H91" s="35"/>
    </row>
    <row r="92" spans="1:8">
      <c r="A92" s="59" t="str">
        <f>IF(Tabel1423[[#This Row],[Capitol]]&lt;&gt;"",COUNTIF($B$12:B92,B92),"")</f>
        <v/>
      </c>
      <c r="B92" s="39"/>
      <c r="C92" s="27" t="s">
        <v>290</v>
      </c>
      <c r="D92" s="37" t="s">
        <v>284</v>
      </c>
      <c r="E92" s="72" t="s">
        <v>31</v>
      </c>
      <c r="F92" s="25">
        <v>9</v>
      </c>
      <c r="G92" s="34"/>
      <c r="H92" s="35"/>
    </row>
    <row r="93" spans="1:8">
      <c r="A93" s="59" t="str">
        <f>IF(Tabel1423[[#This Row],[Capitol]]&lt;&gt;"",COUNTIF($B$12:B93,B93),"")</f>
        <v/>
      </c>
      <c r="B93" s="39"/>
      <c r="C93" s="27"/>
      <c r="D93" s="27"/>
      <c r="E93" s="24"/>
      <c r="F93" s="25"/>
      <c r="G93" s="34"/>
      <c r="H93" s="35"/>
    </row>
    <row r="94" spans="1:8" ht="38.25" customHeight="1">
      <c r="A94" s="59">
        <f>IF(Tabel1423[[#This Row],[Capitol]]&lt;&gt;"",COUNTIF($B$12:B94,B94),"")</f>
        <v>21</v>
      </c>
      <c r="B94" s="39" t="s">
        <v>33</v>
      </c>
      <c r="C94" s="27" t="s">
        <v>273</v>
      </c>
      <c r="D94" s="89" t="s">
        <v>274</v>
      </c>
      <c r="E94" s="29"/>
      <c r="F94" s="25"/>
      <c r="G94" s="34"/>
      <c r="H94" s="35"/>
    </row>
    <row r="95" spans="1:8">
      <c r="A95" s="59" t="str">
        <f>IF(Tabel1423[[#This Row],[Capitol]]&lt;&gt;"",COUNTIF($B$12:B95,B95),"")</f>
        <v/>
      </c>
      <c r="B95" s="39"/>
      <c r="C95" s="27" t="s">
        <v>273</v>
      </c>
      <c r="D95" s="60" t="s">
        <v>275</v>
      </c>
      <c r="E95" s="24" t="s">
        <v>31</v>
      </c>
      <c r="F95" s="25">
        <v>18</v>
      </c>
      <c r="G95" s="34"/>
      <c r="H95" s="35"/>
    </row>
    <row r="96" spans="1:8">
      <c r="A96" s="59" t="str">
        <f>IF(Tabel1423[[#This Row],[Capitol]]&lt;&gt;"",COUNTIF($B$12:B96,B96),"")</f>
        <v/>
      </c>
      <c r="B96" s="39"/>
      <c r="C96" s="32"/>
      <c r="D96" s="26"/>
      <c r="E96" s="33"/>
      <c r="F96" s="25"/>
      <c r="G96" s="34"/>
      <c r="H96" s="35"/>
    </row>
    <row r="97" spans="1:8" ht="47.25" customHeight="1">
      <c r="A97" s="59">
        <f>IF(Tabel1423[[#This Row],[Capitol]]&lt;&gt;"",COUNTIF($B$12:B97,B97),"")</f>
        <v>22</v>
      </c>
      <c r="B97" s="39" t="s">
        <v>33</v>
      </c>
      <c r="C97" s="64"/>
      <c r="D97" s="27" t="s">
        <v>34</v>
      </c>
      <c r="E97" s="24" t="s">
        <v>32</v>
      </c>
      <c r="F97" s="25">
        <v>1</v>
      </c>
      <c r="G97" s="34"/>
      <c r="H97" s="35"/>
    </row>
    <row r="98" spans="1:8" ht="39" customHeight="1">
      <c r="A98" s="59">
        <f>IF(Tabel1423[[#This Row],[Capitol]]&lt;&gt;"",COUNTIF($B$12:B98,B98),"")</f>
        <v>23</v>
      </c>
      <c r="B98" s="39" t="s">
        <v>33</v>
      </c>
      <c r="C98" s="27"/>
      <c r="D98" s="60" t="s">
        <v>20</v>
      </c>
      <c r="E98" s="24" t="s">
        <v>23</v>
      </c>
      <c r="F98" s="25">
        <v>1</v>
      </c>
      <c r="G98" s="34"/>
      <c r="H98" s="35"/>
    </row>
    <row r="99" spans="1:8" ht="36.75" customHeight="1">
      <c r="A99" s="59">
        <f>IF(Tabel1423[[#This Row],[Capitol]]&lt;&gt;"",COUNTIF($B$12:B99,B99),"")</f>
        <v>24</v>
      </c>
      <c r="B99" s="39" t="s">
        <v>33</v>
      </c>
      <c r="C99" s="64"/>
      <c r="D99" s="60" t="s">
        <v>276</v>
      </c>
      <c r="E99" s="36" t="s">
        <v>259</v>
      </c>
      <c r="F99" s="25">
        <f>SUM(F69:F78)</f>
        <v>97</v>
      </c>
      <c r="G99" s="34"/>
      <c r="H99" s="35"/>
    </row>
    <row r="100" spans="1:8" ht="48.75" customHeight="1">
      <c r="A100" s="59">
        <f>IF(Tabel1423[[#This Row],[Capitol]]&lt;&gt;"",COUNTIF($B$12:B100,B100),"")</f>
        <v>25</v>
      </c>
      <c r="B100" s="39" t="s">
        <v>33</v>
      </c>
      <c r="C100" s="64"/>
      <c r="D100" s="60" t="s">
        <v>277</v>
      </c>
      <c r="E100" s="36" t="s">
        <v>259</v>
      </c>
      <c r="F100" s="25">
        <f>SUM(F69:F78)</f>
        <v>97</v>
      </c>
      <c r="G100" s="34"/>
      <c r="H100" s="35"/>
    </row>
    <row r="101" spans="1:8" ht="41.25" customHeight="1">
      <c r="A101" s="59">
        <f>IF(Tabel1423[[#This Row],[Capitol]]&lt;&gt;"",COUNTIF($B$12:B101,B101),"")</f>
        <v>26</v>
      </c>
      <c r="B101" s="39" t="s">
        <v>33</v>
      </c>
      <c r="C101" s="64"/>
      <c r="D101" s="60" t="s">
        <v>278</v>
      </c>
      <c r="E101" s="36" t="s">
        <v>259</v>
      </c>
      <c r="F101" s="25">
        <f>SUM(F69:F78)</f>
        <v>97</v>
      </c>
      <c r="G101" s="34"/>
      <c r="H101" s="35"/>
    </row>
    <row r="102" spans="1:8" ht="34.5" customHeight="1">
      <c r="A102" s="59">
        <f>IF(Tabel1423[[#This Row],[Capitol]]&lt;&gt;"",COUNTIF($B$12:B102,B102),"")</f>
        <v>27</v>
      </c>
      <c r="B102" s="39" t="s">
        <v>33</v>
      </c>
      <c r="C102" s="64"/>
      <c r="D102" s="60" t="s">
        <v>279</v>
      </c>
      <c r="E102" s="36" t="s">
        <v>259</v>
      </c>
      <c r="F102" s="25">
        <f>SUM(F69:F78)</f>
        <v>97</v>
      </c>
      <c r="G102" s="34"/>
      <c r="H102" s="35"/>
    </row>
    <row r="103" spans="1:8" ht="34.5" customHeight="1">
      <c r="A103" s="59">
        <f>IF(Tabel1423[[#This Row],[Capitol]]&lt;&gt;"",COUNTIF($B$12:B103,B103),"")</f>
        <v>28</v>
      </c>
      <c r="B103" s="39" t="s">
        <v>33</v>
      </c>
      <c r="C103" s="64"/>
      <c r="D103" s="60" t="s">
        <v>280</v>
      </c>
      <c r="E103" s="36" t="s">
        <v>259</v>
      </c>
      <c r="F103" s="25">
        <f>SUM(F69:F78)</f>
        <v>97</v>
      </c>
      <c r="G103" s="34"/>
      <c r="H103" s="35"/>
    </row>
    <row r="104" spans="1:8">
      <c r="A104" s="59" t="str">
        <f>IF(Tabel1423[[#This Row],[Capitol]]&lt;&gt;"",COUNTIF($B$12:B104,B104),"")</f>
        <v/>
      </c>
      <c r="B104" s="39"/>
      <c r="C104" s="32"/>
      <c r="D104" s="26"/>
      <c r="E104" s="33"/>
      <c r="F104" s="25"/>
      <c r="G104" s="34"/>
      <c r="H104" s="35"/>
    </row>
    <row r="105" spans="1:8" ht="39" customHeight="1">
      <c r="A105" s="103">
        <f>IF(Tabel1423[[#This Row],[Capitol]]&lt;&gt;"",COUNTIF($B$12:B105,B105),"")</f>
        <v>29</v>
      </c>
      <c r="B105" s="104" t="s">
        <v>33</v>
      </c>
      <c r="C105" s="105"/>
      <c r="D105" s="106" t="s">
        <v>292</v>
      </c>
      <c r="E105" s="107"/>
      <c r="F105" s="108"/>
      <c r="G105" s="109"/>
      <c r="H105" s="110"/>
    </row>
    <row r="106" spans="1:8" ht="29.25" customHeight="1">
      <c r="A106" s="103" t="str">
        <f>IF(Tabel1423[[#This Row],[Capitol]]&lt;&gt;"",COUNTIF($B$12:B106,B106),"")</f>
        <v/>
      </c>
      <c r="B106" s="104"/>
      <c r="C106" s="105"/>
      <c r="D106" s="111" t="s">
        <v>293</v>
      </c>
      <c r="E106" s="112" t="s">
        <v>17</v>
      </c>
      <c r="F106" s="108">
        <v>0</v>
      </c>
      <c r="G106" s="109"/>
      <c r="H106" s="110"/>
    </row>
    <row r="107" spans="1:8" ht="32.25" customHeight="1">
      <c r="A107" s="103" t="str">
        <f>IF(Tabel1423[[#This Row],[Capitol]]&lt;&gt;"",COUNTIF($B$12:B107,B107),"")</f>
        <v/>
      </c>
      <c r="B107" s="104"/>
      <c r="C107" s="105"/>
      <c r="D107" s="111" t="s">
        <v>294</v>
      </c>
      <c r="E107" s="112" t="s">
        <v>17</v>
      </c>
      <c r="F107" s="108">
        <v>0</v>
      </c>
      <c r="G107" s="109"/>
      <c r="H107" s="110"/>
    </row>
    <row r="108" spans="1:8" ht="31.5" customHeight="1">
      <c r="A108" s="103" t="str">
        <f>IF(Tabel1423[[#This Row],[Capitol]]&lt;&gt;"",COUNTIF($B$12:B108,B108),"")</f>
        <v/>
      </c>
      <c r="B108" s="104"/>
      <c r="C108" s="105"/>
      <c r="D108" s="111" t="s">
        <v>295</v>
      </c>
      <c r="E108" s="112" t="s">
        <v>17</v>
      </c>
      <c r="F108" s="108">
        <v>0</v>
      </c>
      <c r="G108" s="109"/>
      <c r="H108" s="110"/>
    </row>
    <row r="109" spans="1:8" ht="36" customHeight="1">
      <c r="A109" s="103" t="str">
        <f>IF(Tabel1423[[#This Row],[Capitol]]&lt;&gt;"",COUNTIF($B$12:B109,B109),"")</f>
        <v/>
      </c>
      <c r="B109" s="104"/>
      <c r="C109" s="105"/>
      <c r="D109" s="111" t="s">
        <v>296</v>
      </c>
      <c r="E109" s="112" t="s">
        <v>17</v>
      </c>
      <c r="F109" s="108">
        <v>0</v>
      </c>
      <c r="G109" s="109"/>
      <c r="H109" s="110"/>
    </row>
    <row r="110" spans="1:8" ht="26">
      <c r="A110" s="103" t="str">
        <f>IF(Tabel1423[[#This Row],[Capitol]]&lt;&gt;"",COUNTIF($B$12:B110,B110),"")</f>
        <v/>
      </c>
      <c r="B110" s="104"/>
      <c r="C110" s="105"/>
      <c r="D110" s="111" t="s">
        <v>297</v>
      </c>
      <c r="E110" s="112" t="s">
        <v>17</v>
      </c>
      <c r="F110" s="108">
        <v>0</v>
      </c>
      <c r="G110" s="109"/>
      <c r="H110" s="110"/>
    </row>
    <row r="111" spans="1:8">
      <c r="A111" s="103" t="str">
        <f>IF(Tabel1423[[#This Row],[Capitol]]&lt;&gt;"",COUNTIF($B$12:B111,B111),"")</f>
        <v/>
      </c>
      <c r="B111" s="104"/>
      <c r="C111" s="105"/>
      <c r="D111" s="113"/>
      <c r="E111" s="114"/>
      <c r="F111" s="108"/>
      <c r="G111" s="109"/>
      <c r="H111" s="110"/>
    </row>
    <row r="112" spans="1:8" ht="21.75" customHeight="1">
      <c r="A112" s="103">
        <f>IF(Tabel1423[[#This Row],[Capitol]]&lt;&gt;"",COUNTIF($B$12:B112,B112),"")</f>
        <v>30</v>
      </c>
      <c r="B112" s="104" t="s">
        <v>33</v>
      </c>
      <c r="C112" s="105"/>
      <c r="D112" s="115" t="s">
        <v>246</v>
      </c>
      <c r="E112" s="116" t="s">
        <v>17</v>
      </c>
      <c r="F112" s="117">
        <f>F106+F107+F108+F109+F110</f>
        <v>0</v>
      </c>
      <c r="G112" s="109"/>
      <c r="H112" s="110"/>
    </row>
    <row r="113" spans="1:8">
      <c r="A113" s="22"/>
      <c r="B113" s="22"/>
      <c r="C113" s="29"/>
      <c r="D113" s="31"/>
      <c r="E113" s="24"/>
      <c r="F113" s="25"/>
      <c r="G113" s="29"/>
      <c r="H113" s="30"/>
    </row>
    <row r="114" spans="1:8">
      <c r="A114" s="1"/>
      <c r="B114" s="1"/>
      <c r="D114" s="118" t="s">
        <v>26</v>
      </c>
      <c r="E114" s="2"/>
      <c r="F114" s="23"/>
      <c r="H114" s="3"/>
    </row>
    <row r="115" spans="1:8" ht="12" customHeight="1">
      <c r="A115" s="1"/>
      <c r="B115" s="1"/>
      <c r="D115" s="118"/>
      <c r="E115" s="2"/>
      <c r="F115" s="23"/>
      <c r="H115" s="3"/>
    </row>
    <row r="116" spans="1:8" ht="36.75" customHeight="1">
      <c r="A116" s="1"/>
      <c r="B116" s="1"/>
      <c r="D116" s="44" t="s">
        <v>387</v>
      </c>
      <c r="E116" s="2"/>
      <c r="F116" s="23"/>
      <c r="H116" s="3"/>
    </row>
    <row r="117" spans="1:8" ht="57.75" customHeight="1">
      <c r="A117" s="1"/>
      <c r="B117" s="1"/>
      <c r="D117" s="44" t="s">
        <v>388</v>
      </c>
      <c r="E117" s="2"/>
      <c r="F117" s="23"/>
      <c r="H117" s="3"/>
    </row>
    <row r="118" spans="1:8" ht="48.75" customHeight="1">
      <c r="A118" s="1"/>
      <c r="B118" s="1"/>
      <c r="D118" s="44" t="s">
        <v>27</v>
      </c>
      <c r="E118" s="2"/>
      <c r="F118" s="23"/>
      <c r="H118" s="3"/>
    </row>
    <row r="119" spans="1:8" ht="44.25" customHeight="1">
      <c r="D119" s="44" t="s">
        <v>28</v>
      </c>
    </row>
    <row r="120" spans="1:8" ht="71.25" customHeight="1">
      <c r="D120" s="44" t="s">
        <v>389</v>
      </c>
    </row>
    <row r="121" spans="1:8" ht="24" customHeight="1">
      <c r="D121" s="44" t="s">
        <v>390</v>
      </c>
    </row>
    <row r="122" spans="1:8" ht="22.5" customHeight="1">
      <c r="D122" s="102" t="s">
        <v>391</v>
      </c>
    </row>
    <row r="123" spans="1:8">
      <c r="D123" s="44"/>
    </row>
    <row r="124" spans="1:8">
      <c r="D124" s="44"/>
    </row>
    <row r="125" spans="1:8">
      <c r="D125" s="44"/>
    </row>
    <row r="132" spans="1:8">
      <c r="A132" s="28"/>
      <c r="B132" s="28"/>
      <c r="C132" s="28"/>
      <c r="D132" s="28"/>
      <c r="E132" s="28"/>
      <c r="F132" s="28"/>
      <c r="G132" s="28"/>
      <c r="H132" s="28"/>
    </row>
    <row r="181" ht="14.25" customHeight="1"/>
    <row r="261" spans="1:8" s="29" customFormat="1">
      <c r="A261"/>
      <c r="B261"/>
      <c r="C261"/>
      <c r="D261"/>
      <c r="E261"/>
      <c r="F261"/>
      <c r="G261"/>
      <c r="H261"/>
    </row>
    <row r="262" spans="1:8" s="29" customFormat="1">
      <c r="A262"/>
      <c r="B262"/>
      <c r="C262"/>
      <c r="D262"/>
      <c r="E262"/>
      <c r="F262"/>
      <c r="G262"/>
      <c r="H262"/>
    </row>
    <row r="263" spans="1:8" s="29" customFormat="1">
      <c r="A263"/>
      <c r="B263"/>
      <c r="C263"/>
      <c r="D263"/>
      <c r="E263"/>
      <c r="F263"/>
      <c r="G263"/>
      <c r="H263"/>
    </row>
    <row r="264" spans="1:8" s="29" customFormat="1">
      <c r="A264"/>
      <c r="B264"/>
      <c r="C264"/>
      <c r="D264"/>
      <c r="E264"/>
      <c r="F264"/>
      <c r="G264"/>
      <c r="H264"/>
    </row>
    <row r="265" spans="1:8" s="29" customFormat="1">
      <c r="A265"/>
      <c r="B265"/>
      <c r="C265"/>
      <c r="D265"/>
      <c r="E265"/>
      <c r="F265"/>
      <c r="G265"/>
      <c r="H265"/>
    </row>
    <row r="266" spans="1:8" s="29" customFormat="1">
      <c r="A266"/>
      <c r="B266"/>
      <c r="C266"/>
      <c r="D266"/>
      <c r="E266"/>
      <c r="F266"/>
      <c r="G266"/>
      <c r="H266"/>
    </row>
    <row r="267" spans="1:8" s="29" customFormat="1">
      <c r="A267"/>
      <c r="B267"/>
      <c r="C267"/>
      <c r="D267"/>
      <c r="E267"/>
      <c r="F267"/>
      <c r="G267"/>
      <c r="H267"/>
    </row>
    <row r="268" spans="1:8" s="29" customFormat="1">
      <c r="A268"/>
      <c r="B268"/>
      <c r="C268"/>
      <c r="D268"/>
      <c r="E268"/>
      <c r="F268"/>
      <c r="G268"/>
      <c r="H268"/>
    </row>
    <row r="269" spans="1:8" s="29" customFormat="1">
      <c r="A269"/>
      <c r="B269"/>
      <c r="C269"/>
      <c r="D269"/>
      <c r="E269"/>
      <c r="F269"/>
      <c r="G269"/>
      <c r="H269"/>
    </row>
    <row r="270" spans="1:8" s="29" customFormat="1">
      <c r="A270"/>
      <c r="B270"/>
      <c r="C270"/>
      <c r="D270"/>
      <c r="E270"/>
      <c r="F270"/>
      <c r="G270"/>
      <c r="H270"/>
    </row>
    <row r="271" spans="1:8" s="29" customFormat="1">
      <c r="A271"/>
      <c r="B271"/>
      <c r="C271"/>
      <c r="D271"/>
      <c r="E271"/>
      <c r="F271"/>
      <c r="G271"/>
      <c r="H271"/>
    </row>
    <row r="272" spans="1:8" s="29" customFormat="1">
      <c r="A272"/>
      <c r="B272"/>
      <c r="C272"/>
      <c r="D272"/>
      <c r="E272"/>
      <c r="F272"/>
      <c r="G272"/>
      <c r="H272"/>
    </row>
    <row r="273" spans="1:8" s="29" customFormat="1">
      <c r="A273"/>
      <c r="B273"/>
      <c r="C273"/>
      <c r="D273"/>
      <c r="E273"/>
      <c r="F273"/>
      <c r="G273"/>
      <c r="H273"/>
    </row>
    <row r="274" spans="1:8" s="29" customFormat="1">
      <c r="A274"/>
      <c r="B274"/>
      <c r="C274"/>
      <c r="D274"/>
      <c r="E274"/>
      <c r="F274"/>
      <c r="G274"/>
      <c r="H274"/>
    </row>
    <row r="275" spans="1:8" s="29" customFormat="1">
      <c r="A275"/>
      <c r="B275"/>
      <c r="C275"/>
      <c r="D275"/>
      <c r="E275"/>
      <c r="F275"/>
      <c r="G275"/>
      <c r="H275"/>
    </row>
    <row r="276" spans="1:8" s="29" customFormat="1">
      <c r="A276"/>
      <c r="B276"/>
      <c r="C276"/>
      <c r="D276"/>
      <c r="E276"/>
      <c r="F276"/>
      <c r="G276"/>
      <c r="H276"/>
    </row>
    <row r="277" spans="1:8" s="29" customFormat="1">
      <c r="A277"/>
      <c r="B277"/>
      <c r="C277"/>
      <c r="D277"/>
      <c r="E277"/>
      <c r="F277"/>
      <c r="G277"/>
      <c r="H277"/>
    </row>
    <row r="278" spans="1:8" s="29" customFormat="1">
      <c r="A278"/>
      <c r="B278"/>
      <c r="C278"/>
      <c r="D278"/>
      <c r="E278"/>
      <c r="F278"/>
      <c r="G278"/>
      <c r="H278"/>
    </row>
    <row r="279" spans="1:8" s="29" customFormat="1">
      <c r="A279"/>
      <c r="B279"/>
      <c r="C279"/>
      <c r="D279"/>
      <c r="E279"/>
      <c r="F279"/>
      <c r="G279"/>
      <c r="H279"/>
    </row>
    <row r="280" spans="1:8" s="29" customFormat="1">
      <c r="A280"/>
      <c r="B280"/>
      <c r="C280"/>
      <c r="D280"/>
      <c r="E280"/>
      <c r="F280"/>
      <c r="G280"/>
      <c r="H280"/>
    </row>
    <row r="281" spans="1:8" s="29" customFormat="1">
      <c r="A281"/>
      <c r="B281"/>
      <c r="C281"/>
      <c r="D281"/>
      <c r="E281"/>
      <c r="F281"/>
      <c r="G281"/>
      <c r="H281"/>
    </row>
    <row r="282" spans="1:8" s="29" customFormat="1">
      <c r="A282"/>
      <c r="B282"/>
      <c r="C282"/>
      <c r="D282"/>
      <c r="E282"/>
      <c r="F282"/>
      <c r="G282"/>
      <c r="H282"/>
    </row>
    <row r="283" spans="1:8" s="29" customFormat="1">
      <c r="A283"/>
      <c r="B283"/>
      <c r="C283"/>
      <c r="D283"/>
      <c r="E283"/>
      <c r="F283"/>
      <c r="G283"/>
      <c r="H283"/>
    </row>
    <row r="284" spans="1:8" s="29" customFormat="1">
      <c r="A284"/>
      <c r="B284"/>
      <c r="C284"/>
      <c r="D284"/>
      <c r="E284"/>
      <c r="F284"/>
      <c r="G284"/>
      <c r="H284"/>
    </row>
    <row r="285" spans="1:8" s="29" customFormat="1">
      <c r="A285"/>
      <c r="B285"/>
      <c r="C285"/>
      <c r="D285"/>
      <c r="E285"/>
      <c r="F285"/>
      <c r="G285"/>
      <c r="H285"/>
    </row>
    <row r="286" spans="1:8" s="29" customFormat="1">
      <c r="A286"/>
      <c r="B286"/>
      <c r="C286"/>
      <c r="D286"/>
      <c r="E286"/>
      <c r="F286"/>
      <c r="G286"/>
      <c r="H286"/>
    </row>
    <row r="287" spans="1:8" s="29" customFormat="1">
      <c r="A287"/>
      <c r="B287"/>
      <c r="C287"/>
      <c r="D287"/>
      <c r="E287"/>
      <c r="F287"/>
      <c r="G287"/>
      <c r="H287"/>
    </row>
    <row r="288" spans="1:8" s="29" customFormat="1">
      <c r="A288"/>
      <c r="B288"/>
      <c r="C288"/>
      <c r="D288"/>
      <c r="E288"/>
      <c r="F288"/>
      <c r="G288"/>
      <c r="H288"/>
    </row>
    <row r="289" spans="1:8" s="29" customFormat="1">
      <c r="A289"/>
      <c r="B289"/>
      <c r="C289"/>
      <c r="D289"/>
      <c r="E289"/>
      <c r="F289"/>
      <c r="G289"/>
      <c r="H289"/>
    </row>
    <row r="290" spans="1:8" s="29" customFormat="1">
      <c r="A290"/>
      <c r="B290"/>
      <c r="C290"/>
      <c r="D290"/>
      <c r="E290"/>
      <c r="F290"/>
      <c r="G290"/>
      <c r="H290"/>
    </row>
    <row r="291" spans="1:8" s="29" customFormat="1">
      <c r="A291"/>
      <c r="B291"/>
      <c r="C291"/>
      <c r="D291"/>
      <c r="E291"/>
      <c r="F291"/>
      <c r="G291"/>
      <c r="H291"/>
    </row>
    <row r="292" spans="1:8" s="29" customFormat="1">
      <c r="A292"/>
      <c r="B292"/>
      <c r="C292"/>
      <c r="D292"/>
      <c r="E292"/>
      <c r="F292"/>
      <c r="G292"/>
      <c r="H292"/>
    </row>
    <row r="293" spans="1:8" s="29" customFormat="1">
      <c r="A293"/>
      <c r="B293"/>
      <c r="C293"/>
      <c r="D293"/>
      <c r="E293"/>
      <c r="F293"/>
      <c r="G293"/>
      <c r="H293"/>
    </row>
    <row r="294" spans="1:8" s="29" customFormat="1">
      <c r="A294"/>
      <c r="B294"/>
      <c r="C294"/>
      <c r="D294"/>
      <c r="E294"/>
      <c r="F294"/>
      <c r="G294"/>
      <c r="H294"/>
    </row>
    <row r="295" spans="1:8" s="29" customFormat="1">
      <c r="A295"/>
      <c r="B295"/>
      <c r="C295"/>
      <c r="D295"/>
      <c r="E295"/>
      <c r="F295"/>
      <c r="G295"/>
      <c r="H295"/>
    </row>
    <row r="296" spans="1:8" s="29" customFormat="1">
      <c r="A296"/>
      <c r="B296"/>
      <c r="C296"/>
      <c r="D296"/>
      <c r="E296"/>
      <c r="F296"/>
      <c r="G296"/>
      <c r="H296"/>
    </row>
    <row r="297" spans="1:8" s="29" customFormat="1">
      <c r="A297"/>
      <c r="B297"/>
      <c r="C297"/>
      <c r="D297"/>
      <c r="E297"/>
      <c r="F297"/>
      <c r="G297"/>
      <c r="H297"/>
    </row>
    <row r="298" spans="1:8" s="29" customFormat="1">
      <c r="A298"/>
      <c r="B298"/>
      <c r="C298"/>
      <c r="D298"/>
      <c r="E298"/>
      <c r="F298"/>
      <c r="G298"/>
      <c r="H298"/>
    </row>
    <row r="299" spans="1:8" s="29" customFormat="1">
      <c r="A299"/>
      <c r="B299"/>
      <c r="C299"/>
      <c r="D299"/>
      <c r="E299"/>
      <c r="F299"/>
      <c r="G299"/>
      <c r="H299"/>
    </row>
    <row r="300" spans="1:8" s="29" customFormat="1">
      <c r="A300"/>
      <c r="B300"/>
      <c r="C300"/>
      <c r="D300"/>
      <c r="E300"/>
      <c r="F300"/>
      <c r="G300"/>
      <c r="H300"/>
    </row>
    <row r="301" spans="1:8" s="29" customFormat="1">
      <c r="A301"/>
      <c r="B301"/>
      <c r="C301"/>
      <c r="D301"/>
      <c r="E301"/>
      <c r="F301"/>
      <c r="G301"/>
      <c r="H301"/>
    </row>
    <row r="302" spans="1:8" s="29" customFormat="1">
      <c r="A302"/>
      <c r="B302"/>
      <c r="C302"/>
      <c r="D302"/>
      <c r="E302"/>
      <c r="F302"/>
      <c r="G302"/>
      <c r="H302"/>
    </row>
    <row r="303" spans="1:8" s="29" customFormat="1">
      <c r="A303"/>
      <c r="B303"/>
      <c r="C303"/>
      <c r="D303"/>
      <c r="E303"/>
      <c r="F303"/>
      <c r="G303"/>
      <c r="H303"/>
    </row>
    <row r="304" spans="1:8" s="29" customFormat="1">
      <c r="A304"/>
      <c r="B304"/>
      <c r="C304"/>
      <c r="D304"/>
      <c r="E304"/>
      <c r="F304"/>
      <c r="G304"/>
      <c r="H304"/>
    </row>
    <row r="305" spans="1:8" s="29" customFormat="1">
      <c r="A305"/>
      <c r="B305"/>
      <c r="C305"/>
      <c r="D305"/>
      <c r="E305"/>
      <c r="F305"/>
      <c r="G305"/>
      <c r="H305"/>
    </row>
    <row r="306" spans="1:8" s="29" customFormat="1">
      <c r="A306"/>
      <c r="B306"/>
      <c r="C306"/>
      <c r="D306"/>
      <c r="E306"/>
      <c r="F306"/>
      <c r="G306"/>
      <c r="H306"/>
    </row>
    <row r="307" spans="1:8" s="29" customFormat="1">
      <c r="A307"/>
      <c r="B307"/>
      <c r="C307"/>
      <c r="D307"/>
      <c r="E307"/>
      <c r="F307"/>
      <c r="G307"/>
      <c r="H307"/>
    </row>
    <row r="308" spans="1:8" s="29" customFormat="1">
      <c r="A308"/>
      <c r="B308"/>
      <c r="C308"/>
      <c r="D308"/>
      <c r="E308"/>
      <c r="F308"/>
      <c r="G308"/>
      <c r="H308"/>
    </row>
    <row r="309" spans="1:8" s="29" customFormat="1">
      <c r="A309"/>
      <c r="B309"/>
      <c r="C309"/>
      <c r="D309"/>
      <c r="E309"/>
      <c r="F309"/>
      <c r="G309"/>
      <c r="H309"/>
    </row>
    <row r="310" spans="1:8" s="29" customFormat="1">
      <c r="A310"/>
      <c r="B310"/>
      <c r="C310"/>
      <c r="D310"/>
      <c r="E310"/>
      <c r="F310"/>
      <c r="G310"/>
      <c r="H310"/>
    </row>
    <row r="311" spans="1:8" s="29" customFormat="1">
      <c r="A311"/>
      <c r="B311"/>
      <c r="C311"/>
      <c r="D311"/>
      <c r="E311"/>
      <c r="F311"/>
      <c r="G311"/>
      <c r="H311"/>
    </row>
    <row r="312" spans="1:8" s="29" customFormat="1">
      <c r="A312"/>
      <c r="B312"/>
      <c r="C312"/>
      <c r="D312"/>
      <c r="E312"/>
      <c r="F312"/>
      <c r="G312"/>
      <c r="H312"/>
    </row>
    <row r="313" spans="1:8" s="29" customFormat="1">
      <c r="A313"/>
      <c r="B313"/>
      <c r="C313"/>
      <c r="D313"/>
      <c r="E313"/>
      <c r="F313"/>
      <c r="G313"/>
      <c r="H313"/>
    </row>
    <row r="314" spans="1:8" s="29" customFormat="1">
      <c r="A314"/>
      <c r="B314"/>
      <c r="C314"/>
      <c r="D314"/>
      <c r="E314"/>
      <c r="F314"/>
      <c r="G314"/>
      <c r="H314"/>
    </row>
    <row r="315" spans="1:8" s="29" customFormat="1">
      <c r="A315"/>
      <c r="B315"/>
      <c r="C315"/>
      <c r="D315"/>
      <c r="E315"/>
      <c r="F315"/>
      <c r="G315"/>
      <c r="H315"/>
    </row>
    <row r="316" spans="1:8" s="29" customFormat="1">
      <c r="A316"/>
      <c r="B316"/>
      <c r="C316"/>
      <c r="D316"/>
      <c r="E316"/>
      <c r="F316"/>
      <c r="G316"/>
      <c r="H316"/>
    </row>
    <row r="317" spans="1:8" s="29" customFormat="1">
      <c r="A317"/>
      <c r="B317"/>
      <c r="C317"/>
      <c r="D317"/>
      <c r="E317"/>
      <c r="F317"/>
      <c r="G317"/>
      <c r="H317"/>
    </row>
    <row r="318" spans="1:8" s="29" customFormat="1">
      <c r="A318"/>
      <c r="B318"/>
      <c r="C318"/>
      <c r="D318"/>
      <c r="E318"/>
      <c r="F318"/>
      <c r="G318"/>
      <c r="H318"/>
    </row>
    <row r="322" ht="28.5" customHeight="1"/>
    <row r="325" ht="27" customHeight="1"/>
    <row r="347" spans="1:8" s="29" customFormat="1">
      <c r="A347"/>
      <c r="B347"/>
      <c r="C347"/>
      <c r="D347"/>
      <c r="E347"/>
      <c r="F347"/>
      <c r="G347"/>
      <c r="H347"/>
    </row>
    <row r="348" spans="1:8" s="29" customFormat="1">
      <c r="A348"/>
      <c r="B348"/>
      <c r="C348"/>
      <c r="D348"/>
      <c r="E348"/>
      <c r="F348"/>
      <c r="G348"/>
      <c r="H348"/>
    </row>
    <row r="349" spans="1:8" s="29" customFormat="1">
      <c r="A349"/>
      <c r="B349"/>
      <c r="C349"/>
      <c r="D349"/>
      <c r="E349"/>
      <c r="F349"/>
      <c r="G349"/>
      <c r="H349"/>
    </row>
    <row r="350" spans="1:8" s="29" customFormat="1">
      <c r="A350"/>
      <c r="B350"/>
      <c r="C350"/>
      <c r="D350"/>
      <c r="E350"/>
      <c r="F350"/>
      <c r="G350"/>
      <c r="H350"/>
    </row>
    <row r="351" spans="1:8" s="29" customFormat="1">
      <c r="A351"/>
      <c r="B351"/>
      <c r="C351"/>
      <c r="D351"/>
      <c r="E351"/>
      <c r="F351"/>
      <c r="G351"/>
      <c r="H351"/>
    </row>
    <row r="352" spans="1:8" s="29" customFormat="1">
      <c r="A352"/>
      <c r="B352"/>
      <c r="C352"/>
      <c r="D352"/>
      <c r="E352"/>
      <c r="F352"/>
      <c r="G352"/>
      <c r="H352"/>
    </row>
    <row r="353" spans="1:8" s="29" customFormat="1">
      <c r="A353"/>
      <c r="B353"/>
      <c r="C353"/>
      <c r="D353"/>
      <c r="E353"/>
      <c r="F353"/>
      <c r="G353"/>
      <c r="H353"/>
    </row>
    <row r="354" spans="1:8" s="29" customFormat="1">
      <c r="A354"/>
      <c r="B354"/>
      <c r="C354"/>
      <c r="D354"/>
      <c r="E354"/>
      <c r="F354"/>
      <c r="G354"/>
      <c r="H354"/>
    </row>
    <row r="355" spans="1:8" s="29" customFormat="1">
      <c r="A355"/>
      <c r="B355"/>
      <c r="C355"/>
      <c r="D355"/>
      <c r="E355"/>
      <c r="F355"/>
      <c r="G355"/>
      <c r="H355"/>
    </row>
    <row r="356" spans="1:8" s="29" customFormat="1">
      <c r="A356"/>
      <c r="B356"/>
      <c r="C356"/>
      <c r="D356"/>
      <c r="E356"/>
      <c r="F356"/>
      <c r="G356"/>
      <c r="H356"/>
    </row>
    <row r="357" spans="1:8" s="29" customFormat="1">
      <c r="A357"/>
      <c r="B357"/>
      <c r="C357"/>
      <c r="D357"/>
      <c r="E357"/>
      <c r="F357"/>
      <c r="G357"/>
      <c r="H357"/>
    </row>
    <row r="358" spans="1:8" s="29" customFormat="1">
      <c r="A358"/>
      <c r="B358"/>
      <c r="C358"/>
      <c r="D358"/>
      <c r="E358"/>
      <c r="F358"/>
      <c r="G358"/>
      <c r="H358"/>
    </row>
    <row r="359" spans="1:8" s="29" customFormat="1">
      <c r="A359"/>
      <c r="B359"/>
      <c r="C359"/>
      <c r="D359"/>
      <c r="E359"/>
      <c r="F359"/>
      <c r="G359"/>
      <c r="H359"/>
    </row>
    <row r="360" spans="1:8" s="29" customFormat="1">
      <c r="A360"/>
      <c r="B360"/>
      <c r="C360"/>
      <c r="D360"/>
      <c r="E360"/>
      <c r="F360"/>
      <c r="G360"/>
      <c r="H360"/>
    </row>
    <row r="361" spans="1:8" s="29" customFormat="1">
      <c r="A361"/>
      <c r="B361"/>
      <c r="C361"/>
      <c r="D361"/>
      <c r="E361"/>
      <c r="F361"/>
      <c r="G361"/>
      <c r="H361"/>
    </row>
    <row r="362" spans="1:8" s="29" customFormat="1">
      <c r="A362"/>
      <c r="B362"/>
      <c r="C362"/>
      <c r="D362"/>
      <c r="E362"/>
      <c r="F362"/>
      <c r="G362"/>
      <c r="H362"/>
    </row>
    <row r="363" spans="1:8" s="29" customFormat="1">
      <c r="A363"/>
      <c r="B363"/>
      <c r="C363"/>
      <c r="D363"/>
      <c r="E363"/>
      <c r="F363"/>
      <c r="G363"/>
      <c r="H363"/>
    </row>
    <row r="364" spans="1:8" s="29" customFormat="1">
      <c r="A364"/>
      <c r="B364"/>
      <c r="C364"/>
      <c r="D364"/>
      <c r="E364"/>
      <c r="F364"/>
      <c r="G364"/>
      <c r="H364"/>
    </row>
    <row r="365" spans="1:8" s="29" customFormat="1">
      <c r="A365"/>
      <c r="B365"/>
      <c r="C365"/>
      <c r="D365"/>
      <c r="E365"/>
      <c r="F365"/>
      <c r="G365"/>
      <c r="H365"/>
    </row>
    <row r="366" spans="1:8" s="29" customFormat="1">
      <c r="A366"/>
      <c r="B366"/>
      <c r="C366"/>
      <c r="D366"/>
      <c r="E366"/>
      <c r="F366"/>
      <c r="G366"/>
      <c r="H366"/>
    </row>
    <row r="367" spans="1:8" s="29" customFormat="1">
      <c r="A367"/>
      <c r="B367"/>
      <c r="C367"/>
      <c r="D367"/>
      <c r="E367"/>
      <c r="F367"/>
      <c r="G367"/>
      <c r="H367"/>
    </row>
    <row r="368" spans="1:8" s="29" customFormat="1">
      <c r="A368"/>
      <c r="B368"/>
      <c r="C368"/>
      <c r="D368"/>
      <c r="E368"/>
      <c r="F368"/>
      <c r="G368"/>
      <c r="H368"/>
    </row>
    <row r="369" spans="1:8" s="29" customFormat="1">
      <c r="A369"/>
      <c r="B369"/>
      <c r="C369"/>
      <c r="D369"/>
      <c r="E369"/>
      <c r="F369"/>
      <c r="G369"/>
      <c r="H369"/>
    </row>
    <row r="370" spans="1:8" s="29" customFormat="1">
      <c r="A370"/>
      <c r="B370"/>
      <c r="C370"/>
      <c r="D370"/>
      <c r="E370"/>
      <c r="F370"/>
      <c r="G370"/>
      <c r="H370"/>
    </row>
    <row r="371" spans="1:8" s="29" customFormat="1">
      <c r="A371"/>
      <c r="B371"/>
      <c r="C371"/>
      <c r="D371"/>
      <c r="E371"/>
      <c r="F371"/>
      <c r="G371"/>
      <c r="H371"/>
    </row>
    <row r="372" spans="1:8" s="29" customFormat="1">
      <c r="A372"/>
      <c r="B372"/>
      <c r="C372"/>
      <c r="D372"/>
      <c r="E372"/>
      <c r="F372"/>
      <c r="G372"/>
      <c r="H372"/>
    </row>
    <row r="373" spans="1:8" s="29" customFormat="1">
      <c r="A373"/>
      <c r="B373"/>
      <c r="C373"/>
      <c r="D373"/>
      <c r="E373"/>
      <c r="F373"/>
      <c r="G373"/>
      <c r="H373"/>
    </row>
    <row r="374" spans="1:8" s="29" customFormat="1">
      <c r="A374"/>
      <c r="B374"/>
      <c r="C374"/>
      <c r="D374"/>
      <c r="E374"/>
      <c r="F374"/>
      <c r="G374"/>
      <c r="H374"/>
    </row>
    <row r="375" spans="1:8" s="29" customFormat="1">
      <c r="A375"/>
      <c r="B375"/>
      <c r="C375"/>
      <c r="D375"/>
      <c r="E375"/>
      <c r="F375"/>
      <c r="G375"/>
      <c r="H375"/>
    </row>
    <row r="376" spans="1:8" s="29" customFormat="1">
      <c r="A376"/>
      <c r="B376"/>
      <c r="C376"/>
      <c r="D376"/>
      <c r="E376"/>
      <c r="F376"/>
      <c r="G376"/>
      <c r="H376"/>
    </row>
    <row r="377" spans="1:8" s="29" customFormat="1">
      <c r="A377"/>
      <c r="B377"/>
      <c r="C377"/>
      <c r="D377"/>
      <c r="E377"/>
      <c r="F377"/>
      <c r="G377"/>
      <c r="H377"/>
    </row>
    <row r="378" spans="1:8" s="29" customFormat="1">
      <c r="A378"/>
      <c r="B378"/>
      <c r="C378"/>
      <c r="D378"/>
      <c r="E378"/>
      <c r="F378"/>
      <c r="G378"/>
      <c r="H378"/>
    </row>
    <row r="379" spans="1:8" s="29" customFormat="1">
      <c r="A379"/>
      <c r="B379"/>
      <c r="C379"/>
      <c r="D379"/>
      <c r="E379"/>
      <c r="F379"/>
      <c r="G379"/>
      <c r="H379"/>
    </row>
    <row r="380" spans="1:8" s="29" customFormat="1">
      <c r="A380"/>
      <c r="B380"/>
      <c r="C380"/>
      <c r="D380"/>
      <c r="E380"/>
      <c r="F380"/>
      <c r="G380"/>
      <c r="H380"/>
    </row>
    <row r="381" spans="1:8" s="29" customFormat="1">
      <c r="A381"/>
      <c r="B381"/>
      <c r="C381"/>
      <c r="D381"/>
      <c r="E381"/>
      <c r="F381"/>
      <c r="G381"/>
      <c r="H381"/>
    </row>
    <row r="382" spans="1:8" s="29" customFormat="1">
      <c r="A382"/>
      <c r="B382"/>
      <c r="C382"/>
      <c r="D382"/>
      <c r="E382"/>
      <c r="F382"/>
      <c r="G382"/>
      <c r="H382"/>
    </row>
    <row r="383" spans="1:8" s="29" customFormat="1" ht="32.25" customHeight="1">
      <c r="A383"/>
      <c r="B383"/>
      <c r="C383"/>
      <c r="D383"/>
      <c r="E383"/>
      <c r="F383"/>
      <c r="G383"/>
      <c r="H383"/>
    </row>
    <row r="384" spans="1:8" s="29" customFormat="1">
      <c r="A384"/>
      <c r="B384"/>
      <c r="C384"/>
      <c r="D384"/>
      <c r="E384"/>
      <c r="F384"/>
      <c r="G384"/>
      <c r="H384"/>
    </row>
    <row r="385" spans="1:8" s="29" customFormat="1">
      <c r="A385"/>
      <c r="B385"/>
      <c r="C385"/>
      <c r="D385"/>
      <c r="E385"/>
      <c r="F385"/>
      <c r="G385"/>
      <c r="H385"/>
    </row>
    <row r="386" spans="1:8" s="29" customFormat="1">
      <c r="A386"/>
      <c r="B386"/>
      <c r="C386"/>
      <c r="D386"/>
      <c r="E386"/>
      <c r="F386"/>
      <c r="G386"/>
      <c r="H386"/>
    </row>
    <row r="387" spans="1:8" s="29" customFormat="1">
      <c r="A387"/>
      <c r="B387"/>
      <c r="C387"/>
      <c r="D387"/>
      <c r="E387"/>
      <c r="F387"/>
      <c r="G387"/>
      <c r="H387"/>
    </row>
    <row r="388" spans="1:8" s="29" customFormat="1">
      <c r="A388"/>
      <c r="B388"/>
      <c r="C388"/>
      <c r="D388"/>
      <c r="E388"/>
      <c r="F388"/>
      <c r="G388"/>
      <c r="H388"/>
    </row>
    <row r="949" ht="126" customHeight="1"/>
    <row r="1045" ht="42" customHeight="1"/>
    <row r="1258" ht="114" customHeight="1"/>
    <row r="1277" spans="1:8" s="28" customFormat="1">
      <c r="A1277"/>
      <c r="B1277"/>
      <c r="C1277"/>
      <c r="D1277"/>
      <c r="E1277"/>
      <c r="F1277"/>
      <c r="G1277"/>
      <c r="H1277"/>
    </row>
  </sheetData>
  <mergeCells count="1">
    <mergeCell ref="D114:D115"/>
  </mergeCells>
  <phoneticPr fontId="14" type="noConversion"/>
  <pageMargins left="0.23622047244094491" right="0.23622047244094491" top="0.23622047244094491" bottom="0.74803149606299213" header="0.31496062992125984" footer="0.31496062992125984"/>
  <pageSetup paperSize="9" scale="74" fitToHeight="0" orientation="landscape" errors="dash" r:id="rId1"/>
  <ignoredErrors>
    <ignoredError sqref="D4"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205"/>
  <sheetViews>
    <sheetView tabSelected="1" view="pageBreakPreview" zoomScale="115" zoomScaleNormal="115" zoomScaleSheetLayoutView="115" workbookViewId="0">
      <selection activeCell="M9" sqref="M9"/>
    </sheetView>
  </sheetViews>
  <sheetFormatPr defaultRowHeight="14.5"/>
  <cols>
    <col min="1" max="2" width="6.7265625" customWidth="1"/>
    <col min="3" max="3" width="17.81640625" customWidth="1"/>
    <col min="4" max="4" width="132.54296875" bestFit="1" customWidth="1"/>
    <col min="5" max="5" width="4.26953125" bestFit="1" customWidth="1"/>
    <col min="6" max="6" width="9.7265625" bestFit="1" customWidth="1"/>
    <col min="7" max="7" width="7" bestFit="1" customWidth="1"/>
    <col min="8" max="8" width="6" bestFit="1" customWidth="1"/>
  </cols>
  <sheetData>
    <row r="1" spans="1:8" ht="15.5">
      <c r="A1" s="14" t="s">
        <v>4</v>
      </c>
      <c r="B1" s="14"/>
      <c r="C1" s="15"/>
      <c r="D1" s="16" t="s">
        <v>21</v>
      </c>
      <c r="E1" s="5"/>
      <c r="F1" s="6"/>
      <c r="G1" s="7"/>
      <c r="H1" s="4"/>
    </row>
    <row r="2" spans="1:8">
      <c r="A2" s="14" t="s">
        <v>5</v>
      </c>
      <c r="B2" s="14"/>
      <c r="C2" s="17"/>
      <c r="D2" s="13" t="s">
        <v>45</v>
      </c>
      <c r="E2" s="9"/>
      <c r="F2" s="10"/>
      <c r="G2" s="10"/>
      <c r="H2" s="8"/>
    </row>
    <row r="3" spans="1:8">
      <c r="A3" s="14" t="s">
        <v>6</v>
      </c>
      <c r="B3" s="14"/>
      <c r="C3" s="17"/>
      <c r="D3" s="18" t="s">
        <v>30</v>
      </c>
      <c r="E3" s="9"/>
      <c r="F3" s="10"/>
      <c r="G3" s="10"/>
      <c r="H3" s="8"/>
    </row>
    <row r="4" spans="1:8">
      <c r="A4" s="14" t="s">
        <v>7</v>
      </c>
      <c r="B4" s="14"/>
      <c r="C4" s="15"/>
      <c r="D4" s="57">
        <f ca="1">TODAY()</f>
        <v>46097</v>
      </c>
      <c r="E4" s="12"/>
      <c r="F4" s="8"/>
      <c r="G4" s="8"/>
      <c r="H4" s="11"/>
    </row>
    <row r="5" spans="1:8">
      <c r="A5" s="14" t="s">
        <v>8</v>
      </c>
      <c r="B5" s="14"/>
      <c r="C5" s="15"/>
      <c r="D5" s="18" t="s">
        <v>18</v>
      </c>
      <c r="E5" s="12"/>
      <c r="F5" s="8"/>
      <c r="G5" s="8"/>
      <c r="H5" s="11"/>
    </row>
    <row r="6" spans="1:8">
      <c r="A6" s="14" t="s">
        <v>1</v>
      </c>
      <c r="B6" s="14"/>
      <c r="C6" s="15"/>
      <c r="D6" s="16" t="s">
        <v>2</v>
      </c>
      <c r="E6" s="12"/>
      <c r="F6" s="8"/>
      <c r="G6" s="8"/>
      <c r="H6" s="11"/>
    </row>
    <row r="7" spans="1:8">
      <c r="A7" s="14" t="s">
        <v>3</v>
      </c>
      <c r="B7" s="14"/>
      <c r="C7" s="15"/>
      <c r="D7" s="18" t="s">
        <v>16</v>
      </c>
      <c r="E7" s="12"/>
      <c r="F7" s="8"/>
      <c r="G7" s="8"/>
      <c r="H7" s="11"/>
    </row>
    <row r="9" spans="1:8" ht="26">
      <c r="A9" s="20" t="s">
        <v>9</v>
      </c>
      <c r="B9" s="20" t="s">
        <v>24</v>
      </c>
      <c r="C9" s="20" t="s">
        <v>12</v>
      </c>
      <c r="D9" s="21" t="s">
        <v>10</v>
      </c>
      <c r="E9" s="21" t="s">
        <v>11</v>
      </c>
      <c r="F9" s="21" t="s">
        <v>13</v>
      </c>
      <c r="G9" s="20" t="s">
        <v>14</v>
      </c>
      <c r="H9" s="20" t="s">
        <v>15</v>
      </c>
    </row>
    <row r="10" spans="1:8" ht="26">
      <c r="A10" s="47"/>
      <c r="B10" s="47" t="s">
        <v>33</v>
      </c>
      <c r="C10" s="48"/>
      <c r="D10" s="49" t="s">
        <v>408</v>
      </c>
      <c r="E10" s="50"/>
      <c r="F10" s="51"/>
      <c r="G10" s="52"/>
      <c r="H10" s="53"/>
    </row>
    <row r="11" spans="1:8" s="127" customFormat="1">
      <c r="A11" s="119"/>
      <c r="B11" s="120"/>
      <c r="C11" s="121"/>
      <c r="D11" s="122"/>
      <c r="E11" s="123"/>
      <c r="F11" s="124"/>
      <c r="G11" s="125"/>
      <c r="H11" s="126"/>
    </row>
    <row r="12" spans="1:8" s="127" customFormat="1" ht="79.5" customHeight="1">
      <c r="A12" s="128">
        <f>IF(Tabel14236[[#This Row],[Capitol]]&lt;&gt;"",COUNTIF($B$12:B12,B12),"")</f>
        <v>1</v>
      </c>
      <c r="B12" s="129" t="s">
        <v>33</v>
      </c>
      <c r="C12" s="130"/>
      <c r="D12" s="131" t="s">
        <v>404</v>
      </c>
      <c r="E12" s="132" t="s">
        <v>17</v>
      </c>
      <c r="F12" s="133">
        <v>1</v>
      </c>
      <c r="G12" s="134"/>
      <c r="H12" s="135"/>
    </row>
    <row r="13" spans="1:8" s="127" customFormat="1" ht="112.5" customHeight="1">
      <c r="A13" s="128" t="str">
        <f>IF(Tabel14236[[#This Row],[Capitol]]&lt;&gt;"",COUNTIF($B$12:B13,B13),"")</f>
        <v/>
      </c>
      <c r="B13" s="129"/>
      <c r="C13" s="136"/>
      <c r="D13" s="137" t="s">
        <v>392</v>
      </c>
      <c r="E13" s="132" t="s">
        <v>17</v>
      </c>
      <c r="F13" s="133">
        <v>1</v>
      </c>
      <c r="G13" s="138"/>
      <c r="H13" s="139"/>
    </row>
    <row r="14" spans="1:8" s="127" customFormat="1" ht="38.25" customHeight="1">
      <c r="A14" s="128" t="str">
        <f>IF(Tabel14236[[#This Row],[Capitol]]&lt;&gt;"",COUNTIF($B$12:B14,B14),"")</f>
        <v/>
      </c>
      <c r="B14" s="129"/>
      <c r="C14" s="136"/>
      <c r="D14" s="140" t="s">
        <v>393</v>
      </c>
      <c r="E14" s="132" t="s">
        <v>17</v>
      </c>
      <c r="F14" s="133">
        <v>1</v>
      </c>
      <c r="G14" s="138"/>
      <c r="H14" s="139"/>
    </row>
    <row r="15" spans="1:8" s="127" customFormat="1" ht="75.75" customHeight="1">
      <c r="A15" s="128" t="str">
        <f>IF(Tabel14236[[#This Row],[Capitol]]&lt;&gt;"",COUNTIF($B$12:B15,B15),"")</f>
        <v/>
      </c>
      <c r="B15" s="129"/>
      <c r="C15" s="141"/>
      <c r="D15" s="131" t="s">
        <v>394</v>
      </c>
      <c r="E15" s="132" t="s">
        <v>17</v>
      </c>
      <c r="F15" s="142">
        <v>1</v>
      </c>
      <c r="G15" s="138"/>
      <c r="H15" s="139"/>
    </row>
    <row r="16" spans="1:8" s="127" customFormat="1">
      <c r="A16" s="128" t="str">
        <f>IF(Tabel14236[[#This Row],[Capitol]]&lt;&gt;"",COUNTIF($B$12:B16,B16),"")</f>
        <v/>
      </c>
      <c r="B16" s="129"/>
      <c r="C16" s="136"/>
      <c r="D16" s="137" t="s">
        <v>395</v>
      </c>
      <c r="E16" s="132" t="s">
        <v>17</v>
      </c>
      <c r="F16" s="142">
        <v>1</v>
      </c>
      <c r="G16" s="138"/>
      <c r="H16" s="139"/>
    </row>
    <row r="17" spans="1:8" s="127" customFormat="1">
      <c r="A17" s="143"/>
      <c r="B17" s="129"/>
      <c r="C17" s="136"/>
      <c r="D17" s="136" t="s">
        <v>396</v>
      </c>
      <c r="E17" s="132" t="s">
        <v>17</v>
      </c>
      <c r="F17" s="142">
        <v>1</v>
      </c>
      <c r="G17" s="138"/>
      <c r="H17" s="139"/>
    </row>
    <row r="18" spans="1:8" s="127" customFormat="1">
      <c r="A18" s="128" t="str">
        <f>IF(Tabel14236[[#This Row],[Capitol]]&lt;&gt;"",COUNTIF($B$12:B18,B18),"")</f>
        <v/>
      </c>
      <c r="B18" s="129"/>
      <c r="C18" s="121"/>
      <c r="D18" s="122"/>
      <c r="E18" s="123"/>
      <c r="F18" s="133"/>
      <c r="G18" s="125"/>
      <c r="H18" s="126"/>
    </row>
    <row r="19" spans="1:8" s="127" customFormat="1" ht="79.5" customHeight="1">
      <c r="A19" s="128">
        <f>IF(Tabel14236[[#This Row],[Capitol]]&lt;&gt;"",COUNTIF($B$12:B19,B19),"")</f>
        <v>2</v>
      </c>
      <c r="B19" s="129" t="s">
        <v>33</v>
      </c>
      <c r="C19" s="130"/>
      <c r="D19" s="131" t="s">
        <v>405</v>
      </c>
      <c r="E19" s="132" t="s">
        <v>17</v>
      </c>
      <c r="F19" s="133">
        <v>1</v>
      </c>
      <c r="G19" s="134"/>
      <c r="H19" s="135"/>
    </row>
    <row r="20" spans="1:8" s="127" customFormat="1" ht="114.75" customHeight="1">
      <c r="A20" s="128" t="str">
        <f>IF(Tabel14236[[#This Row],[Capitol]]&lt;&gt;"",COUNTIF($B$12:B20,B20),"")</f>
        <v/>
      </c>
      <c r="B20" s="129"/>
      <c r="C20" s="136"/>
      <c r="D20" s="137" t="s">
        <v>397</v>
      </c>
      <c r="E20" s="132" t="s">
        <v>17</v>
      </c>
      <c r="F20" s="133">
        <v>1</v>
      </c>
      <c r="G20" s="138"/>
      <c r="H20" s="139"/>
    </row>
    <row r="21" spans="1:8" s="127" customFormat="1" ht="38.25" customHeight="1">
      <c r="A21" s="128" t="str">
        <f>IF(Tabel14236[[#This Row],[Capitol]]&lt;&gt;"",COUNTIF($B$12:B21,B21),"")</f>
        <v/>
      </c>
      <c r="B21" s="129"/>
      <c r="C21" s="136"/>
      <c r="D21" s="140" t="s">
        <v>398</v>
      </c>
      <c r="E21" s="132" t="s">
        <v>17</v>
      </c>
      <c r="F21" s="133">
        <v>1</v>
      </c>
      <c r="G21" s="138"/>
      <c r="H21" s="139"/>
    </row>
    <row r="22" spans="1:8" s="127" customFormat="1" ht="74.25" customHeight="1">
      <c r="A22" s="128" t="str">
        <f>IF(Tabel14236[[#This Row],[Capitol]]&lt;&gt;"",COUNTIF($B$12:B22,B22),"")</f>
        <v/>
      </c>
      <c r="B22" s="129"/>
      <c r="C22" s="136"/>
      <c r="D22" s="140" t="s">
        <v>399</v>
      </c>
      <c r="E22" s="132" t="s">
        <v>17</v>
      </c>
      <c r="F22" s="133">
        <v>2</v>
      </c>
      <c r="G22" s="138"/>
      <c r="H22" s="139"/>
    </row>
    <row r="23" spans="1:8" s="127" customFormat="1">
      <c r="A23" s="128" t="str">
        <f>IF(Tabel14236[[#This Row],[Capitol]]&lt;&gt;"",COUNTIF($B$12:B23,B23),"")</f>
        <v/>
      </c>
      <c r="B23" s="129"/>
      <c r="C23" s="136"/>
      <c r="D23" s="140" t="s">
        <v>395</v>
      </c>
      <c r="E23" s="132" t="s">
        <v>17</v>
      </c>
      <c r="F23" s="133">
        <v>2</v>
      </c>
      <c r="G23" s="138"/>
      <c r="H23" s="139"/>
    </row>
    <row r="24" spans="1:8" s="127" customFormat="1">
      <c r="A24" s="128" t="str">
        <f>IF(Tabel14236[[#This Row],[Capitol]]&lt;&gt;"",COUNTIF($B$12:B24,B24),"")</f>
        <v/>
      </c>
      <c r="B24" s="129"/>
      <c r="C24" s="136"/>
      <c r="D24" s="140" t="s">
        <v>396</v>
      </c>
      <c r="E24" s="132" t="s">
        <v>17</v>
      </c>
      <c r="F24" s="133">
        <v>2</v>
      </c>
      <c r="G24" s="138"/>
      <c r="H24" s="139"/>
    </row>
    <row r="25" spans="1:8" s="127" customFormat="1">
      <c r="A25" s="128" t="str">
        <f>IF(Tabel14236[[#This Row],[Capitol]]&lt;&gt;"",COUNTIF($B$12:B25,B25),"")</f>
        <v/>
      </c>
      <c r="B25" s="129"/>
      <c r="C25" s="121"/>
      <c r="D25" s="122"/>
      <c r="E25" s="123"/>
      <c r="F25" s="133"/>
      <c r="G25" s="125"/>
      <c r="H25" s="126"/>
    </row>
    <row r="26" spans="1:8" s="127" customFormat="1" ht="65.25" customHeight="1">
      <c r="A26" s="128">
        <f>IF(Tabel14236[[#This Row],[Capitol]]&lt;&gt;"",COUNTIF($B$12:B26,B26),"")</f>
        <v>3</v>
      </c>
      <c r="B26" s="129" t="s">
        <v>33</v>
      </c>
      <c r="C26" s="130"/>
      <c r="D26" s="131" t="s">
        <v>406</v>
      </c>
      <c r="E26" s="132" t="s">
        <v>17</v>
      </c>
      <c r="F26" s="133">
        <v>1</v>
      </c>
      <c r="G26" s="125"/>
      <c r="H26" s="126"/>
    </row>
    <row r="27" spans="1:8" s="127" customFormat="1" ht="114" customHeight="1">
      <c r="A27" s="128" t="str">
        <f>IF(Tabel14236[[#This Row],[Capitol]]&lt;&gt;"",COUNTIF($B$12:B27,B27),"")</f>
        <v/>
      </c>
      <c r="B27" s="129"/>
      <c r="C27" s="136"/>
      <c r="D27" s="137" t="s">
        <v>400</v>
      </c>
      <c r="E27" s="132" t="s">
        <v>17</v>
      </c>
      <c r="F27" s="133">
        <v>1</v>
      </c>
      <c r="G27" s="125"/>
      <c r="H27" s="126"/>
    </row>
    <row r="28" spans="1:8" s="127" customFormat="1" ht="37.5" customHeight="1">
      <c r="A28" s="128" t="str">
        <f>IF(Tabel14236[[#This Row],[Capitol]]&lt;&gt;"",COUNTIF($B$12:B28,B28),"")</f>
        <v/>
      </c>
      <c r="B28" s="129"/>
      <c r="C28" s="136"/>
      <c r="D28" s="140" t="s">
        <v>393</v>
      </c>
      <c r="E28" s="132" t="s">
        <v>17</v>
      </c>
      <c r="F28" s="133">
        <v>1</v>
      </c>
      <c r="G28" s="125"/>
      <c r="H28" s="126"/>
    </row>
    <row r="29" spans="1:8" s="127" customFormat="1" ht="87.75" customHeight="1">
      <c r="A29" s="128" t="str">
        <f>IF(Tabel14236[[#This Row],[Capitol]]&lt;&gt;"",COUNTIF($B$12:B29,B29),"")</f>
        <v/>
      </c>
      <c r="B29" s="129"/>
      <c r="C29" s="136"/>
      <c r="D29" s="140" t="s">
        <v>399</v>
      </c>
      <c r="E29" s="132" t="s">
        <v>17</v>
      </c>
      <c r="F29" s="133">
        <v>1</v>
      </c>
      <c r="G29" s="125"/>
      <c r="H29" s="126"/>
    </row>
    <row r="30" spans="1:8" s="127" customFormat="1">
      <c r="A30" s="128" t="str">
        <f>IF(Tabel14236[[#This Row],[Capitol]]&lt;&gt;"",COUNTIF($B$12:B30,B30),"")</f>
        <v/>
      </c>
      <c r="B30" s="129"/>
      <c r="C30" s="141"/>
      <c r="D30" s="131" t="s">
        <v>395</v>
      </c>
      <c r="E30" s="132" t="s">
        <v>17</v>
      </c>
      <c r="F30" s="142">
        <v>1</v>
      </c>
      <c r="G30" s="125"/>
      <c r="H30" s="126"/>
    </row>
    <row r="31" spans="1:8" s="127" customFormat="1">
      <c r="A31" s="128" t="str">
        <f>IF(Tabel14236[[#This Row],[Capitol]]&lt;&gt;"",COUNTIF($B$12:B31,B31),"")</f>
        <v/>
      </c>
      <c r="B31" s="129"/>
      <c r="C31" s="136"/>
      <c r="D31" s="137" t="s">
        <v>396</v>
      </c>
      <c r="E31" s="132" t="s">
        <v>17</v>
      </c>
      <c r="F31" s="142">
        <v>1</v>
      </c>
      <c r="G31" s="125"/>
      <c r="H31" s="126"/>
    </row>
    <row r="32" spans="1:8" s="127" customFormat="1">
      <c r="A32" s="128" t="str">
        <f>IF(Tabel14236[[#This Row],[Capitol]]&lt;&gt;"",COUNTIF($B$12:B32,B32),"")</f>
        <v/>
      </c>
      <c r="B32" s="129"/>
      <c r="C32" s="121"/>
      <c r="D32" s="122"/>
      <c r="E32" s="132" t="s">
        <v>17</v>
      </c>
      <c r="F32" s="133"/>
      <c r="G32" s="125"/>
      <c r="H32" s="126"/>
    </row>
    <row r="33" spans="1:8" s="127" customFormat="1" ht="72" customHeight="1">
      <c r="A33" s="128">
        <f>IF(Tabel14236[[#This Row],[Capitol]]&lt;&gt;"",COUNTIF($B$12:B33,B33),"")</f>
        <v>4</v>
      </c>
      <c r="B33" s="129" t="s">
        <v>33</v>
      </c>
      <c r="C33" s="130"/>
      <c r="D33" s="137" t="s">
        <v>407</v>
      </c>
      <c r="E33" s="132" t="s">
        <v>17</v>
      </c>
      <c r="F33" s="133">
        <v>2</v>
      </c>
      <c r="G33" s="125"/>
      <c r="H33" s="126"/>
    </row>
    <row r="34" spans="1:8" s="127" customFormat="1" ht="110.25" customHeight="1">
      <c r="A34" s="128" t="str">
        <f>IF(Tabel14236[[#This Row],[Capitol]]&lt;&gt;"",COUNTIF($B$12:B34,B34),"")</f>
        <v/>
      </c>
      <c r="B34" s="129"/>
      <c r="C34" s="136"/>
      <c r="D34" s="137" t="s">
        <v>401</v>
      </c>
      <c r="E34" s="132" t="s">
        <v>17</v>
      </c>
      <c r="F34" s="133">
        <v>1</v>
      </c>
      <c r="G34" s="125"/>
      <c r="H34" s="126"/>
    </row>
    <row r="35" spans="1:8" s="127" customFormat="1" ht="38.25" customHeight="1">
      <c r="A35" s="128" t="str">
        <f>IF(Tabel14236[[#This Row],[Capitol]]&lt;&gt;"",COUNTIF($B$12:B35,B35),"")</f>
        <v/>
      </c>
      <c r="B35" s="129"/>
      <c r="C35" s="121"/>
      <c r="D35" s="137" t="s">
        <v>393</v>
      </c>
      <c r="E35" s="132" t="s">
        <v>17</v>
      </c>
      <c r="F35" s="133">
        <v>1</v>
      </c>
      <c r="G35" s="125"/>
      <c r="H35" s="126"/>
    </row>
    <row r="36" spans="1:8" s="127" customFormat="1" ht="72.75" customHeight="1">
      <c r="A36" s="128" t="str">
        <f>IF(Tabel14236[[#This Row],[Capitol]]&lt;&gt;"",COUNTIF($B$12:B36,B36),"")</f>
        <v/>
      </c>
      <c r="B36" s="129"/>
      <c r="C36" s="144"/>
      <c r="D36" s="131" t="s">
        <v>402</v>
      </c>
      <c r="E36" s="132" t="s">
        <v>17</v>
      </c>
      <c r="F36" s="142">
        <v>1</v>
      </c>
      <c r="G36" s="125"/>
      <c r="H36" s="126"/>
    </row>
    <row r="37" spans="1:8" s="127" customFormat="1">
      <c r="A37" s="143"/>
      <c r="B37" s="129"/>
      <c r="C37" s="144"/>
      <c r="D37" s="141" t="s">
        <v>395</v>
      </c>
      <c r="E37" s="132" t="s">
        <v>17</v>
      </c>
      <c r="F37" s="142">
        <v>1</v>
      </c>
      <c r="G37" s="125"/>
      <c r="H37" s="126"/>
    </row>
    <row r="38" spans="1:8" s="127" customFormat="1">
      <c r="A38" s="143"/>
      <c r="B38" s="129"/>
      <c r="C38" s="144"/>
      <c r="D38" s="141" t="s">
        <v>396</v>
      </c>
      <c r="E38" s="132" t="s">
        <v>17</v>
      </c>
      <c r="F38" s="142">
        <v>1</v>
      </c>
      <c r="G38" s="125"/>
      <c r="H38" s="126"/>
    </row>
    <row r="39" spans="1:8" s="127" customFormat="1">
      <c r="A39" s="128" t="str">
        <f>IF(Tabel14236[[#This Row],[Capitol]]&lt;&gt;"",COUNTIF($B$12:B39,B39),"")</f>
        <v/>
      </c>
      <c r="B39" s="129"/>
      <c r="C39" s="121"/>
      <c r="D39" s="122"/>
      <c r="E39" s="123"/>
      <c r="F39" s="133"/>
      <c r="G39" s="125"/>
      <c r="H39" s="126"/>
    </row>
    <row r="40" spans="1:8" s="127" customFormat="1">
      <c r="A40" s="128">
        <f>IF(Tabel14236[[#This Row],[Capitol]]&lt;&gt;"",COUNTIF($B$12:B40,B40),"")</f>
        <v>5</v>
      </c>
      <c r="B40" s="129" t="s">
        <v>33</v>
      </c>
      <c r="C40" s="121"/>
      <c r="D40" s="145" t="s">
        <v>403</v>
      </c>
      <c r="E40" s="132" t="s">
        <v>17</v>
      </c>
      <c r="F40" s="142">
        <v>6</v>
      </c>
      <c r="G40" s="125"/>
      <c r="H40" s="126"/>
    </row>
    <row r="41" spans="1:8" s="127" customFormat="1">
      <c r="A41" s="146"/>
      <c r="B41" s="146"/>
      <c r="C41" s="138"/>
      <c r="D41" s="147"/>
      <c r="E41" s="148"/>
      <c r="F41" s="133"/>
      <c r="G41" s="138"/>
      <c r="H41" s="139"/>
    </row>
    <row r="42" spans="1:8" s="127" customFormat="1">
      <c r="A42" s="149"/>
      <c r="B42" s="149"/>
      <c r="D42" s="150" t="s">
        <v>26</v>
      </c>
      <c r="E42" s="151"/>
      <c r="F42" s="124"/>
      <c r="H42" s="152"/>
    </row>
    <row r="43" spans="1:8" s="127" customFormat="1">
      <c r="A43" s="149"/>
      <c r="B43" s="149"/>
      <c r="D43" s="150"/>
      <c r="E43" s="151"/>
      <c r="F43" s="124"/>
      <c r="H43" s="152"/>
    </row>
    <row r="44" spans="1:8" s="127" customFormat="1" ht="28.5" customHeight="1">
      <c r="A44" s="149"/>
      <c r="B44" s="149"/>
      <c r="D44" s="153" t="s">
        <v>387</v>
      </c>
      <c r="E44" s="151"/>
      <c r="F44" s="124"/>
      <c r="H44" s="152"/>
    </row>
    <row r="45" spans="1:8" s="127" customFormat="1" ht="57" customHeight="1">
      <c r="A45" s="149"/>
      <c r="B45" s="149"/>
      <c r="D45" s="153" t="s">
        <v>388</v>
      </c>
      <c r="E45" s="151"/>
      <c r="F45" s="124"/>
      <c r="H45" s="152"/>
    </row>
    <row r="46" spans="1:8" s="127" customFormat="1" ht="37.5">
      <c r="A46" s="149"/>
      <c r="B46" s="149"/>
      <c r="D46" s="153" t="s">
        <v>27</v>
      </c>
      <c r="E46" s="151"/>
      <c r="F46" s="124"/>
      <c r="H46" s="152"/>
    </row>
    <row r="47" spans="1:8" s="127" customFormat="1" ht="37.5">
      <c r="D47" s="153" t="s">
        <v>28</v>
      </c>
    </row>
    <row r="48" spans="1:8" s="127" customFormat="1" ht="62.5">
      <c r="D48" s="153" t="s">
        <v>389</v>
      </c>
    </row>
    <row r="49" spans="1:8" s="127" customFormat="1" ht="25">
      <c r="D49" s="153" t="s">
        <v>390</v>
      </c>
    </row>
    <row r="50" spans="1:8" s="127" customFormat="1" ht="25">
      <c r="D50" s="153" t="s">
        <v>391</v>
      </c>
    </row>
    <row r="51" spans="1:8">
      <c r="D51" s="44"/>
    </row>
    <row r="52" spans="1:8">
      <c r="D52" s="44"/>
    </row>
    <row r="53" spans="1:8">
      <c r="D53" s="44"/>
    </row>
    <row r="60" spans="1:8">
      <c r="A60" s="28"/>
      <c r="B60" s="28"/>
      <c r="C60" s="28"/>
      <c r="D60" s="28"/>
      <c r="E60" s="28"/>
      <c r="F60" s="28"/>
      <c r="G60" s="28"/>
      <c r="H60" s="28"/>
    </row>
    <row r="109" ht="14.25" customHeight="1"/>
    <row r="189" spans="1:8" s="29" customFormat="1">
      <c r="A189"/>
      <c r="B189"/>
      <c r="C189"/>
      <c r="D189"/>
      <c r="E189"/>
      <c r="F189"/>
      <c r="G189"/>
      <c r="H189"/>
    </row>
    <row r="190" spans="1:8" s="29" customFormat="1">
      <c r="A190"/>
      <c r="B190"/>
      <c r="C190"/>
      <c r="D190"/>
      <c r="E190"/>
      <c r="F190"/>
      <c r="G190"/>
      <c r="H190"/>
    </row>
    <row r="191" spans="1:8" s="29" customFormat="1">
      <c r="A191"/>
      <c r="B191"/>
      <c r="C191"/>
      <c r="D191"/>
      <c r="E191"/>
      <c r="F191"/>
      <c r="G191"/>
      <c r="H191"/>
    </row>
    <row r="192" spans="1:8" s="29" customFormat="1">
      <c r="A192"/>
      <c r="B192"/>
      <c r="C192"/>
      <c r="D192"/>
      <c r="E192"/>
      <c r="F192"/>
      <c r="G192"/>
      <c r="H192"/>
    </row>
    <row r="193" spans="1:8" s="29" customFormat="1">
      <c r="A193"/>
      <c r="B193"/>
      <c r="C193"/>
      <c r="D193"/>
      <c r="E193"/>
      <c r="F193"/>
      <c r="G193"/>
      <c r="H193"/>
    </row>
    <row r="194" spans="1:8" s="29" customFormat="1">
      <c r="A194"/>
      <c r="B194"/>
      <c r="C194"/>
      <c r="D194"/>
      <c r="E194"/>
      <c r="F194"/>
      <c r="G194"/>
      <c r="H194"/>
    </row>
    <row r="195" spans="1:8" s="29" customFormat="1">
      <c r="A195"/>
      <c r="B195"/>
      <c r="C195"/>
      <c r="D195"/>
      <c r="E195"/>
      <c r="F195"/>
      <c r="G195"/>
      <c r="H195"/>
    </row>
    <row r="196" spans="1:8" s="29" customFormat="1">
      <c r="A196"/>
      <c r="B196"/>
      <c r="C196"/>
      <c r="D196"/>
      <c r="E196"/>
      <c r="F196"/>
      <c r="G196"/>
      <c r="H196"/>
    </row>
    <row r="197" spans="1:8" s="29" customFormat="1">
      <c r="A197"/>
      <c r="B197"/>
      <c r="C197"/>
      <c r="D197"/>
      <c r="E197"/>
      <c r="F197"/>
      <c r="G197"/>
      <c r="H197"/>
    </row>
    <row r="198" spans="1:8" s="29" customFormat="1">
      <c r="A198"/>
      <c r="B198"/>
      <c r="C198"/>
      <c r="D198"/>
      <c r="E198"/>
      <c r="F198"/>
      <c r="G198"/>
      <c r="H198"/>
    </row>
    <row r="199" spans="1:8" s="29" customFormat="1">
      <c r="A199"/>
      <c r="B199"/>
      <c r="C199"/>
      <c r="D199"/>
      <c r="E199"/>
      <c r="F199"/>
      <c r="G199"/>
      <c r="H199"/>
    </row>
    <row r="200" spans="1:8" s="29" customFormat="1">
      <c r="A200"/>
      <c r="B200"/>
      <c r="C200"/>
      <c r="D200"/>
      <c r="E200"/>
      <c r="F200"/>
      <c r="G200"/>
      <c r="H200"/>
    </row>
    <row r="201" spans="1:8" s="29" customFormat="1">
      <c r="A201"/>
      <c r="B201"/>
      <c r="C201"/>
      <c r="D201"/>
      <c r="E201"/>
      <c r="F201"/>
      <c r="G201"/>
      <c r="H201"/>
    </row>
    <row r="202" spans="1:8" s="29" customFormat="1">
      <c r="A202"/>
      <c r="B202"/>
      <c r="C202"/>
      <c r="D202"/>
      <c r="E202"/>
      <c r="F202"/>
      <c r="G202"/>
      <c r="H202"/>
    </row>
    <row r="203" spans="1:8" s="29" customFormat="1">
      <c r="A203"/>
      <c r="B203"/>
      <c r="C203"/>
      <c r="D203"/>
      <c r="E203"/>
      <c r="F203"/>
      <c r="G203"/>
      <c r="H203"/>
    </row>
    <row r="204" spans="1:8" s="29" customFormat="1">
      <c r="A204"/>
      <c r="B204"/>
      <c r="C204"/>
      <c r="D204"/>
      <c r="E204"/>
      <c r="F204"/>
      <c r="G204"/>
      <c r="H204"/>
    </row>
    <row r="205" spans="1:8" s="29" customFormat="1">
      <c r="A205"/>
      <c r="B205"/>
      <c r="C205"/>
      <c r="D205"/>
      <c r="E205"/>
      <c r="F205"/>
      <c r="G205"/>
      <c r="H205"/>
    </row>
    <row r="206" spans="1:8" s="29" customFormat="1">
      <c r="A206"/>
      <c r="B206"/>
      <c r="C206"/>
      <c r="D206"/>
      <c r="E206"/>
      <c r="F206"/>
      <c r="G206"/>
      <c r="H206"/>
    </row>
    <row r="207" spans="1:8" s="29" customFormat="1">
      <c r="A207"/>
      <c r="B207"/>
      <c r="C207"/>
      <c r="D207"/>
      <c r="E207"/>
      <c r="F207"/>
      <c r="G207"/>
      <c r="H207"/>
    </row>
    <row r="208" spans="1:8" s="29" customFormat="1">
      <c r="A208"/>
      <c r="B208"/>
      <c r="C208"/>
      <c r="D208"/>
      <c r="E208"/>
      <c r="F208"/>
      <c r="G208"/>
      <c r="H208"/>
    </row>
    <row r="209" spans="1:8" s="29" customFormat="1">
      <c r="A209"/>
      <c r="B209"/>
      <c r="C209"/>
      <c r="D209"/>
      <c r="E209"/>
      <c r="F209"/>
      <c r="G209"/>
      <c r="H209"/>
    </row>
    <row r="210" spans="1:8" s="29" customFormat="1">
      <c r="A210"/>
      <c r="B210"/>
      <c r="C210"/>
      <c r="D210"/>
      <c r="E210"/>
      <c r="F210"/>
      <c r="G210"/>
      <c r="H210"/>
    </row>
    <row r="211" spans="1:8" s="29" customFormat="1">
      <c r="A211"/>
      <c r="B211"/>
      <c r="C211"/>
      <c r="D211"/>
      <c r="E211"/>
      <c r="F211"/>
      <c r="G211"/>
      <c r="H211"/>
    </row>
    <row r="212" spans="1:8" s="29" customFormat="1">
      <c r="A212"/>
      <c r="B212"/>
      <c r="C212"/>
      <c r="D212"/>
      <c r="E212"/>
      <c r="F212"/>
      <c r="G212"/>
      <c r="H212"/>
    </row>
    <row r="213" spans="1:8" s="29" customFormat="1">
      <c r="A213"/>
      <c r="B213"/>
      <c r="C213"/>
      <c r="D213"/>
      <c r="E213"/>
      <c r="F213"/>
      <c r="G213"/>
      <c r="H213"/>
    </row>
    <row r="214" spans="1:8" s="29" customFormat="1">
      <c r="A214"/>
      <c r="B214"/>
      <c r="C214"/>
      <c r="D214"/>
      <c r="E214"/>
      <c r="F214"/>
      <c r="G214"/>
      <c r="H214"/>
    </row>
    <row r="215" spans="1:8" s="29" customFormat="1">
      <c r="A215"/>
      <c r="B215"/>
      <c r="C215"/>
      <c r="D215"/>
      <c r="E215"/>
      <c r="F215"/>
      <c r="G215"/>
      <c r="H215"/>
    </row>
    <row r="216" spans="1:8" s="29" customFormat="1">
      <c r="A216"/>
      <c r="B216"/>
      <c r="C216"/>
      <c r="D216"/>
      <c r="E216"/>
      <c r="F216"/>
      <c r="G216"/>
      <c r="H216"/>
    </row>
    <row r="217" spans="1:8" s="29" customFormat="1">
      <c r="A217"/>
      <c r="B217"/>
      <c r="C217"/>
      <c r="D217"/>
      <c r="E217"/>
      <c r="F217"/>
      <c r="G217"/>
      <c r="H217"/>
    </row>
    <row r="218" spans="1:8" s="29" customFormat="1">
      <c r="A218"/>
      <c r="B218"/>
      <c r="C218"/>
      <c r="D218"/>
      <c r="E218"/>
      <c r="F218"/>
      <c r="G218"/>
      <c r="H218"/>
    </row>
    <row r="219" spans="1:8" s="29" customFormat="1">
      <c r="A219"/>
      <c r="B219"/>
      <c r="C219"/>
      <c r="D219"/>
      <c r="E219"/>
      <c r="F219"/>
      <c r="G219"/>
      <c r="H219"/>
    </row>
    <row r="220" spans="1:8" s="29" customFormat="1">
      <c r="A220"/>
      <c r="B220"/>
      <c r="C220"/>
      <c r="D220"/>
      <c r="E220"/>
      <c r="F220"/>
      <c r="G220"/>
      <c r="H220"/>
    </row>
    <row r="221" spans="1:8" s="29" customFormat="1">
      <c r="A221"/>
      <c r="B221"/>
      <c r="C221"/>
      <c r="D221"/>
      <c r="E221"/>
      <c r="F221"/>
      <c r="G221"/>
      <c r="H221"/>
    </row>
    <row r="222" spans="1:8" s="29" customFormat="1">
      <c r="A222"/>
      <c r="B222"/>
      <c r="C222"/>
      <c r="D222"/>
      <c r="E222"/>
      <c r="F222"/>
      <c r="G222"/>
      <c r="H222"/>
    </row>
    <row r="223" spans="1:8" s="29" customFormat="1">
      <c r="A223"/>
      <c r="B223"/>
      <c r="C223"/>
      <c r="D223"/>
      <c r="E223"/>
      <c r="F223"/>
      <c r="G223"/>
      <c r="H223"/>
    </row>
    <row r="224" spans="1:8" s="29" customFormat="1">
      <c r="A224"/>
      <c r="B224"/>
      <c r="C224"/>
      <c r="D224"/>
      <c r="E224"/>
      <c r="F224"/>
      <c r="G224"/>
      <c r="H224"/>
    </row>
    <row r="225" spans="1:8" s="29" customFormat="1">
      <c r="A225"/>
      <c r="B225"/>
      <c r="C225"/>
      <c r="D225"/>
      <c r="E225"/>
      <c r="F225"/>
      <c r="G225"/>
      <c r="H225"/>
    </row>
    <row r="226" spans="1:8" s="29" customFormat="1">
      <c r="A226"/>
      <c r="B226"/>
      <c r="C226"/>
      <c r="D226"/>
      <c r="E226"/>
      <c r="F226"/>
      <c r="G226"/>
      <c r="H226"/>
    </row>
    <row r="227" spans="1:8" s="29" customFormat="1">
      <c r="A227"/>
      <c r="B227"/>
      <c r="C227"/>
      <c r="D227"/>
      <c r="E227"/>
      <c r="F227"/>
      <c r="G227"/>
      <c r="H227"/>
    </row>
    <row r="228" spans="1:8" s="29" customFormat="1">
      <c r="A228"/>
      <c r="B228"/>
      <c r="C228"/>
      <c r="D228"/>
      <c r="E228"/>
      <c r="F228"/>
      <c r="G228"/>
      <c r="H228"/>
    </row>
    <row r="229" spans="1:8" s="29" customFormat="1">
      <c r="A229"/>
      <c r="B229"/>
      <c r="C229"/>
      <c r="D229"/>
      <c r="E229"/>
      <c r="F229"/>
      <c r="G229"/>
      <c r="H229"/>
    </row>
    <row r="230" spans="1:8" s="29" customFormat="1">
      <c r="A230"/>
      <c r="B230"/>
      <c r="C230"/>
      <c r="D230"/>
      <c r="E230"/>
      <c r="F230"/>
      <c r="G230"/>
      <c r="H230"/>
    </row>
    <row r="231" spans="1:8" s="29" customFormat="1">
      <c r="A231"/>
      <c r="B231"/>
      <c r="C231"/>
      <c r="D231"/>
      <c r="E231"/>
      <c r="F231"/>
      <c r="G231"/>
      <c r="H231"/>
    </row>
    <row r="232" spans="1:8" s="29" customFormat="1">
      <c r="A232"/>
      <c r="B232"/>
      <c r="C232"/>
      <c r="D232"/>
      <c r="E232"/>
      <c r="F232"/>
      <c r="G232"/>
      <c r="H232"/>
    </row>
    <row r="233" spans="1:8" s="29" customFormat="1">
      <c r="A233"/>
      <c r="B233"/>
      <c r="C233"/>
      <c r="D233"/>
      <c r="E233"/>
      <c r="F233"/>
      <c r="G233"/>
      <c r="H233"/>
    </row>
    <row r="234" spans="1:8" s="29" customFormat="1">
      <c r="A234"/>
      <c r="B234"/>
      <c r="C234"/>
      <c r="D234"/>
      <c r="E234"/>
      <c r="F234"/>
      <c r="G234"/>
      <c r="H234"/>
    </row>
    <row r="235" spans="1:8" s="29" customFormat="1">
      <c r="A235"/>
      <c r="B235"/>
      <c r="C235"/>
      <c r="D235"/>
      <c r="E235"/>
      <c r="F235"/>
      <c r="G235"/>
      <c r="H235"/>
    </row>
    <row r="236" spans="1:8" s="29" customFormat="1">
      <c r="A236"/>
      <c r="B236"/>
      <c r="C236"/>
      <c r="D236"/>
      <c r="E236"/>
      <c r="F236"/>
      <c r="G236"/>
      <c r="H236"/>
    </row>
    <row r="237" spans="1:8" s="29" customFormat="1">
      <c r="A237"/>
      <c r="B237"/>
      <c r="C237"/>
      <c r="D237"/>
      <c r="E237"/>
      <c r="F237"/>
      <c r="G237"/>
      <c r="H237"/>
    </row>
    <row r="238" spans="1:8" s="29" customFormat="1">
      <c r="A238"/>
      <c r="B238"/>
      <c r="C238"/>
      <c r="D238"/>
      <c r="E238"/>
      <c r="F238"/>
      <c r="G238"/>
      <c r="H238"/>
    </row>
    <row r="239" spans="1:8" s="29" customFormat="1">
      <c r="A239"/>
      <c r="B239"/>
      <c r="C239"/>
      <c r="D239"/>
      <c r="E239"/>
      <c r="F239"/>
      <c r="G239"/>
      <c r="H239"/>
    </row>
    <row r="240" spans="1:8" s="29" customFormat="1">
      <c r="A240"/>
      <c r="B240"/>
      <c r="C240"/>
      <c r="D240"/>
      <c r="E240"/>
      <c r="F240"/>
      <c r="G240"/>
      <c r="H240"/>
    </row>
    <row r="241" spans="1:8" s="29" customFormat="1">
      <c r="A241"/>
      <c r="B241"/>
      <c r="C241"/>
      <c r="D241"/>
      <c r="E241"/>
      <c r="F241"/>
      <c r="G241"/>
      <c r="H241"/>
    </row>
    <row r="242" spans="1:8" s="29" customFormat="1">
      <c r="A242"/>
      <c r="B242"/>
      <c r="C242"/>
      <c r="D242"/>
      <c r="E242"/>
      <c r="F242"/>
      <c r="G242"/>
      <c r="H242"/>
    </row>
    <row r="243" spans="1:8" s="29" customFormat="1">
      <c r="A243"/>
      <c r="B243"/>
      <c r="C243"/>
      <c r="D243"/>
      <c r="E243"/>
      <c r="F243"/>
      <c r="G243"/>
      <c r="H243"/>
    </row>
    <row r="244" spans="1:8" s="29" customFormat="1">
      <c r="A244"/>
      <c r="B244"/>
      <c r="C244"/>
      <c r="D244"/>
      <c r="E244"/>
      <c r="F244"/>
      <c r="G244"/>
      <c r="H244"/>
    </row>
    <row r="245" spans="1:8" s="29" customFormat="1">
      <c r="A245"/>
      <c r="B245"/>
      <c r="C245"/>
      <c r="D245"/>
      <c r="E245"/>
      <c r="F245"/>
      <c r="G245"/>
      <c r="H245"/>
    </row>
    <row r="246" spans="1:8" s="29" customFormat="1">
      <c r="A246"/>
      <c r="B246"/>
      <c r="C246"/>
      <c r="D246"/>
      <c r="E246"/>
      <c r="F246"/>
      <c r="G246"/>
      <c r="H246"/>
    </row>
    <row r="250" spans="1:8" ht="28.5" customHeight="1"/>
    <row r="253" spans="1:8" ht="27" customHeight="1"/>
    <row r="275" spans="1:8" s="29" customFormat="1">
      <c r="A275"/>
      <c r="B275"/>
      <c r="C275"/>
      <c r="D275"/>
      <c r="E275"/>
      <c r="F275"/>
      <c r="G275"/>
      <c r="H275"/>
    </row>
    <row r="276" spans="1:8" s="29" customFormat="1">
      <c r="A276"/>
      <c r="B276"/>
      <c r="C276"/>
      <c r="D276"/>
      <c r="E276"/>
      <c r="F276"/>
      <c r="G276"/>
      <c r="H276"/>
    </row>
    <row r="277" spans="1:8" s="29" customFormat="1">
      <c r="A277"/>
      <c r="B277"/>
      <c r="C277"/>
      <c r="D277"/>
      <c r="E277"/>
      <c r="F277"/>
      <c r="G277"/>
      <c r="H277"/>
    </row>
    <row r="278" spans="1:8" s="29" customFormat="1">
      <c r="A278"/>
      <c r="B278"/>
      <c r="C278"/>
      <c r="D278"/>
      <c r="E278"/>
      <c r="F278"/>
      <c r="G278"/>
      <c r="H278"/>
    </row>
    <row r="279" spans="1:8" s="29" customFormat="1">
      <c r="A279"/>
      <c r="B279"/>
      <c r="C279"/>
      <c r="D279"/>
      <c r="E279"/>
      <c r="F279"/>
      <c r="G279"/>
      <c r="H279"/>
    </row>
    <row r="280" spans="1:8" s="29" customFormat="1">
      <c r="A280"/>
      <c r="B280"/>
      <c r="C280"/>
      <c r="D280"/>
      <c r="E280"/>
      <c r="F280"/>
      <c r="G280"/>
      <c r="H280"/>
    </row>
    <row r="281" spans="1:8" s="29" customFormat="1">
      <c r="A281"/>
      <c r="B281"/>
      <c r="C281"/>
      <c r="D281"/>
      <c r="E281"/>
      <c r="F281"/>
      <c r="G281"/>
      <c r="H281"/>
    </row>
    <row r="282" spans="1:8" s="29" customFormat="1">
      <c r="A282"/>
      <c r="B282"/>
      <c r="C282"/>
      <c r="D282"/>
      <c r="E282"/>
      <c r="F282"/>
      <c r="G282"/>
      <c r="H282"/>
    </row>
    <row r="283" spans="1:8" s="29" customFormat="1">
      <c r="A283"/>
      <c r="B283"/>
      <c r="C283"/>
      <c r="D283"/>
      <c r="E283"/>
      <c r="F283"/>
      <c r="G283"/>
      <c r="H283"/>
    </row>
    <row r="284" spans="1:8" s="29" customFormat="1">
      <c r="A284"/>
      <c r="B284"/>
      <c r="C284"/>
      <c r="D284"/>
      <c r="E284"/>
      <c r="F284"/>
      <c r="G284"/>
      <c r="H284"/>
    </row>
    <row r="285" spans="1:8" s="29" customFormat="1">
      <c r="A285"/>
      <c r="B285"/>
      <c r="C285"/>
      <c r="D285"/>
      <c r="E285"/>
      <c r="F285"/>
      <c r="G285"/>
      <c r="H285"/>
    </row>
    <row r="286" spans="1:8" s="29" customFormat="1">
      <c r="A286"/>
      <c r="B286"/>
      <c r="C286"/>
      <c r="D286"/>
      <c r="E286"/>
      <c r="F286"/>
      <c r="G286"/>
      <c r="H286"/>
    </row>
    <row r="287" spans="1:8" s="29" customFormat="1">
      <c r="A287"/>
      <c r="B287"/>
      <c r="C287"/>
      <c r="D287"/>
      <c r="E287"/>
      <c r="F287"/>
      <c r="G287"/>
      <c r="H287"/>
    </row>
    <row r="288" spans="1:8" s="29" customFormat="1">
      <c r="A288"/>
      <c r="B288"/>
      <c r="C288"/>
      <c r="D288"/>
      <c r="E288"/>
      <c r="F288"/>
      <c r="G288"/>
      <c r="H288"/>
    </row>
    <row r="289" spans="1:8" s="29" customFormat="1">
      <c r="A289"/>
      <c r="B289"/>
      <c r="C289"/>
      <c r="D289"/>
      <c r="E289"/>
      <c r="F289"/>
      <c r="G289"/>
      <c r="H289"/>
    </row>
    <row r="290" spans="1:8" s="29" customFormat="1">
      <c r="A290"/>
      <c r="B290"/>
      <c r="C290"/>
      <c r="D290"/>
      <c r="E290"/>
      <c r="F290"/>
      <c r="G290"/>
      <c r="H290"/>
    </row>
    <row r="291" spans="1:8" s="29" customFormat="1">
      <c r="A291"/>
      <c r="B291"/>
      <c r="C291"/>
      <c r="D291"/>
      <c r="E291"/>
      <c r="F291"/>
      <c r="G291"/>
      <c r="H291"/>
    </row>
    <row r="292" spans="1:8" s="29" customFormat="1">
      <c r="A292"/>
      <c r="B292"/>
      <c r="C292"/>
      <c r="D292"/>
      <c r="E292"/>
      <c r="F292"/>
      <c r="G292"/>
      <c r="H292"/>
    </row>
    <row r="293" spans="1:8" s="29" customFormat="1">
      <c r="A293"/>
      <c r="B293"/>
      <c r="C293"/>
      <c r="D293"/>
      <c r="E293"/>
      <c r="F293"/>
      <c r="G293"/>
      <c r="H293"/>
    </row>
    <row r="294" spans="1:8" s="29" customFormat="1">
      <c r="A294"/>
      <c r="B294"/>
      <c r="C294"/>
      <c r="D294"/>
      <c r="E294"/>
      <c r="F294"/>
      <c r="G294"/>
      <c r="H294"/>
    </row>
    <row r="295" spans="1:8" s="29" customFormat="1">
      <c r="A295"/>
      <c r="B295"/>
      <c r="C295"/>
      <c r="D295"/>
      <c r="E295"/>
      <c r="F295"/>
      <c r="G295"/>
      <c r="H295"/>
    </row>
    <row r="296" spans="1:8" s="29" customFormat="1">
      <c r="A296"/>
      <c r="B296"/>
      <c r="C296"/>
      <c r="D296"/>
      <c r="E296"/>
      <c r="F296"/>
      <c r="G296"/>
      <c r="H296"/>
    </row>
    <row r="297" spans="1:8" s="29" customFormat="1">
      <c r="A297"/>
      <c r="B297"/>
      <c r="C297"/>
      <c r="D297"/>
      <c r="E297"/>
      <c r="F297"/>
      <c r="G297"/>
      <c r="H297"/>
    </row>
    <row r="298" spans="1:8" s="29" customFormat="1">
      <c r="A298"/>
      <c r="B298"/>
      <c r="C298"/>
      <c r="D298"/>
      <c r="E298"/>
      <c r="F298"/>
      <c r="G298"/>
      <c r="H298"/>
    </row>
    <row r="299" spans="1:8" s="29" customFormat="1">
      <c r="A299"/>
      <c r="B299"/>
      <c r="C299"/>
      <c r="D299"/>
      <c r="E299"/>
      <c r="F299"/>
      <c r="G299"/>
      <c r="H299"/>
    </row>
    <row r="300" spans="1:8" s="29" customFormat="1">
      <c r="A300"/>
      <c r="B300"/>
      <c r="C300"/>
      <c r="D300"/>
      <c r="E300"/>
      <c r="F300"/>
      <c r="G300"/>
      <c r="H300"/>
    </row>
    <row r="301" spans="1:8" s="29" customFormat="1">
      <c r="A301"/>
      <c r="B301"/>
      <c r="C301"/>
      <c r="D301"/>
      <c r="E301"/>
      <c r="F301"/>
      <c r="G301"/>
      <c r="H301"/>
    </row>
    <row r="302" spans="1:8" s="29" customFormat="1">
      <c r="A302"/>
      <c r="B302"/>
      <c r="C302"/>
      <c r="D302"/>
      <c r="E302"/>
      <c r="F302"/>
      <c r="G302"/>
      <c r="H302"/>
    </row>
    <row r="303" spans="1:8" s="29" customFormat="1">
      <c r="A303"/>
      <c r="B303"/>
      <c r="C303"/>
      <c r="D303"/>
      <c r="E303"/>
      <c r="F303"/>
      <c r="G303"/>
      <c r="H303"/>
    </row>
    <row r="304" spans="1:8" s="29" customFormat="1">
      <c r="A304"/>
      <c r="B304"/>
      <c r="C304"/>
      <c r="D304"/>
      <c r="E304"/>
      <c r="F304"/>
      <c r="G304"/>
      <c r="H304"/>
    </row>
    <row r="305" spans="1:8" s="29" customFormat="1">
      <c r="A305"/>
      <c r="B305"/>
      <c r="C305"/>
      <c r="D305"/>
      <c r="E305"/>
      <c r="F305"/>
      <c r="G305"/>
      <c r="H305"/>
    </row>
    <row r="306" spans="1:8" s="29" customFormat="1">
      <c r="A306"/>
      <c r="B306"/>
      <c r="C306"/>
      <c r="D306"/>
      <c r="E306"/>
      <c r="F306"/>
      <c r="G306"/>
      <c r="H306"/>
    </row>
    <row r="307" spans="1:8" s="29" customFormat="1">
      <c r="A307"/>
      <c r="B307"/>
      <c r="C307"/>
      <c r="D307"/>
      <c r="E307"/>
      <c r="F307"/>
      <c r="G307"/>
      <c r="H307"/>
    </row>
    <row r="308" spans="1:8" s="29" customFormat="1">
      <c r="A308"/>
      <c r="B308"/>
      <c r="C308"/>
      <c r="D308"/>
      <c r="E308"/>
      <c r="F308"/>
      <c r="G308"/>
      <c r="H308"/>
    </row>
    <row r="309" spans="1:8" s="29" customFormat="1">
      <c r="A309"/>
      <c r="B309"/>
      <c r="C309"/>
      <c r="D309"/>
      <c r="E309"/>
      <c r="F309"/>
      <c r="G309"/>
      <c r="H309"/>
    </row>
    <row r="310" spans="1:8" s="29" customFormat="1">
      <c r="A310"/>
      <c r="B310"/>
      <c r="C310"/>
      <c r="D310"/>
      <c r="E310"/>
      <c r="F310"/>
      <c r="G310"/>
      <c r="H310"/>
    </row>
    <row r="311" spans="1:8" s="29" customFormat="1" ht="32.25" customHeight="1">
      <c r="A311"/>
      <c r="B311"/>
      <c r="C311"/>
      <c r="D311"/>
      <c r="E311"/>
      <c r="F311"/>
      <c r="G311"/>
      <c r="H311"/>
    </row>
    <row r="312" spans="1:8" s="29" customFormat="1">
      <c r="A312"/>
      <c r="B312"/>
      <c r="C312"/>
      <c r="D312"/>
      <c r="E312"/>
      <c r="F312"/>
      <c r="G312"/>
      <c r="H312"/>
    </row>
    <row r="313" spans="1:8" s="29" customFormat="1">
      <c r="A313"/>
      <c r="B313"/>
      <c r="C313"/>
      <c r="D313"/>
      <c r="E313"/>
      <c r="F313"/>
      <c r="G313"/>
      <c r="H313"/>
    </row>
    <row r="314" spans="1:8" s="29" customFormat="1">
      <c r="A314"/>
      <c r="B314"/>
      <c r="C314"/>
      <c r="D314"/>
      <c r="E314"/>
      <c r="F314"/>
      <c r="G314"/>
      <c r="H314"/>
    </row>
    <row r="315" spans="1:8" s="29" customFormat="1">
      <c r="A315"/>
      <c r="B315"/>
      <c r="C315"/>
      <c r="D315"/>
      <c r="E315"/>
      <c r="F315"/>
      <c r="G315"/>
      <c r="H315"/>
    </row>
    <row r="316" spans="1:8" s="29" customFormat="1">
      <c r="A316"/>
      <c r="B316"/>
      <c r="C316"/>
      <c r="D316"/>
      <c r="E316"/>
      <c r="F316"/>
      <c r="G316"/>
      <c r="H316"/>
    </row>
    <row r="877" ht="126" customHeight="1"/>
    <row r="973" ht="42" customHeight="1"/>
    <row r="1186" ht="114" customHeight="1"/>
    <row r="1205" spans="1:8" s="28" customFormat="1">
      <c r="A1205"/>
      <c r="B1205"/>
      <c r="C1205"/>
      <c r="D1205"/>
      <c r="E1205"/>
      <c r="F1205"/>
      <c r="G1205"/>
      <c r="H1205"/>
    </row>
  </sheetData>
  <mergeCells count="1">
    <mergeCell ref="D42:D43"/>
  </mergeCells>
  <pageMargins left="0.23622047244094491" right="0.23622047244094491" top="0.23622047244094491" bottom="0.74803149606299213" header="0.31496062992125984" footer="0.31496062992125984"/>
  <pageSetup paperSize="9" scale="74" fitToHeight="0" orientation="landscape" errors="dash"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CENTRALIZATOR</vt:lpstr>
      <vt:lpstr>IT</vt:lpstr>
      <vt:lpstr>IV</vt:lpstr>
      <vt:lpstr>IC</vt:lpstr>
      <vt:lpstr>Camere frigorifice</vt:lpstr>
      <vt:lpstr>'Camere frigorifice'!_Hlk8768310</vt:lpstr>
      <vt:lpstr>CENTRALIZATOR!_Hlk8768310</vt:lpstr>
      <vt:lpstr>IC!_Hlk8768310</vt:lpstr>
      <vt:lpstr>IT!_Hlk8768310</vt:lpstr>
      <vt:lpstr>IV!_Hlk8768310</vt:lpstr>
      <vt:lpstr>'Camere frigorifice'!Print_Area</vt:lpstr>
      <vt:lpstr>CENTRALIZATOR!Print_Area</vt:lpstr>
      <vt:lpstr>IC!Print_Area</vt:lpstr>
      <vt:lpstr>IT!Print_Area</vt:lpstr>
      <vt:lpstr>IV!Print_Area</vt:lpstr>
      <vt:lpstr>'Camere frigorifice'!Print_Titles</vt:lpstr>
      <vt:lpstr>CENTRALIZATOR!Print_Titles</vt:lpstr>
      <vt:lpstr>IC!Print_Titles</vt:lpstr>
      <vt:lpstr>IT!Print_Titles</vt:lpstr>
      <vt:lpstr>IV!Print_Titles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2026-03-16T18:23:43Z</dcterms:modified>
</cp:coreProperties>
</file>