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avinia.simion\Desktop\Curatenie AC\SEAP\"/>
    </mc:Choice>
  </mc:AlternateContent>
  <xr:revisionPtr revIDLastSave="0" documentId="13_ncr:1_{07CCB985-E1F9-43F8-9F66-04A575A8CA83}" xr6:coauthVersionLast="36" xr6:coauthVersionMax="36" xr10:uidLastSave="{00000000-0000-0000-0000-000000000000}"/>
  <bookViews>
    <workbookView xWindow="0" yWindow="0" windowWidth="23040" windowHeight="9915" activeTab="3" xr2:uid="{00000000-000D-0000-FFFF-FFFF00000000}"/>
  </bookViews>
  <sheets>
    <sheet name="Anexa 1- detalii AC" sheetId="6" r:id="rId1"/>
    <sheet name="Anexa 2- Gama de prestații " sheetId="7" r:id="rId2"/>
    <sheet name="Anexa 3- Materiale consumabile" sheetId="8" r:id="rId3"/>
    <sheet name="Fisa de monitorizare" sheetId="9"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6" l="1"/>
  <c r="R7" i="6"/>
  <c r="Q13" i="6"/>
  <c r="Q7" i="6"/>
  <c r="P13" i="6"/>
  <c r="O13" i="6"/>
  <c r="L13" i="6"/>
  <c r="P7" i="6"/>
  <c r="D23" i="6" l="1"/>
  <c r="D22" i="6"/>
  <c r="O7" i="6" l="1"/>
  <c r="N7" i="6"/>
  <c r="M7" i="6"/>
  <c r="L7" i="6"/>
  <c r="K7" i="6"/>
  <c r="J7" i="6" l="1"/>
  <c r="A33" i="9" l="1"/>
  <c r="G42" i="7" l="1"/>
  <c r="E52" i="7"/>
  <c r="G50" i="7"/>
  <c r="G46" i="7"/>
  <c r="G48" i="7"/>
  <c r="C13" i="6" l="1"/>
  <c r="C8" i="6"/>
  <c r="D7" i="6" l="1"/>
  <c r="D11" i="6" l="1"/>
  <c r="D13" i="6" s="1"/>
  <c r="D10" i="6"/>
  <c r="D12" i="6"/>
</calcChain>
</file>

<file path=xl/sharedStrings.xml><?xml version="1.0" encoding="utf-8"?>
<sst xmlns="http://schemas.openxmlformats.org/spreadsheetml/2006/main" count="286" uniqueCount="234">
  <si>
    <t>Nr.crt.</t>
  </si>
  <si>
    <t>SUPRAFETE PENTRU CARE SE SOLICITA SERVICIILE DE CURĂȚENIE</t>
  </si>
  <si>
    <t>Suprafată (MP)</t>
  </si>
  <si>
    <t>Total 1( poz.1)</t>
  </si>
  <si>
    <t>Valoare estimată/ o prestație la cerere
lei fără TVA</t>
  </si>
  <si>
    <t>Tabel nr.1</t>
  </si>
  <si>
    <t xml:space="preserve">Spatiile cladirii INS supuse operatiunilor aferente prestatiei de curatenie curente
</t>
  </si>
  <si>
    <t xml:space="preserve"> VALOARE CONTRACT SUBSECVENT </t>
  </si>
  <si>
    <t>Tabel nr.2</t>
  </si>
  <si>
    <t xml:space="preserve">Anexa 1 </t>
  </si>
  <si>
    <t>8 ore</t>
  </si>
  <si>
    <t>personal solicitat</t>
  </si>
  <si>
    <t>Preț(tarif) pe ora de prestație</t>
  </si>
  <si>
    <t>Sala Albastra( la cerere)</t>
  </si>
  <si>
    <t xml:space="preserve"> echipă***
(mimim 5 operatori de curățenie)</t>
  </si>
  <si>
    <t xml:space="preserve"> Servicii de curățare Sala Amfiteatru ( de conferinte,la cerere)</t>
  </si>
  <si>
    <t>Servicii de curățenie pentru zonele “Intrare de onoare”, hol expozițional, foaiere aferente Sălii Amfiteatru( la cerere)</t>
  </si>
  <si>
    <t>echipă**
(mimim 5 operatori de curățenie)</t>
  </si>
  <si>
    <t>CONTRACTE SUBSECVENTE</t>
  </si>
  <si>
    <t>Nr. crt.</t>
  </si>
  <si>
    <t>Gama de prestații / Activitatea</t>
  </si>
  <si>
    <t xml:space="preserve">Frecvența 
activității </t>
  </si>
  <si>
    <t>Nr. mediu de zile lucrătoare pe luna calendaristică de prestație</t>
  </si>
  <si>
    <t>(Lei fără TVA)</t>
  </si>
  <si>
    <t>5 = 3 * 4</t>
  </si>
  <si>
    <r>
      <t xml:space="preserve">Gama de prestații 1: Operațiuni </t>
    </r>
    <r>
      <rPr>
        <b/>
        <sz val="11"/>
        <color theme="1"/>
        <rFont val="Calibri"/>
        <family val="2"/>
        <scheme val="minor"/>
      </rPr>
      <t>curente – curățenie de întreținere</t>
    </r>
  </si>
  <si>
    <t>Activitatea 1</t>
  </si>
  <si>
    <t>se va efectua zilnic</t>
  </si>
  <si>
    <t>Colectarea selectivă a deșeurilor și depozitarea acestora, în conformitate cu legislația în vigoare</t>
  </si>
  <si>
    <t>Activitatea 2</t>
  </si>
  <si>
    <t>Golirea și curățarea coșurilor de gunoi, schimbarea sacilor menajeri și evacuarea acestuia în locul special amenajat</t>
  </si>
  <si>
    <t>Activitatea 3</t>
  </si>
  <si>
    <r>
      <t>se va efectua</t>
    </r>
    <r>
      <rPr>
        <b/>
        <sz val="11"/>
        <color rgb="FF000000"/>
        <rFont val="Calibri"/>
        <family val="2"/>
        <scheme val="minor"/>
      </rPr>
      <t xml:space="preserve">  de 2(două)  </t>
    </r>
    <r>
      <rPr>
        <sz val="11"/>
        <color rgb="FF000000"/>
        <rFont val="Calibri"/>
        <family val="2"/>
        <scheme val="minor"/>
      </rPr>
      <t>ori lună</t>
    </r>
  </si>
  <si>
    <t>Aspirarea, spălarea și degresarea pardoselilor din birouri, săli de protocol/colegiu, holuri, scări interioare</t>
  </si>
  <si>
    <t>Activitatea 4</t>
  </si>
  <si>
    <t>Măturarea, spălarea și degresarea scărilor de acces în interiorul clădirii INS</t>
  </si>
  <si>
    <t>Activitatea 5</t>
  </si>
  <si>
    <r>
      <t>se va efectua zilnic</t>
    </r>
    <r>
      <rPr>
        <i/>
        <sz val="11"/>
        <color rgb="FF000000"/>
        <rFont val="Calibri"/>
        <family val="2"/>
        <scheme val="minor"/>
      </rPr>
      <t xml:space="preserve"> </t>
    </r>
  </si>
  <si>
    <t xml:space="preserve">Măturarea, spălarea, dezinfectarea și odorizarea grupurilor sanitare (spălare chiuvete, vase wc, curățare accesorii sanitare, curățare oglinzi, faianță, spălare și dezinfectare pardoseli) </t>
  </si>
  <si>
    <t>(1 ansamblu de operațiuni în cadrul unei zile lucătoare)</t>
  </si>
  <si>
    <t>Activitatea 6</t>
  </si>
  <si>
    <t xml:space="preserve">se va efectua zilnic </t>
  </si>
  <si>
    <t xml:space="preserve">Adăugarea materialelor consumabile în grupurile sanitare (hârtie igienică, săpun lichid, pastile de pisoar etc.) </t>
  </si>
  <si>
    <t>(3 acțiuni de alimentare în cadrul unei zile lucătoare)</t>
  </si>
  <si>
    <t>Activitatea 7</t>
  </si>
  <si>
    <r>
      <t>Colectarea și transportul gunoiului menajer, la locul de depozitare</t>
    </r>
    <r>
      <rPr>
        <b/>
        <sz val="11"/>
        <color rgb="FF000000"/>
        <rFont val="Calibri"/>
        <family val="2"/>
        <scheme val="minor"/>
      </rPr>
      <t xml:space="preserve"> </t>
    </r>
  </si>
  <si>
    <t>Activitatea 8</t>
  </si>
  <si>
    <t>se va efectua de 2 ori pe săptămână</t>
  </si>
  <si>
    <t xml:space="preserve">Măturarea și/sau aspirarea și spălarea holurilor instituției </t>
  </si>
  <si>
    <t>Activitatea 9</t>
  </si>
  <si>
    <r>
      <t>Măturarea și/sau aspirarea și spălarea</t>
    </r>
    <r>
      <rPr>
        <sz val="11"/>
        <color theme="1"/>
        <rFont val="Calibri"/>
        <family val="2"/>
        <scheme val="minor"/>
      </rPr>
      <t xml:space="preserve"> </t>
    </r>
    <r>
      <rPr>
        <sz val="11"/>
        <color rgb="FF000000"/>
        <rFont val="Calibri"/>
        <family val="2"/>
        <scheme val="minor"/>
      </rPr>
      <t>holului de acces la ascensoare, situat la parterul clădirii INS, la intrarea din B-dul Națiunile Unite</t>
    </r>
  </si>
  <si>
    <t>(2 ansambluri de operațiuni în cadrul unei zile lucătoare)</t>
  </si>
  <si>
    <t>Activitatea 10</t>
  </si>
  <si>
    <t>se va efectua de o dată pe săptămână</t>
  </si>
  <si>
    <t xml:space="preserve">Ștergerea geamurilor și a ușilor de la intrările în clădire </t>
  </si>
  <si>
    <t>Activitatea 11</t>
  </si>
  <si>
    <t>se va efectua o dată pe săptămână</t>
  </si>
  <si>
    <t>Activitatea 12</t>
  </si>
  <si>
    <t>se va efectua în ultima zi lucrătoare a fiecărei săptămâni</t>
  </si>
  <si>
    <t xml:space="preserve">Curățarea spațiului de depozitare a deșeurilor </t>
  </si>
  <si>
    <r>
      <t xml:space="preserve">Gama de prestații 2: Operațiuni </t>
    </r>
    <r>
      <rPr>
        <b/>
        <sz val="11"/>
        <color theme="1"/>
        <rFont val="Calibri"/>
        <family val="2"/>
        <scheme val="minor"/>
      </rPr>
      <t>aferente curățeniei generale (programată a se efectua de o dată pe durata perioadei de prestație)</t>
    </r>
  </si>
  <si>
    <t>Spălarea mochetelor și a covoarelor, fără deplasarea de pe loc, cu ajutorul monodiscului cu generator de spumă</t>
  </si>
  <si>
    <t>Lustruirea, prin metode specifice, a suprafețelor acoperite cu parchet, mozaic venețian, marmură, gresie, linoleum sau alte materiale care se pretează la tratamente cu substanțe adecvate</t>
  </si>
  <si>
    <t xml:space="preserve"> Aspirarea( îndepărtarea) prafului de pe pereți, calorifere,  a jaluzelelor verticale şi orizontale și de pe suprafețele greu accesibile (unghere și altele asemenea).</t>
  </si>
  <si>
    <t xml:space="preserve"> Subtotal valoric Gama de prestații 2 = ∑(A1:A4) - Lei fără TVA</t>
  </si>
  <si>
    <t>8 ore prestație/ o prestație solicitată</t>
  </si>
  <si>
    <t xml:space="preserve"> Servicii de curățare Sala Amfiteatru ( de conferinte)cu suprafață de 578.37 mp</t>
  </si>
  <si>
    <t>Curățare Sala Albastră cu o suprafață de 159.01 mp</t>
  </si>
  <si>
    <t>6 ore prestație/ o prestație solicitată</t>
  </si>
  <si>
    <t>Curățare “Intrare de onoare”, hol expozițional, foaiere aferente Sălii Amfiteatru cu o suprafață de 719.16 mp</t>
  </si>
  <si>
    <t>Anexa 2</t>
  </si>
  <si>
    <t>Prețul (tariful) componenta a  orei  de prestație</t>
  </si>
  <si>
    <t>Prețul (tariful) pe luna calendaristică de prestație pentru componentă( coloana 3)</t>
  </si>
  <si>
    <t>Gama de prestații 3/Activități</t>
  </si>
  <si>
    <t xml:space="preserve">Spălarea și degresarea geamurilor, a pervazurilor și a tocurilor interioare și exterioare ale ușilor și ale ferestrelor din birouri, </t>
  </si>
  <si>
    <t>Cantitatea de servicii  aferente curățeniei ocazionale ( pentru tipurile de activități 1-2-3) solicitată la cerere în contractele subsecvente, îndividual sau cumulat și  care prin însumare NU vor depăși valoarea maxim estimată</t>
  </si>
  <si>
    <t>Preț(tarif) prestație  maxim estimat pentru  tipul de activitate
( aferent pentru 1(un) tip de activitate prestată) lei  fără TVA</t>
  </si>
  <si>
    <t>Semnaturi</t>
  </si>
  <si>
    <t>SUPRAFETE  ȘI CANTITĂȚI PENTRU CARE SE SOLICITA SERVICIILE DE CURĂȚENIE</t>
  </si>
  <si>
    <t>*- numărul maxim de contracte subsecvente include și contractele subsecvente încheiate pentru suprafețele destinate curățeniei ocazionale</t>
  </si>
  <si>
    <t>Gama de prestații de curățenie curentă pentru spațiile în care își desfășoară activitatea  INS</t>
  </si>
  <si>
    <t>Denumire material</t>
  </si>
  <si>
    <t>U.M.</t>
  </si>
  <si>
    <t>Cantitate</t>
  </si>
  <si>
    <t>Observații</t>
  </si>
  <si>
    <t>Litri/lună</t>
  </si>
  <si>
    <r>
      <t>Detergent decapant pentru spălarea covorului PVC -</t>
    </r>
    <r>
      <rPr>
        <sz val="11"/>
        <color theme="1"/>
        <rFont val="Calibri"/>
        <family val="2"/>
        <scheme val="minor"/>
      </rPr>
      <t xml:space="preserve"> </t>
    </r>
    <r>
      <rPr>
        <sz val="12"/>
        <color theme="1"/>
        <rFont val="Times New Roman"/>
        <family val="1"/>
      </rPr>
      <t xml:space="preserve">cantitatea este pentru un trimestru  </t>
    </r>
  </si>
  <si>
    <r>
      <t>Precizare</t>
    </r>
    <r>
      <rPr>
        <i/>
        <sz val="12"/>
        <color theme="1"/>
        <rFont val="Times New Roman"/>
        <family val="1"/>
      </rPr>
      <t>: produsul se furnizează la începutul fiecarui trimestru</t>
    </r>
  </si>
  <si>
    <r>
      <t xml:space="preserve">Detergent  pentru curățare geamuri </t>
    </r>
    <r>
      <rPr>
        <b/>
        <i/>
        <sz val="12"/>
        <color theme="1"/>
        <rFont val="Times New Roman"/>
        <family val="1"/>
      </rPr>
      <t>– se solicită, în mod obligatoriu, un produs ecologic</t>
    </r>
  </si>
  <si>
    <t>Burete canelat  pentru vase, dimensiune cca. 9.5 x 6 x 4 cm</t>
  </si>
  <si>
    <t>Buc./lună</t>
  </si>
  <si>
    <t>Mănuși menaj latex cu striații (diferite marimi)</t>
  </si>
  <si>
    <t>Perechi/lună</t>
  </si>
  <si>
    <t>Perii WC din plastic cu suport, pentru toată perioada de prestație, vor fi furnizate in prima luna de prestatie</t>
  </si>
  <si>
    <t>Detergent universal neutru cu spumare redusă și acțiune dezinfectantă, pentru suprafețe sintetice și vinil, linoleum, lemn, parchet, plastic laminat,  plăci decorative, sticlă, granit și marmură</t>
  </si>
  <si>
    <r>
      <t xml:space="preserve">Detartrant (detergent grupuri sanitare care dizolvă calcarul) </t>
    </r>
    <r>
      <rPr>
        <b/>
        <i/>
        <sz val="12"/>
        <color theme="1"/>
        <rFont val="Times New Roman"/>
        <family val="1"/>
      </rPr>
      <t>– se solicită, în mod obligatoriu, un produs ecologic</t>
    </r>
  </si>
  <si>
    <r>
      <t xml:space="preserve">Hârtie igienică Jumbo sau echivalent, 250 m (pentru dispenser), 2 straturi mini Jumbo sau echivalent, lungime minimum 170 m lungime, minimum 770 porții/foi pe rolă, culoare albă, EcoLabel, certificat FSC sau echivalent </t>
    </r>
    <r>
      <rPr>
        <b/>
        <i/>
        <sz val="12"/>
        <color theme="1"/>
        <rFont val="Times New Roman"/>
        <family val="1"/>
      </rPr>
      <t>– se solicită, în mod obligatoriu, un produs ecologic</t>
    </r>
  </si>
  <si>
    <t>Săpun lichid (cu glicerină sau cu un alt compus similar, cu rol de catifelare a pielii)</t>
  </si>
  <si>
    <t>Coadă mop din lemn</t>
  </si>
  <si>
    <r>
      <t>Precizare</t>
    </r>
    <r>
      <rPr>
        <i/>
        <sz val="12"/>
        <color theme="1"/>
        <rFont val="Times New Roman"/>
        <family val="1"/>
      </rPr>
      <t>:</t>
    </r>
    <r>
      <rPr>
        <i/>
        <sz val="11"/>
        <color theme="1"/>
        <rFont val="Calibri"/>
        <family val="2"/>
        <scheme val="minor"/>
      </rPr>
      <t xml:space="preserve"> </t>
    </r>
    <r>
      <rPr>
        <i/>
        <sz val="12"/>
        <color theme="1"/>
        <rFont val="Times New Roman"/>
        <family val="1"/>
      </rPr>
      <t>Vor fi furnizate în prima lună de prestație.</t>
    </r>
  </si>
  <si>
    <t xml:space="preserve">Buc./an </t>
  </si>
  <si>
    <t>Rezervă mop clasic bumbac</t>
  </si>
  <si>
    <t>Lavete microfibră universale</t>
  </si>
  <si>
    <t>Saci menajeri 120 l (pentru coșurile speciale din birouri)</t>
  </si>
  <si>
    <t>Rolă a 10 buc./lună</t>
  </si>
  <si>
    <t>Saci menajeri 60 litri (pentru coșurile speciale de pe etaje)</t>
  </si>
  <si>
    <t>Saci menajeri 240 litri</t>
  </si>
  <si>
    <t>Pastile pisoar (distrug resturile organice și depunerile din pisoare și de pe țevi, reducând până la eliminare mirosurile neplăcute)</t>
  </si>
  <si>
    <t>Cutie a 100 buc./lună</t>
  </si>
  <si>
    <r>
      <t>Precizări</t>
    </r>
    <r>
      <rPr>
        <i/>
        <sz val="12"/>
        <color theme="1"/>
        <rFont val="Times New Roman"/>
        <family val="1"/>
      </rPr>
      <t xml:space="preserve">: </t>
    </r>
  </si>
  <si>
    <r>
      <t>·</t>
    </r>
    <r>
      <rPr>
        <sz val="7"/>
        <color theme="1"/>
        <rFont val="Times New Roman"/>
        <family val="1"/>
      </rPr>
      <t xml:space="preserve">     </t>
    </r>
    <r>
      <rPr>
        <i/>
        <sz val="12"/>
        <color theme="1"/>
        <rFont val="Times New Roman"/>
        <family val="1"/>
      </rPr>
      <t>Vor fi furnizate în prima lună de prestație.</t>
    </r>
  </si>
  <si>
    <r>
      <t>·</t>
    </r>
    <r>
      <rPr>
        <sz val="7"/>
        <color theme="1"/>
        <rFont val="Times New Roman"/>
        <family val="1"/>
      </rPr>
      <t xml:space="preserve">     </t>
    </r>
    <r>
      <rPr>
        <i/>
        <sz val="12"/>
        <color theme="1"/>
        <rFont val="Times New Roman"/>
        <family val="1"/>
      </rPr>
      <t>Mătura va fi cu coadă de lemn, iar fărașul va avea coadă metalică.</t>
    </r>
  </si>
  <si>
    <t>Sac hârtie aspirator</t>
  </si>
  <si>
    <t>ANEXA NR.3</t>
  </si>
  <si>
    <t>Tabelul 4: Materiale de curățenie și produse conexe, utilizate în prestație</t>
  </si>
  <si>
    <t>Material antiderapant( sare sau similar pentru îndepărtarea zăpezii/ghetii de pe trotuare) livrabilă în saci a 25 kg. 
Cei 2 saci  cu material pentru deszăpezire se vor livra la sediul achizitorului în ultima zi lucrătoare a lunii octombrie; dacă prestatorul consideră a fi mai comod sau util, sacii cu sare pentru deszăpezire vor putea fi predați, achizitorului, spre păstare, în vederea utilizării viitoare, inclusiv pe parcursul execuței, la o dată anterioară ultimei zi lucrătoare din luna octombrie</t>
  </si>
  <si>
    <t xml:space="preserve">Detergent pardoseli tari, diluție de până la 2%, avizat Comisia de Biocide </t>
  </si>
  <si>
    <t xml:space="preserve">Detergent dezinfectant grupuri sanitare, avizat Comisia de Biocide </t>
  </si>
  <si>
    <t>Litri/ lună</t>
  </si>
  <si>
    <r>
      <t>Precizare</t>
    </r>
    <r>
      <rPr>
        <i/>
        <sz val="12"/>
        <color theme="1"/>
        <rFont val="Times New Roman"/>
        <family val="1"/>
      </rPr>
      <t xml:space="preserve">: cel puțin 70 % din cantitatea totală de săpun pentru mâini care urmează să fie furnizată autorității contractante, de către viitorul prestator, în cadrul contractului, </t>
    </r>
    <r>
      <rPr>
        <i/>
        <u/>
        <sz val="12"/>
        <color theme="1"/>
        <rFont val="Times New Roman"/>
        <family val="1"/>
      </rPr>
      <t>trebuie</t>
    </r>
    <r>
      <rPr>
        <i/>
        <sz val="12"/>
        <color theme="1"/>
        <rFont val="Times New Roman"/>
        <family val="1"/>
      </rPr>
      <t xml:space="preserve"> să îndeplinească cerințele etichetei ecologice a UE pentru produsele cosmetice care se îndepărtează prin clătire. În acest sens, ofertantul va proba îndeplinirea cerinței prin prezentarea, în cadrul propunerii tehnice, a unuia sau mai multor documente edificatoare precum fișe tehnice, etichete ecologice  sau care să facă trimitere la standardul / norma aplicabil(ă) sau orice alte documente echivalente cu caracter probatoriu cert. </t>
    </r>
  </si>
  <si>
    <t>Litri/luna</t>
  </si>
  <si>
    <t>Buc/an</t>
  </si>
  <si>
    <t>Gama de prestații 3*: Operațiuni aferente curățeniei ocazionale, necesar a fi prestate în spațiile supuse închirierii: sălile de conferință (Sala Amfiteatru și Sala Albastră), intrarea de onoare, holul dedicat activităților expoziționale și foaierele adiacente după caz</t>
  </si>
  <si>
    <t>Odorizant solid/gel pentru vas WC (cu miros agreabil) min.40 g/buc</t>
  </si>
  <si>
    <t>buc/lună</t>
  </si>
  <si>
    <t xml:space="preserve">Matură și făraș – pentru  perioada de prestație/ anuală </t>
  </si>
  <si>
    <t>Set/an</t>
  </si>
  <si>
    <t>Număr de zile de prestație/
lunar</t>
  </si>
  <si>
    <t xml:space="preserve">la cerere </t>
  </si>
  <si>
    <t>Gma de prestații 1+2</t>
  </si>
  <si>
    <t>Gama de prestații 3</t>
  </si>
  <si>
    <t>Subtotal valoric  - Gama de prestații 1 = ∑(A1:A12) - Lei fără TVA</t>
  </si>
  <si>
    <t>Curățarea spațiilor exterioare ale clădirii
 ( maturare si îndepărtare iarba în  condiții de mediu uscat(primăvară-toamnă) sau complementar, iarna, îndepărtarea zăpezii/gheții  în  condiții de/după ninsoare)dacă este cazul.</t>
  </si>
  <si>
    <t>2.5  ore prestație/ o prestație solicitată</t>
  </si>
  <si>
    <t>10,000.00( valoarea maximă)/an (12 luni)</t>
  </si>
  <si>
    <t>Valoare minimă estimată
lei fără TVA</t>
  </si>
  <si>
    <t>Valoare maximă estimată
lei fără TVA</t>
  </si>
  <si>
    <t>Numărul minim de contracte subsecvente estimate</t>
  </si>
  <si>
    <t>Numărul maxim estimat de contracte subsecvente*</t>
  </si>
  <si>
    <t>Preț(Tarif ) orar( col.3) și total de prestare lunară(col.5) a serviciilor de curățenie maxim estimat de INS(lei fără TVA) =Subtotal valoric Gama de prestații 1+ Subtotal valoric Gama de prestații 2 ( Lei fără TVA)</t>
  </si>
  <si>
    <t>Preț(Tarif ) orar de prestare lei fără TVA</t>
  </si>
  <si>
    <t>**-se aplică acelați preț(tarif) orar de prestație  deoarece serviciile de curățenie sunt operațiuni de curățenie obișnuite,  similare cu cele descrise pentru gama 1 și gama 2 de mai sus.</t>
  </si>
  <si>
    <t>Număr de ore de prestație  minim estimate pentru tipul de activitate (pentru echipă)</t>
  </si>
  <si>
    <r>
      <t xml:space="preserve">Se vor solicita în contractele subsecvente cantități de servicii de curățenie pentru Activitatea 1, Activitatea 2 sau Activitatea 3 în funcție de necesitățile INS până la valoarea maximă de </t>
    </r>
    <r>
      <rPr>
        <b/>
        <sz val="11"/>
        <color rgb="FF000000"/>
        <rFont val="Calibri"/>
        <family val="2"/>
        <scheme val="minor"/>
      </rPr>
      <t>10,000.00 lei fără TVA/an.</t>
    </r>
  </si>
  <si>
    <t xml:space="preserve">Ofertanții vor specifica tipul ambalajului utilizat la fiecare material de curățenie </t>
  </si>
  <si>
    <t>*-  se vor presta operațiuni similare ale  servicii de curățenie detaliate mai sus pentru curățenia de întreținere (curentă) și curățeniei generală pentru spații  INS supuse în general închirierii, spațiile exterioare fiind cele din fata intrării din b-dul Libertății.</t>
  </si>
  <si>
    <t>Prețul (tariful) estimat pe ora  de prestație lei fără TVA(echipă)**</t>
  </si>
  <si>
    <t>se va efectua de  o dată pe an( la o dată stabilită de comun acord)</t>
  </si>
  <si>
    <t>se va efectua de  o dată pe an ( la o dată stabilită de comun acord)</t>
  </si>
  <si>
    <t>INSTITUTUL NAȚIONAL DE STATISTICĂ</t>
  </si>
  <si>
    <t>FIȘĂ MONITORIZARE</t>
  </si>
  <si>
    <t>Camera .....................Etaj...............</t>
  </si>
  <si>
    <t>Nr.
Crt.</t>
  </si>
  <si>
    <t>Operațiuni curente- curățenie de întreținere</t>
  </si>
  <si>
    <t>Frecvență activitate</t>
  </si>
  <si>
    <t>Rezultatul
observării
Da sau Nu</t>
  </si>
  <si>
    <t>Observații - Informații concrete</t>
  </si>
  <si>
    <r>
      <rPr>
        <b/>
        <sz val="10"/>
        <rFont val="Times New Roman"/>
        <family val="1"/>
      </rPr>
      <t xml:space="preserve">Activitatea 1: </t>
    </r>
    <r>
      <rPr>
        <sz val="10"/>
        <rFont val="Times New Roman"/>
        <family val="1"/>
      </rPr>
      <t xml:space="preserve">Golirea și curățarea coșurilor de gunoi, schimbarea sacilor menajeri și evacuarea acestuia în locul special amenajat. </t>
    </r>
  </si>
  <si>
    <r>
      <t xml:space="preserve">se va efectua </t>
    </r>
    <r>
      <rPr>
        <b/>
        <u/>
        <sz val="8"/>
        <rFont val="Times New Roman"/>
        <family val="1"/>
      </rPr>
      <t>zilnic</t>
    </r>
  </si>
  <si>
    <r>
      <rPr>
        <b/>
        <sz val="10"/>
        <rFont val="Times New Roman"/>
        <family val="1"/>
      </rPr>
      <t>Activitatea 2:</t>
    </r>
    <r>
      <rPr>
        <sz val="10"/>
        <rFont val="Times New Roman"/>
        <family val="1"/>
      </rPr>
      <t xml:space="preserve"> Aspirarea, spălarea și degresarea pardoselilor din birouri, săli de protocol/colegiu, holuri și scări interioare.</t>
    </r>
  </si>
  <si>
    <r>
      <t>se va efectua de</t>
    </r>
    <r>
      <rPr>
        <b/>
        <sz val="8"/>
        <rFont val="Times New Roman"/>
        <family val="1"/>
      </rPr>
      <t xml:space="preserve"> </t>
    </r>
    <r>
      <rPr>
        <b/>
        <u/>
        <sz val="8"/>
        <rFont val="Times New Roman"/>
        <family val="1"/>
      </rPr>
      <t>doua ori pe lună</t>
    </r>
  </si>
  <si>
    <r>
      <rPr>
        <b/>
        <sz val="10"/>
        <rFont val="Times New Roman"/>
        <family val="1"/>
      </rPr>
      <t xml:space="preserve">Activitatea 3: </t>
    </r>
    <r>
      <rPr>
        <sz val="10"/>
        <rFont val="Times New Roman"/>
        <family val="1"/>
      </rPr>
      <t>Colectarea selectivă a deșeurilor și depozitarea acestora, în conformitate cu legislația în vigoare.</t>
    </r>
  </si>
  <si>
    <r>
      <t xml:space="preserve">se va efectua </t>
    </r>
    <r>
      <rPr>
        <b/>
        <u/>
        <sz val="8"/>
        <rFont val="Times New Roman"/>
        <family val="1"/>
      </rPr>
      <t xml:space="preserve">zilnic </t>
    </r>
    <r>
      <rPr>
        <sz val="8"/>
        <rFont val="Times New Roman"/>
        <family val="1"/>
      </rPr>
      <t>(în toate zilele de lucru ale săptămânii)</t>
    </r>
  </si>
  <si>
    <t>Operațiuni curente-curățenie de întreținere, administrative</t>
  </si>
  <si>
    <r>
      <rPr>
        <b/>
        <sz val="10"/>
        <rFont val="Times New Roman"/>
        <family val="1"/>
      </rPr>
      <t>Activitatea 4</t>
    </r>
    <r>
      <rPr>
        <sz val="10"/>
        <rFont val="Times New Roman"/>
        <family val="1"/>
      </rPr>
      <t>: Măturarea, spălarea și degresarea scărilor de acces în interiorul clădirii INS</t>
    </r>
  </si>
  <si>
    <r>
      <rPr>
        <b/>
        <sz val="10"/>
        <rFont val="Times New Roman"/>
        <family val="1"/>
      </rPr>
      <t xml:space="preserve">Activitatea 5: </t>
    </r>
    <r>
      <rPr>
        <sz val="10"/>
        <rFont val="Times New Roman"/>
        <family val="1"/>
      </rPr>
      <t>Măturarea, spălarea, dezinfectarea și odorizarea grupurilor sanitare (spălare chiuvete, vase wc, curățare accesorii sanitare, curățare oglinzi, faianță, spălare și dezinfectare pardoseli)</t>
    </r>
  </si>
  <si>
    <r>
      <t xml:space="preserve">se va efectua </t>
    </r>
    <r>
      <rPr>
        <b/>
        <u/>
        <sz val="8"/>
        <rFont val="Times New Roman"/>
        <family val="1"/>
      </rPr>
      <t xml:space="preserve">zilnic </t>
    </r>
    <r>
      <rPr>
        <sz val="8"/>
        <rFont val="Times New Roman"/>
        <family val="1"/>
      </rPr>
      <t>(1 ansamblu de operațiuni în cadrul unei zile lucrătoare)</t>
    </r>
  </si>
  <si>
    <r>
      <rPr>
        <b/>
        <sz val="10"/>
        <rFont val="Times New Roman"/>
        <family val="1"/>
      </rPr>
      <t xml:space="preserve">Activitatea 6: </t>
    </r>
    <r>
      <rPr>
        <sz val="10"/>
        <rFont val="Times New Roman"/>
        <family val="1"/>
      </rPr>
      <t>Adăugarea materialelor consumabile în grupurile sanitare (hârtie igienică, săpun lichid, pastile de pisoar etc.).</t>
    </r>
  </si>
  <si>
    <r>
      <t xml:space="preserve">se va efectua </t>
    </r>
    <r>
      <rPr>
        <b/>
        <u/>
        <sz val="8"/>
        <rFont val="Times New Roman"/>
        <family val="1"/>
      </rPr>
      <t>zilnic</t>
    </r>
    <r>
      <rPr>
        <sz val="8"/>
        <rFont val="Times New Roman"/>
        <family val="1"/>
      </rPr>
      <t xml:space="preserve"> (3 acțiuni de alimentare în cadrul unei zile lucătoare)</t>
    </r>
  </si>
  <si>
    <r>
      <rPr>
        <b/>
        <sz val="10"/>
        <rFont val="Times New Roman"/>
        <family val="1"/>
      </rPr>
      <t>Activitatea 7</t>
    </r>
    <r>
      <rPr>
        <sz val="10"/>
        <rFont val="Times New Roman"/>
        <family val="1"/>
      </rPr>
      <t xml:space="preserve">: Măturarea și/sau aspirarea și spălarea holurilor instituției. </t>
    </r>
    <r>
      <rPr>
        <b/>
        <sz val="12"/>
        <rFont val="Times New Roman"/>
        <family val="1"/>
      </rPr>
      <t>*</t>
    </r>
  </si>
  <si>
    <r>
      <t xml:space="preserve">se va efectua </t>
    </r>
    <r>
      <rPr>
        <b/>
        <u/>
        <sz val="8"/>
        <rFont val="Times New Roman"/>
        <family val="1"/>
      </rPr>
      <t>de două ori pe săptămână</t>
    </r>
  </si>
  <si>
    <r>
      <rPr>
        <b/>
        <sz val="10"/>
        <rFont val="Times New Roman"/>
        <family val="1"/>
      </rPr>
      <t>Activitatea 8</t>
    </r>
    <r>
      <rPr>
        <sz val="10"/>
        <rFont val="Times New Roman"/>
        <family val="1"/>
      </rPr>
      <t>: Măturarea și/sau aspirarea și spălarea holului de acces la scensoare, situat la parterul clădirii INS, la intrarea din B-dul Națiunile Unite.</t>
    </r>
  </si>
  <si>
    <r>
      <t xml:space="preserve">se va efectua </t>
    </r>
    <r>
      <rPr>
        <b/>
        <u/>
        <sz val="8"/>
        <rFont val="Times New Roman"/>
        <family val="1"/>
      </rPr>
      <t>zilnic</t>
    </r>
    <r>
      <rPr>
        <sz val="8"/>
        <rFont val="Times New Roman"/>
        <family val="1"/>
      </rPr>
      <t xml:space="preserve"> (2 ansambluri de operațiuni în cadrul unei zile lucrătoare)</t>
    </r>
  </si>
  <si>
    <r>
      <t xml:space="preserve">Activitatea 9: </t>
    </r>
    <r>
      <rPr>
        <sz val="10"/>
        <rFont val="Times New Roman"/>
        <family val="1"/>
      </rPr>
      <t>Ștergerea geamurilor și a ușilor de la intrările în clădire.</t>
    </r>
  </si>
  <si>
    <r>
      <t xml:space="preserve">se va efectua </t>
    </r>
    <r>
      <rPr>
        <b/>
        <u/>
        <sz val="8"/>
        <rFont val="Times New Roman"/>
        <family val="1"/>
      </rPr>
      <t>o dată pe săptămână</t>
    </r>
  </si>
  <si>
    <r>
      <rPr>
        <b/>
        <sz val="10"/>
        <rFont val="Times New Roman"/>
        <family val="1"/>
      </rPr>
      <t>Activitatea 10</t>
    </r>
    <r>
      <rPr>
        <sz val="10"/>
        <rFont val="Times New Roman"/>
        <family val="1"/>
      </rPr>
      <t>: Curățarea (măturatul) spațiilor exterioare ale clădirii, îndepărtarea zăpezii/gheții  în  condiții de/după ninsoare, iarna dacă este cazul.</t>
    </r>
  </si>
  <si>
    <r>
      <rPr>
        <b/>
        <sz val="10"/>
        <rFont val="Times New Roman"/>
        <family val="1"/>
      </rPr>
      <t>Activitatea 11</t>
    </r>
    <r>
      <rPr>
        <sz val="10"/>
        <rFont val="Times New Roman"/>
        <family val="1"/>
      </rPr>
      <t>: Curățarea spațiului de depozitare a deșeurilor.</t>
    </r>
  </si>
  <si>
    <r>
      <t xml:space="preserve">se va efectua </t>
    </r>
    <r>
      <rPr>
        <b/>
        <u/>
        <sz val="8"/>
        <rFont val="Times New Roman"/>
        <family val="1"/>
      </rPr>
      <t>în ultima zi lucrătoare a fiecărei săptămâni</t>
    </r>
  </si>
  <si>
    <t>Semnătură reprezentant beneficiar servicii curățenie de întreținere (poz. 1 - 3)</t>
  </si>
  <si>
    <t>Numele și Prenumele:                                                                       Semnătură:</t>
  </si>
  <si>
    <t>* Excepție face holul de acces la ascensoare, situat la parterul clădirii INS, la intrarea din B-dul Națiunile Unite, care se va mătura și/sau aspira de câte ori este necesar.</t>
  </si>
  <si>
    <t>Anexa 4-1</t>
  </si>
  <si>
    <r>
      <t xml:space="preserve">
</t>
    </r>
    <r>
      <rPr>
        <b/>
        <i/>
        <sz val="14"/>
        <rFont val="Times New Roman"/>
        <family val="1"/>
      </rPr>
      <t>FIȘĂ MONITORIZARE</t>
    </r>
    <r>
      <rPr>
        <b/>
        <sz val="14"/>
        <rFont val="Times New Roman"/>
        <family val="1"/>
      </rPr>
      <t xml:space="preserve">
</t>
    </r>
  </si>
  <si>
    <t>Operațiuni aferente curățeniei generale
(programată a se efectua de o dată pe durata perioadei de prestație)</t>
  </si>
  <si>
    <t>Observații -
Informații
concrete</t>
  </si>
  <si>
    <r>
      <rPr>
        <b/>
        <sz val="11"/>
        <rFont val="Times New Roman"/>
        <family val="1"/>
      </rPr>
      <t>Activitatea 1</t>
    </r>
    <r>
      <rPr>
        <sz val="11"/>
        <rFont val="Times New Roman"/>
        <family val="1"/>
      </rPr>
      <t xml:space="preserve">
Spălarea mochetelor și a covoarelor, fără deplasarea de pe loc, cu ajutorul monodiscului cu generator de spumă</t>
    </r>
  </si>
  <si>
    <r>
      <rPr>
        <b/>
        <sz val="11"/>
        <rFont val="Times New Roman"/>
        <family val="1"/>
      </rPr>
      <t>Activitatea 2</t>
    </r>
    <r>
      <rPr>
        <sz val="11"/>
        <rFont val="Times New Roman"/>
        <family val="1"/>
      </rPr>
      <t xml:space="preserve">
Lustruirea, prin metode specifice, a suprafețelor acoperite cu parchet, mozaic venețian, marmură, gresie, linoleum sau altej  materiale care se pretează la tratamente cu substanțe adecvate</t>
    </r>
  </si>
  <si>
    <t>Numele și Prenumele:                                                                                           Semnătură:</t>
  </si>
  <si>
    <t>Anexa 4-2</t>
  </si>
  <si>
    <t>se va efectua o dată pe an (la o dată stabilită de comun acord)</t>
  </si>
  <si>
    <r>
      <rPr>
        <b/>
        <sz val="11"/>
        <rFont val="Times New Roman"/>
        <family val="1"/>
      </rPr>
      <t>Activitatea 3</t>
    </r>
    <r>
      <rPr>
        <sz val="11"/>
        <rFont val="Times New Roman"/>
        <family val="1"/>
      </rPr>
      <t xml:space="preserve">
Spălarea și degresarea geamurilor, a pervazelor și a tocurilor interioare și exterioare ale ușilor și ale ferestrelor din birouri</t>
    </r>
  </si>
  <si>
    <r>
      <rPr>
        <b/>
        <sz val="11"/>
        <rFont val="Times New Roman"/>
        <family val="1"/>
      </rPr>
      <t>Activitatea 4</t>
    </r>
    <r>
      <rPr>
        <sz val="11"/>
        <rFont val="Times New Roman"/>
        <family val="1"/>
      </rPr>
      <t xml:space="preserve">
Aspirarea( îndepărtarea) prafului de pe pereți, calorifere,  a jaluzelelor verticale şi orizontale și de pe suprafețele greu accesibile (unghere și altele asemenea).</t>
    </r>
  </si>
  <si>
    <t>Semnătură reprezentant beneficiar servicii curățenie generală (poz. 1 - 4)</t>
  </si>
  <si>
    <t>LUNA ……………………… / anul.......</t>
  </si>
  <si>
    <t>LUNA ………………………/ anul.....</t>
  </si>
  <si>
    <r>
      <rPr>
        <b/>
        <sz val="10"/>
        <rFont val="Times New Roman"/>
        <family val="1"/>
      </rPr>
      <t>Activitatea 12</t>
    </r>
    <r>
      <rPr>
        <sz val="10"/>
        <rFont val="Times New Roman"/>
        <family val="1"/>
      </rPr>
      <t>: Colectarea și transportul gunoiului menajer la locul de depozitare</t>
    </r>
  </si>
  <si>
    <t>Semnătură  reprezentant beneficiar servicii curățenie de întreținere, administrative (poz. 4 - 12)</t>
  </si>
  <si>
    <t>Elaborat,</t>
  </si>
  <si>
    <t>Valoare maxim estimată/an 2026 fără TVA</t>
  </si>
  <si>
    <t>Valoare maxim estimată/an 2026 cu TVA</t>
  </si>
  <si>
    <t>Valoare maxim estimată/an 2027 fără TVA</t>
  </si>
  <si>
    <t>Valoare maxim estimată/an 2027 cu TVA</t>
  </si>
  <si>
    <t>CONTRACT SUBSECVENT
( maxim  estimat 12 luni, an 2027)</t>
  </si>
  <si>
    <t xml:space="preserve"> maximum estimat 6,666.67 lei fără TVA*</t>
  </si>
  <si>
    <t xml:space="preserve"> maximum estimat 8,066.67 lei cu TVA*</t>
  </si>
  <si>
    <t>CONTRACT SUBSECVENT
( maxim estimat 8 luni, an 2026)</t>
  </si>
  <si>
    <t>Valoare totală maxim estimată an 2026l(8 luni)/tip de curațenie
 lei fără TVA</t>
  </si>
  <si>
    <t>Valoare totală maxim estimată an 2026l(8 luni)/tip de curatenie
 lei cu TVA</t>
  </si>
  <si>
    <t>Valoare totală maxim estimată an 2027l(12 luni)/tip de curatenie
 lei fără TVA</t>
  </si>
  <si>
    <t>Valoare totală acord-cadru an 2026/lei fără TVA</t>
  </si>
  <si>
    <t>Valoare totală acord-cadru an 2027/lei fără TVA</t>
  </si>
  <si>
    <t xml:space="preserve"> maximum estimat 10,000.00 lei fără TVA**</t>
  </si>
  <si>
    <t xml:space="preserve"> maximum estimat 12,100.00 lei cu TVA**</t>
  </si>
  <si>
    <t>**- Valoarea totală maxim estimată de 10,000.00 lei fără TVA/an 2027 pentru serviciile de curătenie ce se vor presta la cerere pentru pozițiile 2-3-4.</t>
  </si>
  <si>
    <t xml:space="preserve"> maximum 16,666.67 lei fără TVA***</t>
  </si>
  <si>
    <t>**- Valoarea totală maxim estimată pentru acordul-cadru  de 20 luni de 16,666.67 lei fără TVA/20 luni pentru serviciile de curătenie ce se vor presta la cerere pentru pozițiile 2-3-4.</t>
  </si>
  <si>
    <t>*- Valoarea totală maxim estimată de 6,666.67  lei fără TVA/an 2026 pentru serviciile de curătenie ce se vor presta la cerere pentru pozițiile 2-3-4.</t>
  </si>
  <si>
    <t>***-echipa operatorului economic viitor  prestator de 5 agenti curateniex8 ore zilnic</t>
  </si>
  <si>
    <t>Valoare totală maxim estimată acord- cadru (20 luni, an 2026-2027)
 lei fără TVA</t>
  </si>
  <si>
    <t>Valoare totală maxim  estimată acord- cadru (20 luni, an 2026-2027)
 lei cuTVA</t>
  </si>
  <si>
    <t>Valoare totală maxim estimată an 2027l(12 luni)/tip de curațenie
 lei cu TVA</t>
  </si>
  <si>
    <r>
      <t xml:space="preserve">Ore de prestatíe estimate (echipă prestator) conform </t>
    </r>
    <r>
      <rPr>
        <b/>
        <i/>
        <sz val="10"/>
        <color theme="1"/>
        <rFont val="Calibri"/>
        <family val="2"/>
        <scheme val="minor"/>
      </rPr>
      <t>Program de lucru</t>
    </r>
  </si>
  <si>
    <r>
      <t>11=</t>
    </r>
    <r>
      <rPr>
        <b/>
        <sz val="10"/>
        <color theme="1"/>
        <rFont val="Calibri"/>
        <family val="2"/>
      </rPr>
      <t>∑col.9</t>
    </r>
  </si>
  <si>
    <r>
      <t>14=</t>
    </r>
    <r>
      <rPr>
        <b/>
        <sz val="10"/>
        <color theme="1"/>
        <rFont val="Calibri"/>
        <family val="2"/>
      </rPr>
      <t>∑col.9</t>
    </r>
  </si>
  <si>
    <t>Total 2
(poz.2+poz.3+poz.4)</t>
  </si>
  <si>
    <t>Valoare minim estimată/an fără TVA</t>
  </si>
  <si>
    <t>Valoare   minim estimată a acordului-cadru
tip curățenie/an
lei fără TVA</t>
  </si>
  <si>
    <t>Valoare   minim estimată a acordului-cadru
lei fără TVA</t>
  </si>
  <si>
    <t>15=∑col.7</t>
  </si>
  <si>
    <t>16=11+14</t>
  </si>
  <si>
    <t>17=16*1.21</t>
  </si>
  <si>
    <t>Valoare minim estimată acord-cadru
fără TVA</t>
  </si>
  <si>
    <t>Valoare maxim estimată  curatenie ocazională  acord-cadru fără TVA</t>
  </si>
  <si>
    <t>Conform cu originalul care se regăsește la dosarul achiziției publice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</si>
</sst>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5"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b/>
      <i/>
      <sz val="12"/>
      <color rgb="FF000000"/>
      <name val="Calibri"/>
      <family val="2"/>
      <scheme val="minor"/>
    </font>
    <font>
      <b/>
      <sz val="12"/>
      <color theme="1"/>
      <name val="Times New Roman"/>
      <family val="1"/>
    </font>
    <font>
      <sz val="12"/>
      <color theme="1"/>
      <name val="Times New Roman"/>
      <family val="1"/>
    </font>
    <font>
      <b/>
      <sz val="11"/>
      <color theme="1"/>
      <name val="Times New Roman"/>
      <family val="1"/>
    </font>
    <font>
      <i/>
      <sz val="11"/>
      <color theme="1"/>
      <name val="Calibri"/>
      <family val="2"/>
      <scheme val="minor"/>
    </font>
    <font>
      <i/>
      <u/>
      <sz val="12"/>
      <color theme="1"/>
      <name val="Times New Roman"/>
      <family val="1"/>
    </font>
    <font>
      <i/>
      <sz val="12"/>
      <color theme="1"/>
      <name val="Times New Roman"/>
      <family val="1"/>
    </font>
    <font>
      <b/>
      <i/>
      <sz val="12"/>
      <color theme="1"/>
      <name val="Times New Roman"/>
      <family val="1"/>
    </font>
    <font>
      <sz val="12"/>
      <color theme="1"/>
      <name val="Symbol"/>
      <family val="1"/>
      <charset val="2"/>
    </font>
    <font>
      <sz val="7"/>
      <color theme="1"/>
      <name val="Times New Roman"/>
      <family val="1"/>
    </font>
    <font>
      <b/>
      <sz val="14"/>
      <color theme="1"/>
      <name val="Times New Roman"/>
      <family val="1"/>
    </font>
    <font>
      <sz val="11"/>
      <color theme="1"/>
      <name val="Times New Roman"/>
      <family val="1"/>
    </font>
    <font>
      <b/>
      <i/>
      <sz val="12"/>
      <name val="Times New Roman"/>
      <family val="1"/>
    </font>
    <font>
      <sz val="12"/>
      <name val="Times New Roman"/>
      <family val="1"/>
    </font>
    <font>
      <b/>
      <sz val="12"/>
      <name val="Times New Roman"/>
      <family val="1"/>
    </font>
    <font>
      <b/>
      <i/>
      <sz val="14"/>
      <name val="Times New Roman"/>
      <family val="1"/>
    </font>
    <font>
      <sz val="14"/>
      <name val="Times New Roman"/>
      <family val="1"/>
    </font>
    <font>
      <b/>
      <i/>
      <sz val="9"/>
      <name val="Times New Roman"/>
      <family val="1"/>
    </font>
    <font>
      <b/>
      <i/>
      <sz val="11"/>
      <name val="Times New Roman"/>
      <family val="1"/>
    </font>
    <font>
      <b/>
      <i/>
      <sz val="10"/>
      <name val="Times New Roman"/>
      <family val="1"/>
    </font>
    <font>
      <i/>
      <sz val="11"/>
      <name val="Times New Roman"/>
      <family val="1"/>
    </font>
    <font>
      <sz val="10"/>
      <name val="Times New Roman"/>
      <family val="1"/>
    </font>
    <font>
      <b/>
      <sz val="10"/>
      <name val="Times New Roman"/>
      <family val="1"/>
    </font>
    <font>
      <sz val="8"/>
      <name val="Times New Roman"/>
      <family val="1"/>
    </font>
    <font>
      <b/>
      <u/>
      <sz val="8"/>
      <name val="Times New Roman"/>
      <family val="1"/>
    </font>
    <font>
      <sz val="11"/>
      <name val="Times New Roman"/>
      <family val="1"/>
    </font>
    <font>
      <b/>
      <sz val="8"/>
      <name val="Times New Roman"/>
      <family val="1"/>
    </font>
    <font>
      <b/>
      <sz val="11"/>
      <name val="Times New Roman"/>
      <family val="1"/>
    </font>
    <font>
      <b/>
      <sz val="14"/>
      <name val="Times New Roman"/>
      <family val="1"/>
    </font>
    <font>
      <sz val="10"/>
      <color theme="1"/>
      <name val="Calibri"/>
      <family val="2"/>
      <scheme val="minor"/>
    </font>
    <font>
      <b/>
      <sz val="10"/>
      <color theme="1"/>
      <name val="Calibri"/>
      <family val="2"/>
      <scheme val="minor"/>
    </font>
    <font>
      <b/>
      <i/>
      <sz val="10"/>
      <color theme="1"/>
      <name val="Calibri"/>
      <family val="2"/>
      <scheme val="minor"/>
    </font>
    <font>
      <b/>
      <sz val="10"/>
      <color theme="1"/>
      <name val="Calibri"/>
      <family val="2"/>
    </font>
    <font>
      <sz val="10"/>
      <color rgb="FFFF0000"/>
      <name val="Calibri"/>
      <family val="2"/>
      <scheme val="minor"/>
    </font>
    <font>
      <i/>
      <sz val="10"/>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ADADAD"/>
        <bgColor indexed="64"/>
      </patternFill>
    </fill>
    <fill>
      <patternFill patternType="solid">
        <fgColor theme="2" tint="-0.249977111117893"/>
        <bgColor indexed="64"/>
      </patternFill>
    </fill>
    <fill>
      <patternFill patternType="solid">
        <fgColor theme="9"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314">
    <xf numFmtId="0" fontId="0" fillId="0" borderId="0" xfId="0"/>
    <xf numFmtId="4" fontId="0" fillId="0" borderId="1" xfId="0" applyNumberFormat="1" applyBorder="1"/>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43" fontId="4" fillId="0" borderId="0" xfId="0" applyNumberFormat="1" applyFont="1"/>
    <xf numFmtId="0" fontId="5" fillId="0" borderId="1" xfId="0" applyFont="1" applyBorder="1" applyAlignment="1">
      <alignment horizontal="center" vertical="center" wrapText="1"/>
    </xf>
    <xf numFmtId="43" fontId="0" fillId="0" borderId="0" xfId="0" applyNumberFormat="1" applyAlignment="1">
      <alignmen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2" fontId="8" fillId="0" borderId="1" xfId="0" applyNumberFormat="1" applyFont="1" applyBorder="1" applyAlignment="1">
      <alignment horizontal="center" vertical="center" wrapText="1"/>
    </xf>
    <xf numFmtId="0" fontId="0" fillId="0" borderId="0" xfId="0" applyAlignment="1">
      <alignment vertical="center"/>
    </xf>
    <xf numFmtId="0" fontId="7" fillId="3"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0" xfId="0" applyAlignment="1"/>
    <xf numFmtId="2" fontId="1" fillId="0" borderId="1" xfId="0" applyNumberFormat="1" applyFont="1" applyBorder="1" applyAlignment="1">
      <alignment horizontal="center" vertical="center"/>
    </xf>
    <xf numFmtId="0" fontId="1" fillId="0" borderId="0" xfId="0" applyFont="1" applyBorder="1" applyAlignment="1">
      <alignment vertical="center" wrapText="1"/>
    </xf>
    <xf numFmtId="0" fontId="1" fillId="0" borderId="0" xfId="0" applyFont="1" applyAlignment="1">
      <alignment horizontal="left" vertical="top"/>
    </xf>
    <xf numFmtId="0" fontId="13" fillId="0" borderId="19" xfId="0" applyFont="1" applyBorder="1" applyAlignment="1">
      <alignment horizontal="justify" vertical="center" wrapText="1"/>
    </xf>
    <xf numFmtId="0" fontId="13" fillId="0" borderId="20" xfId="0" applyFont="1" applyBorder="1" applyAlignment="1">
      <alignment horizontal="center" vertical="center" wrapText="1"/>
    </xf>
    <xf numFmtId="0" fontId="12" fillId="0" borderId="15"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36" xfId="0" applyFont="1" applyBorder="1" applyAlignment="1">
      <alignment horizontal="right" vertical="center" wrapText="1"/>
    </xf>
    <xf numFmtId="0" fontId="12" fillId="0" borderId="37" xfId="0" applyFont="1" applyBorder="1" applyAlignment="1">
      <alignment horizontal="justify" vertical="center" wrapText="1"/>
    </xf>
    <xf numFmtId="0" fontId="12" fillId="0" borderId="10"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8" fillId="0" borderId="37" xfId="0" applyFont="1" applyBorder="1" applyAlignment="1">
      <alignment horizontal="justify" vertical="center" wrapText="1"/>
    </xf>
    <xf numFmtId="0" fontId="18" fillId="0" borderId="36" xfId="0" applyFont="1" applyBorder="1" applyAlignment="1">
      <alignment horizontal="justify" vertical="center" wrapText="1"/>
    </xf>
    <xf numFmtId="0" fontId="0" fillId="0" borderId="40" xfId="0" applyBorder="1"/>
    <xf numFmtId="0" fontId="0" fillId="0" borderId="41" xfId="0" applyBorder="1"/>
    <xf numFmtId="0" fontId="0" fillId="0" borderId="39" xfId="0" applyBorder="1" applyAlignment="1">
      <alignment horizontal="left"/>
    </xf>
    <xf numFmtId="0" fontId="11" fillId="0" borderId="37" xfId="0" applyFont="1" applyBorder="1" applyAlignment="1">
      <alignment horizontal="right" vertical="center" wrapText="1"/>
    </xf>
    <xf numFmtId="0" fontId="1" fillId="0" borderId="40" xfId="0" applyFont="1" applyBorder="1"/>
    <xf numFmtId="0" fontId="2" fillId="0" borderId="0" xfId="0" applyFont="1" applyAlignment="1">
      <alignment vertical="center"/>
    </xf>
    <xf numFmtId="0" fontId="21" fillId="0" borderId="40" xfId="0" applyFont="1" applyBorder="1" applyAlignment="1">
      <alignment wrapText="1"/>
    </xf>
    <xf numFmtId="0" fontId="12" fillId="0" borderId="42"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19" xfId="0" applyFont="1" applyFill="1" applyBorder="1" applyAlignment="1">
      <alignment horizontal="justify" vertical="center" wrapText="1"/>
    </xf>
    <xf numFmtId="0" fontId="12" fillId="0" borderId="37" xfId="0" applyFont="1" applyFill="1" applyBorder="1" applyAlignment="1">
      <alignment horizontal="justify" vertical="center" wrapText="1"/>
    </xf>
    <xf numFmtId="0" fontId="12" fillId="0" borderId="10" xfId="0" applyFont="1" applyFill="1" applyBorder="1" applyAlignment="1">
      <alignment horizontal="right" vertical="center" wrapText="1"/>
    </xf>
    <xf numFmtId="0" fontId="23" fillId="0" borderId="0" xfId="0" applyFont="1" applyAlignment="1">
      <alignment vertical="center" wrapText="1"/>
    </xf>
    <xf numFmtId="0" fontId="23" fillId="0" borderId="0" xfId="0" applyFont="1"/>
    <xf numFmtId="0" fontId="26" fillId="0" borderId="0" xfId="0" applyFont="1" applyAlignment="1">
      <alignment vertical="center"/>
    </xf>
    <xf numFmtId="0" fontId="26" fillId="0" borderId="0" xfId="0" applyFont="1"/>
    <xf numFmtId="0" fontId="27" fillId="6" borderId="13" xfId="0" applyFont="1" applyFill="1" applyBorder="1" applyAlignment="1">
      <alignment horizontal="center" vertical="center" wrapText="1"/>
    </xf>
    <xf numFmtId="0" fontId="29" fillId="6" borderId="14" xfId="0" applyFont="1" applyFill="1" applyBorder="1" applyAlignment="1">
      <alignment vertical="center" wrapText="1"/>
    </xf>
    <xf numFmtId="0" fontId="30" fillId="0" borderId="0" xfId="0" applyFont="1" applyAlignment="1">
      <alignment horizontal="center" vertical="center"/>
    </xf>
    <xf numFmtId="0" fontId="31" fillId="0" borderId="5" xfId="0" applyFont="1" applyFill="1" applyBorder="1" applyAlignment="1">
      <alignment horizontal="center" vertical="center"/>
    </xf>
    <xf numFmtId="0" fontId="35" fillId="0" borderId="4" xfId="0" applyFont="1" applyBorder="1"/>
    <xf numFmtId="0" fontId="35" fillId="0" borderId="0" xfId="0" applyFont="1"/>
    <xf numFmtId="0" fontId="31" fillId="0" borderId="46" xfId="0" applyFont="1" applyFill="1" applyBorder="1" applyAlignment="1">
      <alignment horizontal="center" vertical="center"/>
    </xf>
    <xf numFmtId="0" fontId="29" fillId="6" borderId="41" xfId="0" applyFont="1" applyFill="1" applyBorder="1" applyAlignment="1">
      <alignment vertical="center" wrapText="1"/>
    </xf>
    <xf numFmtId="0" fontId="35" fillId="0" borderId="49" xfId="0" applyFont="1" applyBorder="1"/>
    <xf numFmtId="0" fontId="35" fillId="0" borderId="0" xfId="0" applyFont="1" applyAlignment="1">
      <alignment wrapText="1"/>
    </xf>
    <xf numFmtId="0" fontId="35" fillId="0" borderId="0" xfId="0" applyFont="1" applyAlignment="1">
      <alignment vertical="center"/>
    </xf>
    <xf numFmtId="0" fontId="22" fillId="0" borderId="0" xfId="0" applyFont="1" applyAlignment="1">
      <alignment vertical="center"/>
    </xf>
    <xf numFmtId="0" fontId="27" fillId="6" borderId="1" xfId="0" applyFont="1" applyFill="1" applyBorder="1" applyAlignment="1">
      <alignment horizontal="center" vertical="center" wrapText="1"/>
    </xf>
    <xf numFmtId="0" fontId="28" fillId="6" borderId="1" xfId="0" applyFont="1" applyFill="1" applyBorder="1" applyAlignment="1">
      <alignment vertical="center" wrapText="1"/>
    </xf>
    <xf numFmtId="0" fontId="35" fillId="8" borderId="1" xfId="0" applyFont="1" applyFill="1" applyBorder="1" applyAlignment="1">
      <alignment horizontal="center" vertical="center"/>
    </xf>
    <xf numFmtId="0" fontId="35" fillId="0" borderId="1" xfId="0" applyFont="1" applyBorder="1"/>
    <xf numFmtId="0" fontId="35" fillId="0" borderId="34" xfId="0" applyFont="1" applyBorder="1" applyAlignment="1">
      <alignment horizontal="center"/>
    </xf>
    <xf numFmtId="0" fontId="35" fillId="0" borderId="25" xfId="0" applyFont="1" applyBorder="1"/>
    <xf numFmtId="0" fontId="31" fillId="0" borderId="1" xfId="0" applyFont="1" applyFill="1" applyBorder="1" applyAlignment="1">
      <alignment horizontal="center" vertical="center"/>
    </xf>
    <xf numFmtId="0" fontId="0" fillId="0" borderId="0" xfId="0" applyAlignment="1">
      <alignment wrapText="1"/>
    </xf>
    <xf numFmtId="4" fontId="39" fillId="0" borderId="25" xfId="0" applyNumberFormat="1" applyFont="1" applyBorder="1" applyAlignment="1">
      <alignment horizontal="center" wrapText="1"/>
    </xf>
    <xf numFmtId="4" fontId="39" fillId="0" borderId="26" xfId="0" applyNumberFormat="1" applyFont="1" applyBorder="1" applyAlignment="1">
      <alignment horizontal="center" wrapText="1"/>
    </xf>
    <xf numFmtId="0" fontId="39" fillId="0" borderId="0" xfId="0" applyFont="1"/>
    <xf numFmtId="0" fontId="40" fillId="0" borderId="0" xfId="0" applyFont="1"/>
    <xf numFmtId="0" fontId="40" fillId="0" borderId="0" xfId="0" applyFont="1" applyAlignment="1"/>
    <xf numFmtId="0" fontId="40" fillId="0" borderId="39" xfId="0" applyFont="1" applyBorder="1" applyAlignment="1">
      <alignment horizontal="center"/>
    </xf>
    <xf numFmtId="0" fontId="40" fillId="0" borderId="47" xfId="0" applyFont="1" applyBorder="1" applyAlignment="1">
      <alignment horizontal="center" wrapText="1"/>
    </xf>
    <xf numFmtId="0" fontId="40" fillId="0" borderId="41" xfId="0" applyFont="1" applyBorder="1" applyAlignment="1">
      <alignment horizontal="center" wrapText="1"/>
    </xf>
    <xf numFmtId="0" fontId="40" fillId="0" borderId="13" xfId="0" applyFont="1" applyBorder="1" applyAlignment="1">
      <alignment horizontal="center" wrapText="1"/>
    </xf>
    <xf numFmtId="0" fontId="40" fillId="0" borderId="3" xfId="0" applyFont="1" applyBorder="1" applyAlignment="1">
      <alignment horizontal="center" wrapText="1"/>
    </xf>
    <xf numFmtId="0" fontId="40" fillId="0" borderId="14" xfId="0" applyFont="1" applyBorder="1" applyAlignment="1">
      <alignment horizontal="center" wrapText="1"/>
    </xf>
    <xf numFmtId="0" fontId="40" fillId="0" borderId="54" xfId="0" applyFont="1" applyBorder="1" applyAlignment="1">
      <alignment horizontal="center" wrapText="1"/>
    </xf>
    <xf numFmtId="0" fontId="40" fillId="0" borderId="9" xfId="0" applyFont="1" applyBorder="1" applyAlignment="1">
      <alignment horizontal="center" wrapText="1"/>
    </xf>
    <xf numFmtId="0" fontId="40" fillId="0" borderId="2" xfId="0" applyFont="1" applyBorder="1"/>
    <xf numFmtId="0" fontId="40" fillId="0" borderId="35" xfId="0" applyFont="1" applyBorder="1" applyAlignment="1">
      <alignment wrapText="1"/>
    </xf>
    <xf numFmtId="0" fontId="40" fillId="0" borderId="24" xfId="0" applyFont="1" applyBorder="1" applyAlignment="1">
      <alignment wrapText="1"/>
    </xf>
    <xf numFmtId="0" fontId="40" fillId="0" borderId="1" xfId="0" applyFont="1" applyBorder="1" applyAlignment="1">
      <alignment wrapText="1"/>
    </xf>
    <xf numFmtId="0" fontId="40" fillId="0" borderId="4" xfId="0" applyFont="1" applyBorder="1" applyAlignment="1">
      <alignment wrapText="1"/>
    </xf>
    <xf numFmtId="0" fontId="40" fillId="0" borderId="5" xfId="0" applyFont="1" applyBorder="1" applyAlignment="1">
      <alignment wrapText="1"/>
    </xf>
    <xf numFmtId="0" fontId="40" fillId="0" borderId="16" xfId="0" applyFont="1" applyBorder="1" applyAlignment="1">
      <alignment wrapText="1"/>
    </xf>
    <xf numFmtId="0" fontId="40" fillId="0" borderId="17" xfId="0" applyFont="1" applyBorder="1"/>
    <xf numFmtId="0" fontId="40" fillId="0" borderId="17" xfId="0" applyFont="1" applyBorder="1" applyAlignment="1">
      <alignment wrapText="1"/>
    </xf>
    <xf numFmtId="0" fontId="40" fillId="0" borderId="28" xfId="0" applyFont="1" applyBorder="1" applyAlignment="1">
      <alignment wrapText="1"/>
    </xf>
    <xf numFmtId="0" fontId="40" fillId="0" borderId="55" xfId="0" applyFont="1" applyBorder="1" applyAlignment="1">
      <alignment wrapText="1"/>
    </xf>
    <xf numFmtId="0" fontId="40" fillId="0" borderId="31" xfId="0" applyFont="1" applyBorder="1" applyAlignment="1">
      <alignment wrapText="1"/>
    </xf>
    <xf numFmtId="0" fontId="40" fillId="0" borderId="39" xfId="0" applyFont="1" applyBorder="1" applyAlignment="1">
      <alignment vertical="center"/>
    </xf>
    <xf numFmtId="0" fontId="40" fillId="0" borderId="40" xfId="0" applyFont="1" applyBorder="1" applyAlignment="1">
      <alignment horizontal="left" vertical="top" wrapText="1"/>
    </xf>
    <xf numFmtId="4" fontId="39" fillId="0" borderId="47" xfId="0" applyNumberFormat="1" applyFont="1" applyBorder="1"/>
    <xf numFmtId="4" fontId="40" fillId="0" borderId="19" xfId="0" applyNumberFormat="1" applyFont="1" applyBorder="1"/>
    <xf numFmtId="4" fontId="40" fillId="2" borderId="48" xfId="0" applyNumberFormat="1" applyFont="1" applyFill="1" applyBorder="1"/>
    <xf numFmtId="0" fontId="40" fillId="2" borderId="48" xfId="0" applyNumberFormat="1" applyFont="1" applyFill="1" applyBorder="1"/>
    <xf numFmtId="4" fontId="39" fillId="0" borderId="20" xfId="0" applyNumberFormat="1" applyFont="1" applyBorder="1" applyAlignment="1">
      <alignment horizontal="center" wrapText="1"/>
    </xf>
    <xf numFmtId="4" fontId="40" fillId="2" borderId="39" xfId="0" applyNumberFormat="1" applyFont="1" applyFill="1" applyBorder="1"/>
    <xf numFmtId="4" fontId="40" fillId="0" borderId="47" xfId="0" applyNumberFormat="1" applyFont="1" applyBorder="1"/>
    <xf numFmtId="4" fontId="40" fillId="2" borderId="20" xfId="0" applyNumberFormat="1" applyFont="1" applyFill="1" applyBorder="1"/>
    <xf numFmtId="4" fontId="40" fillId="0" borderId="62" xfId="0" applyNumberFormat="1" applyFont="1" applyBorder="1"/>
    <xf numFmtId="0" fontId="40" fillId="0" borderId="18" xfId="0" applyFont="1" applyBorder="1" applyAlignment="1">
      <alignment vertical="center"/>
    </xf>
    <xf numFmtId="0" fontId="40" fillId="0" borderId="18" xfId="0" applyFont="1" applyBorder="1" applyAlignment="1">
      <alignment horizontal="left" vertical="center"/>
    </xf>
    <xf numFmtId="4" fontId="40" fillId="0" borderId="30" xfId="0" applyNumberFormat="1" applyFont="1" applyBorder="1"/>
    <xf numFmtId="4" fontId="40" fillId="0" borderId="18" xfId="0" applyNumberFormat="1" applyFont="1" applyBorder="1"/>
    <xf numFmtId="4" fontId="40" fillId="2" borderId="18" xfId="0" applyNumberFormat="1" applyFont="1" applyFill="1" applyBorder="1"/>
    <xf numFmtId="4" fontId="40" fillId="2" borderId="27" xfId="0" applyNumberFormat="1" applyFont="1" applyFill="1" applyBorder="1"/>
    <xf numFmtId="4" fontId="39" fillId="0" borderId="37" xfId="0" applyNumberFormat="1" applyFont="1" applyBorder="1" applyAlignment="1">
      <alignment wrapText="1"/>
    </xf>
    <xf numFmtId="4" fontId="39" fillId="0" borderId="52" xfId="0" applyNumberFormat="1" applyFont="1" applyBorder="1"/>
    <xf numFmtId="4" fontId="39" fillId="0" borderId="53" xfId="0" applyNumberFormat="1" applyFont="1" applyBorder="1"/>
    <xf numFmtId="4" fontId="39" fillId="0" borderId="27" xfId="0" applyNumberFormat="1" applyFont="1" applyBorder="1"/>
    <xf numFmtId="4" fontId="39" fillId="0" borderId="0" xfId="0" applyNumberFormat="1" applyFont="1" applyBorder="1"/>
    <xf numFmtId="4" fontId="39" fillId="0" borderId="30" xfId="0" applyNumberFormat="1" applyFont="1" applyBorder="1"/>
    <xf numFmtId="0" fontId="39" fillId="0" borderId="27" xfId="0" applyFont="1" applyBorder="1"/>
    <xf numFmtId="0" fontId="39" fillId="0" borderId="18" xfId="0" applyFont="1" applyBorder="1"/>
    <xf numFmtId="4" fontId="40" fillId="2" borderId="3" xfId="0" applyNumberFormat="1" applyFont="1" applyFill="1" applyBorder="1"/>
    <xf numFmtId="4" fontId="39" fillId="0" borderId="56" xfId="0" applyNumberFormat="1" applyFont="1" applyBorder="1" applyAlignment="1">
      <alignment wrapText="1"/>
    </xf>
    <xf numFmtId="4" fontId="39" fillId="0" borderId="0" xfId="0" applyNumberFormat="1" applyFont="1"/>
    <xf numFmtId="0" fontId="40" fillId="0" borderId="5" xfId="0" applyFont="1" applyBorder="1" applyAlignment="1">
      <alignment vertical="center"/>
    </xf>
    <xf numFmtId="0" fontId="40" fillId="0" borderId="1" xfId="0" applyFont="1" applyBorder="1" applyAlignment="1">
      <alignment horizontal="left" vertical="center" wrapText="1"/>
    </xf>
    <xf numFmtId="4" fontId="39" fillId="0" borderId="16" xfId="0" applyNumberFormat="1" applyFont="1" applyBorder="1"/>
    <xf numFmtId="4" fontId="40" fillId="0" borderId="43" xfId="0" applyNumberFormat="1" applyFont="1" applyBorder="1"/>
    <xf numFmtId="4" fontId="40" fillId="2" borderId="23" xfId="0" applyNumberFormat="1" applyFont="1" applyFill="1" applyBorder="1" applyAlignment="1">
      <alignment horizontal="left"/>
    </xf>
    <xf numFmtId="0" fontId="39" fillId="0" borderId="5" xfId="0" applyFont="1" applyBorder="1"/>
    <xf numFmtId="4" fontId="40" fillId="2" borderId="4" xfId="0" applyNumberFormat="1" applyFont="1" applyFill="1" applyBorder="1"/>
    <xf numFmtId="4" fontId="40" fillId="0" borderId="11" xfId="0" applyNumberFormat="1" applyFont="1" applyBorder="1"/>
    <xf numFmtId="4" fontId="40" fillId="2" borderId="22" xfId="0" applyNumberFormat="1" applyFont="1" applyFill="1" applyBorder="1"/>
    <xf numFmtId="4" fontId="40" fillId="2" borderId="22" xfId="0" applyNumberFormat="1" applyFont="1" applyFill="1" applyBorder="1" applyAlignment="1">
      <alignment horizontal="left"/>
    </xf>
    <xf numFmtId="0" fontId="39" fillId="0" borderId="6" xfId="0" applyFont="1" applyBorder="1" applyAlignment="1">
      <alignment vertical="center"/>
    </xf>
    <xf numFmtId="0" fontId="40" fillId="0" borderId="7" xfId="0" applyFont="1" applyBorder="1" applyAlignment="1">
      <alignment horizontal="left" vertical="top" wrapText="1"/>
    </xf>
    <xf numFmtId="4" fontId="39" fillId="0" borderId="57" xfId="0" applyNumberFormat="1" applyFont="1" applyBorder="1"/>
    <xf numFmtId="4" fontId="40" fillId="0" borderId="12" xfId="0" applyNumberFormat="1" applyFont="1" applyBorder="1"/>
    <xf numFmtId="4" fontId="40" fillId="2" borderId="21" xfId="0" applyNumberFormat="1" applyFont="1" applyFill="1" applyBorder="1" applyAlignment="1">
      <alignment horizontal="left"/>
    </xf>
    <xf numFmtId="0" fontId="39" fillId="0" borderId="6" xfId="0" applyFont="1" applyBorder="1"/>
    <xf numFmtId="4" fontId="40" fillId="2" borderId="8" xfId="0" applyNumberFormat="1" applyFont="1" applyFill="1" applyBorder="1"/>
    <xf numFmtId="0" fontId="39" fillId="0" borderId="39" xfId="0" applyFont="1" applyBorder="1"/>
    <xf numFmtId="4" fontId="40" fillId="0" borderId="41" xfId="0" applyNumberFormat="1" applyFont="1" applyBorder="1"/>
    <xf numFmtId="4" fontId="40" fillId="0" borderId="15" xfId="0" applyNumberFormat="1" applyFont="1" applyBorder="1"/>
    <xf numFmtId="4" fontId="40" fillId="0" borderId="23" xfId="0" applyNumberFormat="1" applyFont="1" applyBorder="1"/>
    <xf numFmtId="4" fontId="39" fillId="0" borderId="2" xfId="0" applyNumberFormat="1" applyFont="1" applyBorder="1"/>
    <xf numFmtId="0" fontId="40" fillId="0" borderId="52" xfId="0" applyFont="1" applyBorder="1"/>
    <xf numFmtId="0" fontId="40" fillId="0" borderId="53" xfId="0" applyFont="1" applyBorder="1"/>
    <xf numFmtId="0" fontId="40" fillId="0" borderId="19" xfId="0" applyFont="1" applyBorder="1" applyAlignment="1">
      <alignment wrapText="1"/>
    </xf>
    <xf numFmtId="0" fontId="40" fillId="0" borderId="32" xfId="0" applyFont="1" applyBorder="1"/>
    <xf numFmtId="0" fontId="40" fillId="0" borderId="29" xfId="0" applyFont="1" applyBorder="1" applyAlignment="1">
      <alignment wrapText="1"/>
    </xf>
    <xf numFmtId="4" fontId="40" fillId="2" borderId="59" xfId="0" applyNumberFormat="1" applyFont="1" applyFill="1" applyBorder="1"/>
    <xf numFmtId="0" fontId="40" fillId="0" borderId="33" xfId="0" applyFont="1" applyBorder="1"/>
    <xf numFmtId="0" fontId="40" fillId="0" borderId="7" xfId="0" applyFont="1" applyBorder="1" applyAlignment="1">
      <alignment wrapText="1"/>
    </xf>
    <xf numFmtId="4" fontId="40" fillId="2" borderId="57" xfId="0" applyNumberFormat="1" applyFont="1" applyFill="1" applyBorder="1"/>
    <xf numFmtId="0" fontId="40" fillId="0" borderId="51" xfId="0" applyFont="1" applyBorder="1"/>
    <xf numFmtId="0" fontId="40" fillId="0" borderId="1" xfId="0" applyFont="1" applyBorder="1"/>
    <xf numFmtId="0" fontId="43" fillId="0" borderId="0" xfId="0" applyFont="1"/>
    <xf numFmtId="4" fontId="40" fillId="0" borderId="42" xfId="0" applyNumberFormat="1" applyFont="1" applyBorder="1" applyAlignment="1">
      <alignment horizontal="center" vertical="center"/>
    </xf>
    <xf numFmtId="4" fontId="40" fillId="0" borderId="65" xfId="0" applyNumberFormat="1" applyFont="1" applyBorder="1" applyAlignment="1">
      <alignment horizontal="center" vertical="center"/>
    </xf>
    <xf numFmtId="0" fontId="40" fillId="0" borderId="63" xfId="0" applyFont="1" applyBorder="1" applyAlignment="1">
      <alignment vertical="center"/>
    </xf>
    <xf numFmtId="4" fontId="40" fillId="0" borderId="45" xfId="0" applyNumberFormat="1" applyFont="1" applyBorder="1"/>
    <xf numFmtId="0" fontId="40" fillId="0" borderId="2" xfId="0" applyFont="1" applyBorder="1" applyAlignment="1">
      <alignment horizontal="left" vertical="center" wrapText="1"/>
    </xf>
    <xf numFmtId="4" fontId="39" fillId="0" borderId="35" xfId="0" applyNumberFormat="1" applyFont="1" applyBorder="1"/>
    <xf numFmtId="4" fontId="39" fillId="0" borderId="56" xfId="0" applyNumberFormat="1" applyFont="1" applyBorder="1"/>
    <xf numFmtId="0" fontId="39" fillId="0" borderId="66" xfId="0" applyFont="1" applyBorder="1"/>
    <xf numFmtId="4" fontId="39" fillId="0" borderId="19" xfId="0" applyNumberFormat="1" applyFont="1" applyBorder="1" applyAlignment="1">
      <alignment wrapText="1"/>
    </xf>
    <xf numFmtId="4" fontId="39" fillId="0" borderId="20" xfId="0" applyNumberFormat="1" applyFont="1" applyBorder="1" applyAlignment="1">
      <alignment wrapText="1"/>
    </xf>
    <xf numFmtId="4" fontId="40" fillId="0" borderId="0" xfId="0" applyNumberFormat="1" applyFont="1" applyBorder="1" applyAlignment="1">
      <alignment horizontal="center" vertical="top"/>
    </xf>
    <xf numFmtId="4" fontId="40" fillId="2" borderId="19" xfId="0" applyNumberFormat="1" applyFont="1" applyFill="1" applyBorder="1" applyAlignment="1">
      <alignment horizontal="center"/>
    </xf>
    <xf numFmtId="4" fontId="40" fillId="0" borderId="2" xfId="0" applyNumberFormat="1" applyFont="1" applyBorder="1"/>
    <xf numFmtId="4" fontId="40" fillId="2" borderId="2" xfId="0" applyNumberFormat="1" applyFont="1" applyFill="1" applyBorder="1"/>
    <xf numFmtId="0" fontId="40" fillId="2" borderId="40" xfId="0" applyFont="1" applyFill="1" applyBorder="1" applyAlignment="1">
      <alignment wrapText="1"/>
    </xf>
    <xf numFmtId="4" fontId="39" fillId="0" borderId="63" xfId="0" applyNumberFormat="1" applyFont="1" applyBorder="1" applyAlignment="1">
      <alignment horizontal="center" wrapText="1"/>
    </xf>
    <xf numFmtId="4" fontId="39" fillId="0" borderId="56" xfId="0" applyNumberFormat="1" applyFont="1" applyBorder="1" applyAlignment="1">
      <alignment horizontal="center" wrapText="1"/>
    </xf>
    <xf numFmtId="0" fontId="40" fillId="0" borderId="64" xfId="0" applyFont="1" applyBorder="1" applyAlignment="1">
      <alignment horizontal="center" vertical="center" wrapText="1"/>
    </xf>
    <xf numFmtId="0" fontId="40" fillId="0" borderId="55"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65"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9" xfId="0" applyFont="1" applyBorder="1" applyAlignment="1">
      <alignment horizontal="center"/>
    </xf>
    <xf numFmtId="0" fontId="40" fillId="0" borderId="40" xfId="0" applyFont="1" applyBorder="1" applyAlignment="1">
      <alignment horizontal="center"/>
    </xf>
    <xf numFmtId="0" fontId="40" fillId="0" borderId="41" xfId="0" applyFont="1" applyBorder="1" applyAlignment="1">
      <alignment horizontal="center"/>
    </xf>
    <xf numFmtId="0" fontId="40" fillId="0" borderId="39" xfId="0" applyFont="1" applyBorder="1" applyAlignment="1">
      <alignment horizontal="center" wrapText="1"/>
    </xf>
    <xf numFmtId="0" fontId="40" fillId="0" borderId="41" xfId="0" applyFont="1" applyBorder="1" applyAlignment="1">
      <alignment horizontal="center" wrapText="1"/>
    </xf>
    <xf numFmtId="4" fontId="40" fillId="0" borderId="18" xfId="0" applyNumberFormat="1" applyFont="1" applyBorder="1" applyAlignment="1">
      <alignment horizontal="center" wrapText="1"/>
    </xf>
    <xf numFmtId="4" fontId="40" fillId="0" borderId="58" xfId="0" applyNumberFormat="1" applyFont="1" applyBorder="1" applyAlignment="1">
      <alignment horizontal="center" wrapText="1"/>
    </xf>
    <xf numFmtId="4" fontId="40" fillId="0" borderId="30" xfId="0" applyNumberFormat="1" applyFont="1" applyBorder="1" applyAlignment="1">
      <alignment horizontal="center" wrapText="1"/>
    </xf>
    <xf numFmtId="4" fontId="40" fillId="0" borderId="60" xfId="0" applyNumberFormat="1" applyFont="1" applyBorder="1" applyAlignment="1">
      <alignment horizontal="center" wrapText="1"/>
    </xf>
    <xf numFmtId="4" fontId="40" fillId="0" borderId="27" xfId="0" applyNumberFormat="1" applyFont="1" applyBorder="1" applyAlignment="1">
      <alignment horizontal="center" wrapText="1"/>
    </xf>
    <xf numFmtId="4" fontId="40" fillId="0" borderId="61" xfId="0" applyNumberFormat="1" applyFont="1" applyBorder="1" applyAlignment="1">
      <alignment horizontal="center" wrapText="1"/>
    </xf>
    <xf numFmtId="4" fontId="40" fillId="0" borderId="9" xfId="0" applyNumberFormat="1" applyFont="1" applyBorder="1" applyAlignment="1">
      <alignment horizontal="center" vertical="center"/>
    </xf>
    <xf numFmtId="4" fontId="40" fillId="0" borderId="10" xfId="0" applyNumberFormat="1" applyFont="1" applyBorder="1" applyAlignment="1">
      <alignment horizontal="center" vertical="center"/>
    </xf>
    <xf numFmtId="4" fontId="40" fillId="0" borderId="15" xfId="0" applyNumberFormat="1" applyFont="1" applyBorder="1" applyAlignment="1">
      <alignment horizontal="center" vertical="center"/>
    </xf>
    <xf numFmtId="4" fontId="40" fillId="0" borderId="13" xfId="0" applyNumberFormat="1" applyFont="1" applyBorder="1" applyAlignment="1">
      <alignment horizontal="center"/>
    </xf>
    <xf numFmtId="4" fontId="40" fillId="0" borderId="14" xfId="0" applyNumberFormat="1" applyFont="1" applyBorder="1" applyAlignment="1">
      <alignment horizontal="center"/>
    </xf>
    <xf numFmtId="4" fontId="40" fillId="0" borderId="6" xfId="0" applyNumberFormat="1" applyFont="1" applyBorder="1" applyAlignment="1">
      <alignment horizontal="center"/>
    </xf>
    <xf numFmtId="4" fontId="40" fillId="0" borderId="8" xfId="0" applyNumberFormat="1" applyFont="1" applyBorder="1" applyAlignment="1">
      <alignment horizontal="center"/>
    </xf>
    <xf numFmtId="0" fontId="40" fillId="2" borderId="57" xfId="0" applyFont="1" applyFill="1" applyBorder="1" applyAlignment="1">
      <alignment horizontal="center" wrapText="1"/>
    </xf>
    <xf numFmtId="0" fontId="40" fillId="2" borderId="21" xfId="0" applyFont="1" applyFill="1" applyBorder="1" applyAlignment="1">
      <alignment horizontal="center" wrapText="1"/>
    </xf>
    <xf numFmtId="0" fontId="40" fillId="2" borderId="62" xfId="0" applyFont="1" applyFill="1" applyBorder="1" applyAlignment="1">
      <alignment horizontal="center" vertical="center"/>
    </xf>
    <xf numFmtId="0" fontId="40" fillId="2" borderId="20" xfId="0" applyFont="1" applyFill="1" applyBorder="1" applyAlignment="1">
      <alignment horizontal="center" vertical="center"/>
    </xf>
    <xf numFmtId="0" fontId="0" fillId="0" borderId="0" xfId="0" applyFont="1" applyBorder="1" applyAlignment="1">
      <alignment horizontal="center" wrapText="1"/>
    </xf>
    <xf numFmtId="0" fontId="7" fillId="0" borderId="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2" xfId="0" applyFont="1" applyBorder="1" applyAlignment="1">
      <alignment horizontal="center" vertical="center" wrapText="1"/>
    </xf>
    <xf numFmtId="0" fontId="7"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5" fillId="0" borderId="17"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 fontId="5" fillId="0" borderId="1" xfId="1"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33"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7" fillId="4" borderId="16"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0" fillId="0" borderId="1" xfId="0"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5" fillId="3" borderId="15" xfId="0"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wrapText="1"/>
    </xf>
    <xf numFmtId="0" fontId="1" fillId="5" borderId="1" xfId="0" applyFont="1" applyFill="1" applyBorder="1" applyAlignment="1">
      <alignment horizont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 xfId="0" applyFont="1" applyFill="1" applyBorder="1" applyAlignment="1">
      <alignment horizontal="center" vertical="center" wrapText="1"/>
    </xf>
    <xf numFmtId="2" fontId="5" fillId="3" borderId="18"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9" xfId="0" applyFont="1" applyBorder="1" applyAlignment="1">
      <alignment horizontal="right" vertical="center" wrapText="1"/>
    </xf>
    <xf numFmtId="0" fontId="12" fillId="0" borderId="10" xfId="0" applyFont="1" applyBorder="1" applyAlignment="1">
      <alignment horizontal="right" vertical="center" wrapText="1"/>
    </xf>
    <xf numFmtId="0" fontId="12" fillId="0" borderId="15" xfId="0" applyFont="1" applyBorder="1" applyAlignment="1">
      <alignment horizontal="right" vertical="center" wrapText="1"/>
    </xf>
    <xf numFmtId="0" fontId="20" fillId="0" borderId="38" xfId="0" applyFont="1" applyBorder="1" applyAlignment="1">
      <alignment horizontal="center" vertical="center"/>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5" xfId="0" applyFont="1" applyBorder="1" applyAlignment="1">
      <alignment horizontal="justify" vertical="center" wrapText="1"/>
    </xf>
    <xf numFmtId="0" fontId="12" fillId="0" borderId="9" xfId="0" applyFont="1" applyBorder="1" applyAlignment="1">
      <alignment vertical="center" wrapText="1"/>
    </xf>
    <xf numFmtId="0" fontId="12" fillId="0" borderId="15" xfId="0" applyFont="1" applyBorder="1" applyAlignment="1">
      <alignment vertical="center" wrapText="1"/>
    </xf>
    <xf numFmtId="0" fontId="31" fillId="8" borderId="16" xfId="0" applyFont="1" applyFill="1" applyBorder="1" applyAlignment="1">
      <alignment horizontal="left" vertical="center" wrapText="1"/>
    </xf>
    <xf numFmtId="0" fontId="31" fillId="8" borderId="34" xfId="0" applyFont="1" applyFill="1" applyBorder="1" applyAlignment="1">
      <alignment horizontal="left" vertical="center" wrapText="1"/>
    </xf>
    <xf numFmtId="0" fontId="31" fillId="8" borderId="22" xfId="0" applyFont="1" applyFill="1" applyBorder="1" applyAlignment="1">
      <alignment horizontal="left" vertical="center" wrapText="1"/>
    </xf>
    <xf numFmtId="0" fontId="33" fillId="8" borderId="16" xfId="0" applyFont="1" applyFill="1" applyBorder="1" applyAlignment="1">
      <alignment horizontal="center" vertical="center" wrapText="1"/>
    </xf>
    <xf numFmtId="0" fontId="33" fillId="8" borderId="22" xfId="0" applyFont="1" applyFill="1" applyBorder="1" applyAlignment="1">
      <alignment horizontal="center" vertical="center" wrapText="1"/>
    </xf>
    <xf numFmtId="0" fontId="22" fillId="0" borderId="16" xfId="0" applyFont="1" applyBorder="1" applyAlignment="1">
      <alignment horizontal="center" vertical="center"/>
    </xf>
    <xf numFmtId="0" fontId="22" fillId="0" borderId="34" xfId="0" applyFont="1" applyBorder="1" applyAlignment="1">
      <alignment horizontal="center" vertical="center"/>
    </xf>
    <xf numFmtId="0" fontId="22" fillId="0" borderId="22" xfId="0" applyFont="1" applyBorder="1" applyAlignment="1">
      <alignment horizontal="center" vertical="center"/>
    </xf>
    <xf numFmtId="0" fontId="35" fillId="0" borderId="16" xfId="0" applyFont="1" applyBorder="1" applyAlignment="1">
      <alignment horizontal="left" vertical="center"/>
    </xf>
    <xf numFmtId="0" fontId="35" fillId="0" borderId="34" xfId="0" applyFont="1" applyBorder="1" applyAlignment="1">
      <alignment horizontal="left" vertical="center"/>
    </xf>
    <xf numFmtId="0" fontId="35" fillId="0" borderId="22" xfId="0" applyFont="1" applyBorder="1" applyAlignment="1">
      <alignment horizontal="left" vertical="center"/>
    </xf>
    <xf numFmtId="0" fontId="35" fillId="8" borderId="16" xfId="0" applyFont="1" applyFill="1" applyBorder="1" applyAlignment="1">
      <alignment horizontal="left" vertical="center" wrapText="1"/>
    </xf>
    <xf numFmtId="0" fontId="35" fillId="8" borderId="34" xfId="0" applyFont="1" applyFill="1" applyBorder="1" applyAlignment="1">
      <alignment horizontal="left" vertical="center" wrapText="1"/>
    </xf>
    <xf numFmtId="0" fontId="35" fillId="8" borderId="22" xfId="0" applyFont="1" applyFill="1" applyBorder="1" applyAlignment="1">
      <alignment horizontal="left" vertical="center" wrapText="1"/>
    </xf>
    <xf numFmtId="0" fontId="35" fillId="8" borderId="1" xfId="0" applyFont="1" applyFill="1" applyBorder="1" applyAlignment="1">
      <alignment horizontal="center" vertical="center" wrapText="1"/>
    </xf>
    <xf numFmtId="0" fontId="35" fillId="0" borderId="1" xfId="0" applyFont="1" applyBorder="1" applyAlignment="1">
      <alignment horizontal="center"/>
    </xf>
    <xf numFmtId="0" fontId="25" fillId="0" borderId="0" xfId="0" applyFont="1" applyAlignment="1">
      <alignment horizontal="left" vertical="center"/>
    </xf>
    <xf numFmtId="0" fontId="35" fillId="0" borderId="0" xfId="0" applyFont="1" applyAlignment="1">
      <alignment horizontal="left" vertical="center"/>
    </xf>
    <xf numFmtId="0" fontId="22" fillId="0" borderId="0" xfId="0" applyFont="1" applyAlignment="1">
      <alignment horizontal="right" vertical="center"/>
    </xf>
    <xf numFmtId="0" fontId="23" fillId="0" borderId="0" xfId="0" applyFont="1" applyAlignment="1">
      <alignment horizontal="right" vertical="center"/>
    </xf>
    <xf numFmtId="0" fontId="38" fillId="0" borderId="0" xfId="0" applyFont="1" applyAlignment="1">
      <alignment horizontal="center" vertical="center" wrapText="1"/>
    </xf>
    <xf numFmtId="0" fontId="25" fillId="6" borderId="1"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35" fillId="0" borderId="46" xfId="0" applyFont="1" applyBorder="1" applyAlignment="1">
      <alignment horizontal="left" vertical="center"/>
    </xf>
    <xf numFmtId="0" fontId="35" fillId="0" borderId="25" xfId="0" applyFont="1" applyBorder="1" applyAlignment="1">
      <alignment horizontal="left" vertical="center"/>
    </xf>
    <xf numFmtId="0" fontId="35" fillId="0" borderId="50" xfId="0" applyFont="1" applyBorder="1" applyAlignment="1">
      <alignment horizontal="left" vertical="center"/>
    </xf>
    <xf numFmtId="0" fontId="35" fillId="0" borderId="51" xfId="0" applyFont="1" applyBorder="1" applyAlignment="1">
      <alignment horizontal="left" vertical="center"/>
    </xf>
    <xf numFmtId="0" fontId="35" fillId="0" borderId="26" xfId="0" applyFont="1" applyBorder="1" applyAlignment="1">
      <alignment horizontal="left" vertical="center"/>
    </xf>
    <xf numFmtId="0" fontId="37" fillId="0" borderId="0" xfId="0" applyFont="1" applyAlignment="1">
      <alignment horizontal="left" wrapText="1"/>
    </xf>
    <xf numFmtId="0" fontId="35" fillId="0" borderId="0" xfId="0" applyFont="1" applyAlignment="1">
      <alignment horizontal="left"/>
    </xf>
    <xf numFmtId="0" fontId="33" fillId="8" borderId="1" xfId="0" applyFont="1" applyFill="1" applyBorder="1" applyAlignment="1">
      <alignment horizontal="center" vertical="center" wrapText="1"/>
    </xf>
    <xf numFmtId="0" fontId="35" fillId="0" borderId="16" xfId="0" applyFont="1" applyBorder="1" applyAlignment="1">
      <alignment horizontal="center"/>
    </xf>
    <xf numFmtId="0" fontId="35" fillId="0" borderId="22" xfId="0" applyFont="1" applyBorder="1" applyAlignment="1">
      <alignment horizontal="center"/>
    </xf>
    <xf numFmtId="0" fontId="32" fillId="8" borderId="16" xfId="0" applyFont="1" applyFill="1" applyBorder="1" applyAlignment="1">
      <alignment horizontal="left" vertical="center" wrapText="1"/>
    </xf>
    <xf numFmtId="0" fontId="31" fillId="8" borderId="35" xfId="0" applyFont="1" applyFill="1" applyBorder="1" applyAlignment="1">
      <alignment horizontal="left" vertical="center" wrapText="1"/>
    </xf>
    <xf numFmtId="0" fontId="31" fillId="8" borderId="33" xfId="0" applyFont="1" applyFill="1" applyBorder="1" applyAlignment="1">
      <alignment horizontal="left" vertical="center" wrapText="1"/>
    </xf>
    <xf numFmtId="0" fontId="31" fillId="8" borderId="23" xfId="0" applyFont="1" applyFill="1" applyBorder="1" applyAlignment="1">
      <alignment horizontal="left" vertical="center" wrapText="1"/>
    </xf>
    <xf numFmtId="0" fontId="33" fillId="8" borderId="2" xfId="0" applyFont="1" applyFill="1" applyBorder="1" applyAlignment="1">
      <alignment horizontal="center" vertical="center" wrapText="1"/>
    </xf>
    <xf numFmtId="0" fontId="35" fillId="0" borderId="2" xfId="0" applyFont="1" applyBorder="1" applyAlignment="1">
      <alignment horizontal="center"/>
    </xf>
    <xf numFmtId="0" fontId="22" fillId="6" borderId="39" xfId="0" applyFont="1" applyFill="1" applyBorder="1" applyAlignment="1">
      <alignment horizontal="center" vertical="center"/>
    </xf>
    <xf numFmtId="0" fontId="22" fillId="6" borderId="40" xfId="0" applyFont="1" applyFill="1" applyBorder="1" applyAlignment="1">
      <alignment horizontal="center" vertical="center"/>
    </xf>
    <xf numFmtId="0" fontId="28" fillId="7" borderId="47" xfId="0" applyFont="1" applyFill="1" applyBorder="1" applyAlignment="1">
      <alignment horizontal="center" vertical="center" wrapText="1"/>
    </xf>
    <xf numFmtId="0" fontId="28" fillId="7" borderId="48"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center" vertical="center" wrapText="1"/>
    </xf>
    <xf numFmtId="0" fontId="25" fillId="0" borderId="38" xfId="0" applyFont="1" applyBorder="1" applyAlignment="1">
      <alignment horizontal="right" vertical="center"/>
    </xf>
    <xf numFmtId="0" fontId="22" fillId="6" borderId="3" xfId="0" applyFont="1" applyFill="1" applyBorder="1" applyAlignment="1">
      <alignment horizontal="center" vertical="center"/>
    </xf>
    <xf numFmtId="0" fontId="28" fillId="7" borderId="44" xfId="0" applyFont="1" applyFill="1" applyBorder="1" applyAlignment="1">
      <alignment horizontal="center" vertical="center" wrapText="1"/>
    </xf>
    <xf numFmtId="0" fontId="28" fillId="7" borderId="45" xfId="0" applyFont="1" applyFill="1" applyBorder="1" applyAlignment="1">
      <alignment horizontal="center" vertical="center" wrapText="1"/>
    </xf>
    <xf numFmtId="0" fontId="29" fillId="6" borderId="44"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44" fillId="0" borderId="0" xfId="0" applyFont="1" applyAlignment="1">
      <alignment horizontal="center"/>
    </xf>
    <xf numFmtId="0" fontId="14" fillId="0" borderId="0" xfId="0" applyFont="1" applyAlignment="1">
      <alignment horizontal="center"/>
    </xf>
    <xf numFmtId="0" fontId="30"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BD28-555E-4EC6-9125-E1C0727CB5D8}">
  <dimension ref="A1:V33"/>
  <sheetViews>
    <sheetView topLeftCell="A16" workbookViewId="0">
      <selection activeCell="B33" sqref="B33:K33"/>
    </sheetView>
  </sheetViews>
  <sheetFormatPr defaultRowHeight="12.75" x14ac:dyDescent="0.2"/>
  <cols>
    <col min="1" max="1" width="3" style="78" customWidth="1"/>
    <col min="2" max="2" width="17.28515625" style="78" customWidth="1"/>
    <col min="3" max="3" width="10.42578125" style="78" customWidth="1"/>
    <col min="4" max="4" width="8.85546875" style="78" customWidth="1"/>
    <col min="5" max="5" width="10.140625" style="78" customWidth="1"/>
    <col min="6" max="6" width="8.28515625" style="78" customWidth="1"/>
    <col min="7" max="7" width="10.5703125" style="78" customWidth="1"/>
    <col min="8" max="8" width="10.28515625" style="78" customWidth="1"/>
    <col min="9" max="9" width="8.5703125" style="78" customWidth="1"/>
    <col min="10" max="10" width="12.140625" style="78" customWidth="1"/>
    <col min="11" max="11" width="11.42578125" style="78" customWidth="1"/>
    <col min="12" max="12" width="11.140625" style="78" customWidth="1"/>
    <col min="13" max="13" width="14" style="78" customWidth="1"/>
    <col min="14" max="14" width="12.28515625" style="78" customWidth="1"/>
    <col min="15" max="15" width="9.5703125" style="78" customWidth="1"/>
    <col min="16" max="16" width="10.5703125" style="78" customWidth="1"/>
    <col min="17" max="17" width="10.42578125" style="78" customWidth="1"/>
    <col min="18" max="18" width="13.140625" style="78" customWidth="1"/>
    <col min="19" max="20" width="9.140625" style="78"/>
    <col min="21" max="22" width="10.140625" style="78" bestFit="1" customWidth="1"/>
    <col min="23" max="16384" width="9.140625" style="78"/>
  </cols>
  <sheetData>
    <row r="1" spans="1:22" x14ac:dyDescent="0.2">
      <c r="B1" s="79" t="s">
        <v>9</v>
      </c>
    </row>
    <row r="2" spans="1:22" x14ac:dyDescent="0.2">
      <c r="C2" s="80" t="s">
        <v>78</v>
      </c>
      <c r="D2" s="80"/>
      <c r="E2" s="80"/>
      <c r="F2" s="80"/>
      <c r="G2" s="79"/>
    </row>
    <row r="3" spans="1:22" ht="13.5" thickBot="1" x14ac:dyDescent="0.25"/>
    <row r="4" spans="1:22" ht="117" customHeight="1" thickBot="1" x14ac:dyDescent="0.25">
      <c r="A4" s="81" t="s">
        <v>0</v>
      </c>
      <c r="B4" s="82" t="s">
        <v>1</v>
      </c>
      <c r="C4" s="83" t="s">
        <v>2</v>
      </c>
      <c r="D4" s="84" t="s">
        <v>12</v>
      </c>
      <c r="E4" s="85" t="s">
        <v>221</v>
      </c>
      <c r="F4" s="85" t="s">
        <v>127</v>
      </c>
      <c r="G4" s="86" t="s">
        <v>11</v>
      </c>
      <c r="H4" s="84" t="s">
        <v>226</v>
      </c>
      <c r="I4" s="86" t="s">
        <v>4</v>
      </c>
      <c r="J4" s="87" t="s">
        <v>206</v>
      </c>
      <c r="K4" s="87" t="s">
        <v>207</v>
      </c>
      <c r="L4" s="87" t="s">
        <v>209</v>
      </c>
      <c r="M4" s="87" t="s">
        <v>208</v>
      </c>
      <c r="N4" s="87" t="s">
        <v>220</v>
      </c>
      <c r="O4" s="87" t="s">
        <v>210</v>
      </c>
      <c r="P4" s="84" t="s">
        <v>227</v>
      </c>
      <c r="Q4" s="88" t="s">
        <v>218</v>
      </c>
      <c r="R4" s="88" t="s">
        <v>219</v>
      </c>
    </row>
    <row r="5" spans="1:22" ht="36.75" customHeight="1" x14ac:dyDescent="0.2">
      <c r="A5" s="89">
        <v>0</v>
      </c>
      <c r="B5" s="90">
        <v>1</v>
      </c>
      <c r="C5" s="90">
        <v>2</v>
      </c>
      <c r="D5" s="91">
        <v>3</v>
      </c>
      <c r="E5" s="92">
        <v>4</v>
      </c>
      <c r="F5" s="92">
        <v>5</v>
      </c>
      <c r="G5" s="93">
        <v>6</v>
      </c>
      <c r="H5" s="94">
        <v>7</v>
      </c>
      <c r="I5" s="95">
        <v>8</v>
      </c>
      <c r="J5" s="92">
        <v>9</v>
      </c>
      <c r="K5" s="92">
        <v>10</v>
      </c>
      <c r="L5" s="92" t="s">
        <v>222</v>
      </c>
      <c r="M5" s="92">
        <v>12</v>
      </c>
      <c r="N5" s="92">
        <v>13</v>
      </c>
      <c r="O5" s="92" t="s">
        <v>223</v>
      </c>
      <c r="P5" s="92" t="s">
        <v>228</v>
      </c>
      <c r="Q5" s="92" t="s">
        <v>229</v>
      </c>
      <c r="R5" s="92" t="s">
        <v>230</v>
      </c>
    </row>
    <row r="6" spans="1:22" ht="41.25" customHeight="1" thickBot="1" x14ac:dyDescent="0.25">
      <c r="A6" s="96"/>
      <c r="B6" s="204" t="s">
        <v>129</v>
      </c>
      <c r="C6" s="205"/>
      <c r="D6" s="97"/>
      <c r="E6" s="98"/>
      <c r="F6" s="98"/>
      <c r="G6" s="99"/>
      <c r="H6" s="91"/>
      <c r="I6" s="100"/>
      <c r="J6" s="97"/>
      <c r="K6" s="97"/>
      <c r="L6" s="97"/>
      <c r="M6" s="97"/>
      <c r="N6" s="97"/>
      <c r="O6" s="97"/>
      <c r="P6" s="97"/>
      <c r="Q6" s="97"/>
      <c r="R6" s="97"/>
    </row>
    <row r="7" spans="1:22" ht="59.25" customHeight="1" thickBot="1" x14ac:dyDescent="0.25">
      <c r="A7" s="101">
        <v>1</v>
      </c>
      <c r="B7" s="102" t="s">
        <v>6</v>
      </c>
      <c r="C7" s="103">
        <v>11325.57</v>
      </c>
      <c r="D7" s="104">
        <f>M7/21/12/12</f>
        <v>159.81000000000003</v>
      </c>
      <c r="E7" s="105">
        <v>12</v>
      </c>
      <c r="F7" s="106">
        <v>21</v>
      </c>
      <c r="G7" s="107" t="s">
        <v>14</v>
      </c>
      <c r="H7" s="108">
        <v>40272.120000000003</v>
      </c>
      <c r="I7" s="103"/>
      <c r="J7" s="108">
        <f>H7*8</f>
        <v>322176.96000000002</v>
      </c>
      <c r="K7" s="109">
        <f>J7*1.21</f>
        <v>389834.12160000001</v>
      </c>
      <c r="L7" s="197">
        <f>J7+6666.67</f>
        <v>328843.63</v>
      </c>
      <c r="M7" s="110">
        <f>H7*12</f>
        <v>483265.44000000006</v>
      </c>
      <c r="N7" s="111">
        <f>M7*1.21</f>
        <v>584751.18240000005</v>
      </c>
      <c r="O7" s="197">
        <f>M7+10000</f>
        <v>493265.44000000006</v>
      </c>
      <c r="P7" s="174">
        <f>2*H7</f>
        <v>80544.240000000005</v>
      </c>
      <c r="Q7" s="110">
        <f>J7+M7</f>
        <v>805442.40000000014</v>
      </c>
      <c r="R7" s="110">
        <f>Q7*1.21</f>
        <v>974585.30400000012</v>
      </c>
    </row>
    <row r="8" spans="1:22" ht="23.25" customHeight="1" thickBot="1" x14ac:dyDescent="0.25">
      <c r="A8" s="112"/>
      <c r="B8" s="113" t="s">
        <v>3</v>
      </c>
      <c r="C8" s="114">
        <f>C7</f>
        <v>11325.57</v>
      </c>
      <c r="D8" s="115"/>
      <c r="E8" s="116"/>
      <c r="F8" s="117"/>
      <c r="G8" s="118"/>
      <c r="H8" s="119"/>
      <c r="I8" s="120"/>
      <c r="J8" s="121"/>
      <c r="K8" s="122"/>
      <c r="L8" s="198"/>
      <c r="M8" s="121"/>
      <c r="N8" s="123"/>
      <c r="O8" s="198"/>
      <c r="P8" s="173"/>
      <c r="Q8" s="124"/>
      <c r="R8" s="125"/>
    </row>
    <row r="9" spans="1:22" ht="72" customHeight="1" thickBot="1" x14ac:dyDescent="0.25">
      <c r="A9" s="165"/>
      <c r="B9" s="206" t="s">
        <v>130</v>
      </c>
      <c r="C9" s="207"/>
      <c r="D9" s="166"/>
      <c r="E9" s="126"/>
      <c r="F9" s="126"/>
      <c r="G9" s="127"/>
      <c r="H9" s="171" t="s">
        <v>225</v>
      </c>
      <c r="I9" s="169"/>
      <c r="J9" s="171" t="s">
        <v>198</v>
      </c>
      <c r="K9" s="172" t="s">
        <v>199</v>
      </c>
      <c r="L9" s="198"/>
      <c r="M9" s="171" t="s">
        <v>200</v>
      </c>
      <c r="N9" s="172" t="s">
        <v>201</v>
      </c>
      <c r="O9" s="198"/>
      <c r="P9" s="171" t="s">
        <v>231</v>
      </c>
      <c r="Q9" s="178" t="s">
        <v>232</v>
      </c>
      <c r="R9" s="179"/>
      <c r="U9" s="128"/>
    </row>
    <row r="10" spans="1:22" ht="66.75" customHeight="1" x14ac:dyDescent="0.2">
      <c r="A10" s="129">
        <v>2</v>
      </c>
      <c r="B10" s="167" t="s">
        <v>13</v>
      </c>
      <c r="C10" s="168">
        <v>159.01</v>
      </c>
      <c r="D10" s="132">
        <f>D7*2.5</f>
        <v>399.52500000000009</v>
      </c>
      <c r="E10" s="133">
        <v>2.5</v>
      </c>
      <c r="F10" s="133" t="s">
        <v>128</v>
      </c>
      <c r="G10" s="76" t="s">
        <v>17</v>
      </c>
      <c r="H10" s="170">
        <v>0</v>
      </c>
      <c r="I10" s="135">
        <v>399.53</v>
      </c>
      <c r="J10" s="191" t="s">
        <v>203</v>
      </c>
      <c r="K10" s="193" t="s">
        <v>204</v>
      </c>
      <c r="L10" s="198"/>
      <c r="M10" s="195" t="s">
        <v>211</v>
      </c>
      <c r="N10" s="193" t="s">
        <v>212</v>
      </c>
      <c r="O10" s="198"/>
      <c r="P10" s="163"/>
      <c r="Q10" s="180" t="s">
        <v>214</v>
      </c>
      <c r="R10" s="181"/>
    </row>
    <row r="11" spans="1:22" ht="83.25" customHeight="1" x14ac:dyDescent="0.2">
      <c r="A11" s="129">
        <v>3</v>
      </c>
      <c r="B11" s="130" t="s">
        <v>15</v>
      </c>
      <c r="C11" s="131">
        <v>578.37</v>
      </c>
      <c r="D11" s="136">
        <f>D7*8</f>
        <v>1278.4800000000002</v>
      </c>
      <c r="E11" s="137" t="s">
        <v>10</v>
      </c>
      <c r="F11" s="138" t="s">
        <v>128</v>
      </c>
      <c r="G11" s="76" t="s">
        <v>17</v>
      </c>
      <c r="H11" s="134">
        <v>0</v>
      </c>
      <c r="I11" s="135">
        <v>1278.5</v>
      </c>
      <c r="J11" s="191"/>
      <c r="K11" s="193"/>
      <c r="L11" s="198"/>
      <c r="M11" s="195"/>
      <c r="N11" s="193"/>
      <c r="O11" s="198"/>
      <c r="P11" s="163"/>
      <c r="Q11" s="182"/>
      <c r="R11" s="183"/>
      <c r="V11" s="128"/>
    </row>
    <row r="12" spans="1:22" ht="131.25" customHeight="1" thickBot="1" x14ac:dyDescent="0.25">
      <c r="A12" s="139">
        <v>4</v>
      </c>
      <c r="B12" s="140" t="s">
        <v>16</v>
      </c>
      <c r="C12" s="141">
        <v>609.85</v>
      </c>
      <c r="D12" s="142">
        <f>D7*4.5</f>
        <v>719.1450000000001</v>
      </c>
      <c r="E12" s="143">
        <v>4.5</v>
      </c>
      <c r="F12" s="143" t="s">
        <v>128</v>
      </c>
      <c r="G12" s="77" t="s">
        <v>17</v>
      </c>
      <c r="H12" s="144">
        <v>0</v>
      </c>
      <c r="I12" s="145">
        <v>719.16</v>
      </c>
      <c r="J12" s="192"/>
      <c r="K12" s="194"/>
      <c r="L12" s="199"/>
      <c r="M12" s="196"/>
      <c r="N12" s="194"/>
      <c r="O12" s="199"/>
      <c r="P12" s="164"/>
      <c r="Q12" s="184"/>
      <c r="R12" s="185"/>
    </row>
    <row r="13" spans="1:22" ht="26.25" thickBot="1" x14ac:dyDescent="0.25">
      <c r="A13" s="146"/>
      <c r="B13" s="177" t="s">
        <v>224</v>
      </c>
      <c r="C13" s="147">
        <f>SUM(C10:C12)</f>
        <v>1347.23</v>
      </c>
      <c r="D13" s="148">
        <f>SUM(D10:D12)</f>
        <v>2397.1500000000005</v>
      </c>
      <c r="E13" s="149"/>
      <c r="F13" s="149"/>
      <c r="G13" s="149"/>
      <c r="H13" s="150"/>
      <c r="I13" s="150"/>
      <c r="J13" s="150"/>
      <c r="K13" s="150"/>
      <c r="L13" s="175">
        <f>L7</f>
        <v>328843.63</v>
      </c>
      <c r="M13" s="175"/>
      <c r="N13" s="175"/>
      <c r="O13" s="175">
        <f>O7</f>
        <v>493265.44000000006</v>
      </c>
      <c r="P13" s="176">
        <f>P7</f>
        <v>80544.240000000005</v>
      </c>
      <c r="Q13" s="176">
        <f>Q7+16666.67</f>
        <v>822109.07000000018</v>
      </c>
      <c r="R13" s="176">
        <f>Q13*1.21</f>
        <v>994751.97470000014</v>
      </c>
    </row>
    <row r="14" spans="1:22" x14ac:dyDescent="0.2">
      <c r="B14" s="79" t="s">
        <v>5</v>
      </c>
    </row>
    <row r="15" spans="1:22" x14ac:dyDescent="0.2">
      <c r="B15" s="78" t="s">
        <v>216</v>
      </c>
    </row>
    <row r="16" spans="1:22" x14ac:dyDescent="0.2">
      <c r="B16" s="78" t="s">
        <v>213</v>
      </c>
    </row>
    <row r="17" spans="1:7" x14ac:dyDescent="0.2">
      <c r="B17" s="78" t="s">
        <v>215</v>
      </c>
    </row>
    <row r="18" spans="1:7" x14ac:dyDescent="0.2">
      <c r="B18" s="78" t="s">
        <v>217</v>
      </c>
    </row>
    <row r="19" spans="1:7" ht="13.5" thickBot="1" x14ac:dyDescent="0.25"/>
    <row r="20" spans="1:7" ht="33" customHeight="1" thickBot="1" x14ac:dyDescent="0.25">
      <c r="A20" s="186" t="s">
        <v>18</v>
      </c>
      <c r="B20" s="187"/>
      <c r="C20" s="187"/>
      <c r="D20" s="187"/>
      <c r="E20" s="187"/>
      <c r="F20" s="187"/>
      <c r="G20" s="188"/>
    </row>
    <row r="21" spans="1:7" ht="75.75" customHeight="1" thickBot="1" x14ac:dyDescent="0.25">
      <c r="A21" s="151" t="s">
        <v>0</v>
      </c>
      <c r="B21" s="152" t="s">
        <v>7</v>
      </c>
      <c r="C21" s="153" t="s">
        <v>135</v>
      </c>
      <c r="D21" s="189" t="s">
        <v>136</v>
      </c>
      <c r="E21" s="190"/>
      <c r="F21" s="153" t="s">
        <v>137</v>
      </c>
      <c r="G21" s="153" t="s">
        <v>138</v>
      </c>
    </row>
    <row r="22" spans="1:7" ht="63.75" customHeight="1" x14ac:dyDescent="0.2">
      <c r="A22" s="154">
        <v>1</v>
      </c>
      <c r="B22" s="155" t="s">
        <v>205</v>
      </c>
      <c r="C22" s="156">
        <v>40272.67</v>
      </c>
      <c r="D22" s="200">
        <f>L7</f>
        <v>328843.63</v>
      </c>
      <c r="E22" s="201"/>
      <c r="F22" s="157">
        <v>1</v>
      </c>
      <c r="G22" s="89">
        <v>8</v>
      </c>
    </row>
    <row r="23" spans="1:7" ht="66" customHeight="1" thickBot="1" x14ac:dyDescent="0.25">
      <c r="A23" s="144">
        <v>2</v>
      </c>
      <c r="B23" s="158" t="s">
        <v>202</v>
      </c>
      <c r="C23" s="159">
        <v>40272.67</v>
      </c>
      <c r="D23" s="202">
        <f>O7</f>
        <v>493265.44000000006</v>
      </c>
      <c r="E23" s="203"/>
      <c r="F23" s="160">
        <v>1</v>
      </c>
      <c r="G23" s="161">
        <v>12</v>
      </c>
    </row>
    <row r="24" spans="1:7" x14ac:dyDescent="0.2">
      <c r="B24" s="79" t="s">
        <v>8</v>
      </c>
    </row>
    <row r="25" spans="1:7" x14ac:dyDescent="0.2">
      <c r="B25" s="78" t="s">
        <v>79</v>
      </c>
    </row>
    <row r="28" spans="1:7" x14ac:dyDescent="0.2">
      <c r="B28" s="162" t="s">
        <v>197</v>
      </c>
    </row>
    <row r="33" spans="2:11" x14ac:dyDescent="0.2">
      <c r="B33" s="311" t="s">
        <v>233</v>
      </c>
      <c r="C33" s="311"/>
      <c r="D33" s="311"/>
      <c r="E33" s="311"/>
      <c r="F33" s="311"/>
      <c r="G33" s="311"/>
      <c r="H33" s="311"/>
      <c r="I33" s="311"/>
      <c r="J33" s="311"/>
      <c r="K33" s="311"/>
    </row>
  </sheetData>
  <mergeCells count="15">
    <mergeCell ref="B33:K33"/>
    <mergeCell ref="D22:E22"/>
    <mergeCell ref="D23:E23"/>
    <mergeCell ref="B6:C6"/>
    <mergeCell ref="B9:C9"/>
    <mergeCell ref="O7:O12"/>
    <mergeCell ref="Q9:R9"/>
    <mergeCell ref="Q10:R12"/>
    <mergeCell ref="A20:G20"/>
    <mergeCell ref="D21:E21"/>
    <mergeCell ref="J10:J12"/>
    <mergeCell ref="K10:K12"/>
    <mergeCell ref="M10:M12"/>
    <mergeCell ref="N10:N12"/>
    <mergeCell ref="L7:L12"/>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DB094-875A-458C-8514-CB56621E4625}">
  <dimension ref="A1:H72"/>
  <sheetViews>
    <sheetView topLeftCell="A52" zoomScale="110" zoomScaleNormal="110" workbookViewId="0">
      <selection activeCell="C57" sqref="C57:F57"/>
    </sheetView>
  </sheetViews>
  <sheetFormatPr defaultRowHeight="15" x14ac:dyDescent="0.25"/>
  <cols>
    <col min="1" max="1" width="3.28515625" customWidth="1"/>
    <col min="2" max="2" width="5" style="2" customWidth="1"/>
    <col min="3" max="3" width="36.85546875" style="2" customWidth="1"/>
    <col min="4" max="4" width="20.140625" style="2" customWidth="1"/>
    <col min="5" max="5" width="20.7109375" style="2" customWidth="1"/>
    <col min="6" max="6" width="21.7109375" style="2" customWidth="1"/>
    <col min="7" max="7" width="25.85546875" style="2" customWidth="1"/>
    <col min="8" max="8" width="27.5703125" customWidth="1"/>
    <col min="239" max="239" width="3.28515625" customWidth="1"/>
    <col min="240" max="240" width="5" customWidth="1"/>
    <col min="241" max="241" width="64" customWidth="1"/>
    <col min="242" max="242" width="12.85546875" customWidth="1"/>
    <col min="244" max="244" width="15.5703125" customWidth="1"/>
    <col min="247" max="247" width="10.140625" bestFit="1" customWidth="1"/>
    <col min="495" max="495" width="3.28515625" customWidth="1"/>
    <col min="496" max="496" width="5" customWidth="1"/>
    <col min="497" max="497" width="64" customWidth="1"/>
    <col min="498" max="498" width="12.85546875" customWidth="1"/>
    <col min="500" max="500" width="15.5703125" customWidth="1"/>
    <col min="503" max="503" width="10.140625" bestFit="1" customWidth="1"/>
    <col min="751" max="751" width="3.28515625" customWidth="1"/>
    <col min="752" max="752" width="5" customWidth="1"/>
    <col min="753" max="753" width="64" customWidth="1"/>
    <col min="754" max="754" width="12.85546875" customWidth="1"/>
    <col min="756" max="756" width="15.5703125" customWidth="1"/>
    <col min="759" max="759" width="10.140625" bestFit="1" customWidth="1"/>
    <col min="1007" max="1007" width="3.28515625" customWidth="1"/>
    <col min="1008" max="1008" width="5" customWidth="1"/>
    <col min="1009" max="1009" width="64" customWidth="1"/>
    <col min="1010" max="1010" width="12.85546875" customWidth="1"/>
    <col min="1012" max="1012" width="15.5703125" customWidth="1"/>
    <col min="1015" max="1015" width="10.140625" bestFit="1" customWidth="1"/>
    <col min="1263" max="1263" width="3.28515625" customWidth="1"/>
    <col min="1264" max="1264" width="5" customWidth="1"/>
    <col min="1265" max="1265" width="64" customWidth="1"/>
    <col min="1266" max="1266" width="12.85546875" customWidth="1"/>
    <col min="1268" max="1268" width="15.5703125" customWidth="1"/>
    <col min="1271" max="1271" width="10.140625" bestFit="1" customWidth="1"/>
    <col min="1519" max="1519" width="3.28515625" customWidth="1"/>
    <col min="1520" max="1520" width="5" customWidth="1"/>
    <col min="1521" max="1521" width="64" customWidth="1"/>
    <col min="1522" max="1522" width="12.85546875" customWidth="1"/>
    <col min="1524" max="1524" width="15.5703125" customWidth="1"/>
    <col min="1527" max="1527" width="10.140625" bestFit="1" customWidth="1"/>
    <col min="1775" max="1775" width="3.28515625" customWidth="1"/>
    <col min="1776" max="1776" width="5" customWidth="1"/>
    <col min="1777" max="1777" width="64" customWidth="1"/>
    <col min="1778" max="1778" width="12.85546875" customWidth="1"/>
    <col min="1780" max="1780" width="15.5703125" customWidth="1"/>
    <col min="1783" max="1783" width="10.140625" bestFit="1" customWidth="1"/>
    <col min="2031" max="2031" width="3.28515625" customWidth="1"/>
    <col min="2032" max="2032" width="5" customWidth="1"/>
    <col min="2033" max="2033" width="64" customWidth="1"/>
    <col min="2034" max="2034" width="12.85546875" customWidth="1"/>
    <col min="2036" max="2036" width="15.5703125" customWidth="1"/>
    <col min="2039" max="2039" width="10.140625" bestFit="1" customWidth="1"/>
    <col min="2287" max="2287" width="3.28515625" customWidth="1"/>
    <col min="2288" max="2288" width="5" customWidth="1"/>
    <col min="2289" max="2289" width="64" customWidth="1"/>
    <col min="2290" max="2290" width="12.85546875" customWidth="1"/>
    <col min="2292" max="2292" width="15.5703125" customWidth="1"/>
    <col min="2295" max="2295" width="10.140625" bestFit="1" customWidth="1"/>
    <col min="2543" max="2543" width="3.28515625" customWidth="1"/>
    <col min="2544" max="2544" width="5" customWidth="1"/>
    <col min="2545" max="2545" width="64" customWidth="1"/>
    <col min="2546" max="2546" width="12.85546875" customWidth="1"/>
    <col min="2548" max="2548" width="15.5703125" customWidth="1"/>
    <col min="2551" max="2551" width="10.140625" bestFit="1" customWidth="1"/>
    <col min="2799" max="2799" width="3.28515625" customWidth="1"/>
    <col min="2800" max="2800" width="5" customWidth="1"/>
    <col min="2801" max="2801" width="64" customWidth="1"/>
    <col min="2802" max="2802" width="12.85546875" customWidth="1"/>
    <col min="2804" max="2804" width="15.5703125" customWidth="1"/>
    <col min="2807" max="2807" width="10.140625" bestFit="1" customWidth="1"/>
    <col min="3055" max="3055" width="3.28515625" customWidth="1"/>
    <col min="3056" max="3056" width="5" customWidth="1"/>
    <col min="3057" max="3057" width="64" customWidth="1"/>
    <col min="3058" max="3058" width="12.85546875" customWidth="1"/>
    <col min="3060" max="3060" width="15.5703125" customWidth="1"/>
    <col min="3063" max="3063" width="10.140625" bestFit="1" customWidth="1"/>
    <col min="3311" max="3311" width="3.28515625" customWidth="1"/>
    <col min="3312" max="3312" width="5" customWidth="1"/>
    <col min="3313" max="3313" width="64" customWidth="1"/>
    <col min="3314" max="3314" width="12.85546875" customWidth="1"/>
    <col min="3316" max="3316" width="15.5703125" customWidth="1"/>
    <col min="3319" max="3319" width="10.140625" bestFit="1" customWidth="1"/>
    <col min="3567" max="3567" width="3.28515625" customWidth="1"/>
    <col min="3568" max="3568" width="5" customWidth="1"/>
    <col min="3569" max="3569" width="64" customWidth="1"/>
    <col min="3570" max="3570" width="12.85546875" customWidth="1"/>
    <col min="3572" max="3572" width="15.5703125" customWidth="1"/>
    <col min="3575" max="3575" width="10.140625" bestFit="1" customWidth="1"/>
    <col min="3823" max="3823" width="3.28515625" customWidth="1"/>
    <col min="3824" max="3824" width="5" customWidth="1"/>
    <col min="3825" max="3825" width="64" customWidth="1"/>
    <col min="3826" max="3826" width="12.85546875" customWidth="1"/>
    <col min="3828" max="3828" width="15.5703125" customWidth="1"/>
    <col min="3831" max="3831" width="10.140625" bestFit="1" customWidth="1"/>
    <col min="4079" max="4079" width="3.28515625" customWidth="1"/>
    <col min="4080" max="4080" width="5" customWidth="1"/>
    <col min="4081" max="4081" width="64" customWidth="1"/>
    <col min="4082" max="4082" width="12.85546875" customWidth="1"/>
    <col min="4084" max="4084" width="15.5703125" customWidth="1"/>
    <col min="4087" max="4087" width="10.140625" bestFit="1" customWidth="1"/>
    <col min="4335" max="4335" width="3.28515625" customWidth="1"/>
    <col min="4336" max="4336" width="5" customWidth="1"/>
    <col min="4337" max="4337" width="64" customWidth="1"/>
    <col min="4338" max="4338" width="12.85546875" customWidth="1"/>
    <col min="4340" max="4340" width="15.5703125" customWidth="1"/>
    <col min="4343" max="4343" width="10.140625" bestFit="1" customWidth="1"/>
    <col min="4591" max="4591" width="3.28515625" customWidth="1"/>
    <col min="4592" max="4592" width="5" customWidth="1"/>
    <col min="4593" max="4593" width="64" customWidth="1"/>
    <col min="4594" max="4594" width="12.85546875" customWidth="1"/>
    <col min="4596" max="4596" width="15.5703125" customWidth="1"/>
    <col min="4599" max="4599" width="10.140625" bestFit="1" customWidth="1"/>
    <col min="4847" max="4847" width="3.28515625" customWidth="1"/>
    <col min="4848" max="4848" width="5" customWidth="1"/>
    <col min="4849" max="4849" width="64" customWidth="1"/>
    <col min="4850" max="4850" width="12.85546875" customWidth="1"/>
    <col min="4852" max="4852" width="15.5703125" customWidth="1"/>
    <col min="4855" max="4855" width="10.140625" bestFit="1" customWidth="1"/>
    <col min="5103" max="5103" width="3.28515625" customWidth="1"/>
    <col min="5104" max="5104" width="5" customWidth="1"/>
    <col min="5105" max="5105" width="64" customWidth="1"/>
    <col min="5106" max="5106" width="12.85546875" customWidth="1"/>
    <col min="5108" max="5108" width="15.5703125" customWidth="1"/>
    <col min="5111" max="5111" width="10.140625" bestFit="1" customWidth="1"/>
    <col min="5359" max="5359" width="3.28515625" customWidth="1"/>
    <col min="5360" max="5360" width="5" customWidth="1"/>
    <col min="5361" max="5361" width="64" customWidth="1"/>
    <col min="5362" max="5362" width="12.85546875" customWidth="1"/>
    <col min="5364" max="5364" width="15.5703125" customWidth="1"/>
    <col min="5367" max="5367" width="10.140625" bestFit="1" customWidth="1"/>
    <col min="5615" max="5615" width="3.28515625" customWidth="1"/>
    <col min="5616" max="5616" width="5" customWidth="1"/>
    <col min="5617" max="5617" width="64" customWidth="1"/>
    <col min="5618" max="5618" width="12.85546875" customWidth="1"/>
    <col min="5620" max="5620" width="15.5703125" customWidth="1"/>
    <col min="5623" max="5623" width="10.140625" bestFit="1" customWidth="1"/>
    <col min="5871" max="5871" width="3.28515625" customWidth="1"/>
    <col min="5872" max="5872" width="5" customWidth="1"/>
    <col min="5873" max="5873" width="64" customWidth="1"/>
    <col min="5874" max="5874" width="12.85546875" customWidth="1"/>
    <col min="5876" max="5876" width="15.5703125" customWidth="1"/>
    <col min="5879" max="5879" width="10.140625" bestFit="1" customWidth="1"/>
    <col min="6127" max="6127" width="3.28515625" customWidth="1"/>
    <col min="6128" max="6128" width="5" customWidth="1"/>
    <col min="6129" max="6129" width="64" customWidth="1"/>
    <col min="6130" max="6130" width="12.85546875" customWidth="1"/>
    <col min="6132" max="6132" width="15.5703125" customWidth="1"/>
    <col min="6135" max="6135" width="10.140625" bestFit="1" customWidth="1"/>
    <col min="6383" max="6383" width="3.28515625" customWidth="1"/>
    <col min="6384" max="6384" width="5" customWidth="1"/>
    <col min="6385" max="6385" width="64" customWidth="1"/>
    <col min="6386" max="6386" width="12.85546875" customWidth="1"/>
    <col min="6388" max="6388" width="15.5703125" customWidth="1"/>
    <col min="6391" max="6391" width="10.140625" bestFit="1" customWidth="1"/>
    <col min="6639" max="6639" width="3.28515625" customWidth="1"/>
    <col min="6640" max="6640" width="5" customWidth="1"/>
    <col min="6641" max="6641" width="64" customWidth="1"/>
    <col min="6642" max="6642" width="12.85546875" customWidth="1"/>
    <col min="6644" max="6644" width="15.5703125" customWidth="1"/>
    <col min="6647" max="6647" width="10.140625" bestFit="1" customWidth="1"/>
    <col min="6895" max="6895" width="3.28515625" customWidth="1"/>
    <col min="6896" max="6896" width="5" customWidth="1"/>
    <col min="6897" max="6897" width="64" customWidth="1"/>
    <col min="6898" max="6898" width="12.85546875" customWidth="1"/>
    <col min="6900" max="6900" width="15.5703125" customWidth="1"/>
    <col min="6903" max="6903" width="10.140625" bestFit="1" customWidth="1"/>
    <col min="7151" max="7151" width="3.28515625" customWidth="1"/>
    <col min="7152" max="7152" width="5" customWidth="1"/>
    <col min="7153" max="7153" width="64" customWidth="1"/>
    <col min="7154" max="7154" width="12.85546875" customWidth="1"/>
    <col min="7156" max="7156" width="15.5703125" customWidth="1"/>
    <col min="7159" max="7159" width="10.140625" bestFit="1" customWidth="1"/>
    <col min="7407" max="7407" width="3.28515625" customWidth="1"/>
    <col min="7408" max="7408" width="5" customWidth="1"/>
    <col min="7409" max="7409" width="64" customWidth="1"/>
    <col min="7410" max="7410" width="12.85546875" customWidth="1"/>
    <col min="7412" max="7412" width="15.5703125" customWidth="1"/>
    <col min="7415" max="7415" width="10.140625" bestFit="1" customWidth="1"/>
    <col min="7663" max="7663" width="3.28515625" customWidth="1"/>
    <col min="7664" max="7664" width="5" customWidth="1"/>
    <col min="7665" max="7665" width="64" customWidth="1"/>
    <col min="7666" max="7666" width="12.85546875" customWidth="1"/>
    <col min="7668" max="7668" width="15.5703125" customWidth="1"/>
    <col min="7671" max="7671" width="10.140625" bestFit="1" customWidth="1"/>
    <col min="7919" max="7919" width="3.28515625" customWidth="1"/>
    <col min="7920" max="7920" width="5" customWidth="1"/>
    <col min="7921" max="7921" width="64" customWidth="1"/>
    <col min="7922" max="7922" width="12.85546875" customWidth="1"/>
    <col min="7924" max="7924" width="15.5703125" customWidth="1"/>
    <col min="7927" max="7927" width="10.140625" bestFit="1" customWidth="1"/>
    <col min="8175" max="8175" width="3.28515625" customWidth="1"/>
    <col min="8176" max="8176" width="5" customWidth="1"/>
    <col min="8177" max="8177" width="64" customWidth="1"/>
    <col min="8178" max="8178" width="12.85546875" customWidth="1"/>
    <col min="8180" max="8180" width="15.5703125" customWidth="1"/>
    <col min="8183" max="8183" width="10.140625" bestFit="1" customWidth="1"/>
    <col min="8431" max="8431" width="3.28515625" customWidth="1"/>
    <col min="8432" max="8432" width="5" customWidth="1"/>
    <col min="8433" max="8433" width="64" customWidth="1"/>
    <col min="8434" max="8434" width="12.85546875" customWidth="1"/>
    <col min="8436" max="8436" width="15.5703125" customWidth="1"/>
    <col min="8439" max="8439" width="10.140625" bestFit="1" customWidth="1"/>
    <col min="8687" max="8687" width="3.28515625" customWidth="1"/>
    <col min="8688" max="8688" width="5" customWidth="1"/>
    <col min="8689" max="8689" width="64" customWidth="1"/>
    <col min="8690" max="8690" width="12.85546875" customWidth="1"/>
    <col min="8692" max="8692" width="15.5703125" customWidth="1"/>
    <col min="8695" max="8695" width="10.140625" bestFit="1" customWidth="1"/>
    <col min="8943" max="8943" width="3.28515625" customWidth="1"/>
    <col min="8944" max="8944" width="5" customWidth="1"/>
    <col min="8945" max="8945" width="64" customWidth="1"/>
    <col min="8946" max="8946" width="12.85546875" customWidth="1"/>
    <col min="8948" max="8948" width="15.5703125" customWidth="1"/>
    <col min="8951" max="8951" width="10.140625" bestFit="1" customWidth="1"/>
    <col min="9199" max="9199" width="3.28515625" customWidth="1"/>
    <col min="9200" max="9200" width="5" customWidth="1"/>
    <col min="9201" max="9201" width="64" customWidth="1"/>
    <col min="9202" max="9202" width="12.85546875" customWidth="1"/>
    <col min="9204" max="9204" width="15.5703125" customWidth="1"/>
    <col min="9207" max="9207" width="10.140625" bestFit="1" customWidth="1"/>
    <col min="9455" max="9455" width="3.28515625" customWidth="1"/>
    <col min="9456" max="9456" width="5" customWidth="1"/>
    <col min="9457" max="9457" width="64" customWidth="1"/>
    <col min="9458" max="9458" width="12.85546875" customWidth="1"/>
    <col min="9460" max="9460" width="15.5703125" customWidth="1"/>
    <col min="9463" max="9463" width="10.140625" bestFit="1" customWidth="1"/>
    <col min="9711" max="9711" width="3.28515625" customWidth="1"/>
    <col min="9712" max="9712" width="5" customWidth="1"/>
    <col min="9713" max="9713" width="64" customWidth="1"/>
    <col min="9714" max="9714" width="12.85546875" customWidth="1"/>
    <col min="9716" max="9716" width="15.5703125" customWidth="1"/>
    <col min="9719" max="9719" width="10.140625" bestFit="1" customWidth="1"/>
    <col min="9967" max="9967" width="3.28515625" customWidth="1"/>
    <col min="9968" max="9968" width="5" customWidth="1"/>
    <col min="9969" max="9969" width="64" customWidth="1"/>
    <col min="9970" max="9970" width="12.85546875" customWidth="1"/>
    <col min="9972" max="9972" width="15.5703125" customWidth="1"/>
    <col min="9975" max="9975" width="10.140625" bestFit="1" customWidth="1"/>
    <col min="10223" max="10223" width="3.28515625" customWidth="1"/>
    <col min="10224" max="10224" width="5" customWidth="1"/>
    <col min="10225" max="10225" width="64" customWidth="1"/>
    <col min="10226" max="10226" width="12.85546875" customWidth="1"/>
    <col min="10228" max="10228" width="15.5703125" customWidth="1"/>
    <col min="10231" max="10231" width="10.140625" bestFit="1" customWidth="1"/>
    <col min="10479" max="10479" width="3.28515625" customWidth="1"/>
    <col min="10480" max="10480" width="5" customWidth="1"/>
    <col min="10481" max="10481" width="64" customWidth="1"/>
    <col min="10482" max="10482" width="12.85546875" customWidth="1"/>
    <col min="10484" max="10484" width="15.5703125" customWidth="1"/>
    <col min="10487" max="10487" width="10.140625" bestFit="1" customWidth="1"/>
    <col min="10735" max="10735" width="3.28515625" customWidth="1"/>
    <col min="10736" max="10736" width="5" customWidth="1"/>
    <col min="10737" max="10737" width="64" customWidth="1"/>
    <col min="10738" max="10738" width="12.85546875" customWidth="1"/>
    <col min="10740" max="10740" width="15.5703125" customWidth="1"/>
    <col min="10743" max="10743" width="10.140625" bestFit="1" customWidth="1"/>
    <col min="10991" max="10991" width="3.28515625" customWidth="1"/>
    <col min="10992" max="10992" width="5" customWidth="1"/>
    <col min="10993" max="10993" width="64" customWidth="1"/>
    <col min="10994" max="10994" width="12.85546875" customWidth="1"/>
    <col min="10996" max="10996" width="15.5703125" customWidth="1"/>
    <col min="10999" max="10999" width="10.140625" bestFit="1" customWidth="1"/>
    <col min="11247" max="11247" width="3.28515625" customWidth="1"/>
    <col min="11248" max="11248" width="5" customWidth="1"/>
    <col min="11249" max="11249" width="64" customWidth="1"/>
    <col min="11250" max="11250" width="12.85546875" customWidth="1"/>
    <col min="11252" max="11252" width="15.5703125" customWidth="1"/>
    <col min="11255" max="11255" width="10.140625" bestFit="1" customWidth="1"/>
    <col min="11503" max="11503" width="3.28515625" customWidth="1"/>
    <col min="11504" max="11504" width="5" customWidth="1"/>
    <col min="11505" max="11505" width="64" customWidth="1"/>
    <col min="11506" max="11506" width="12.85546875" customWidth="1"/>
    <col min="11508" max="11508" width="15.5703125" customWidth="1"/>
    <col min="11511" max="11511" width="10.140625" bestFit="1" customWidth="1"/>
    <col min="11759" max="11759" width="3.28515625" customWidth="1"/>
    <col min="11760" max="11760" width="5" customWidth="1"/>
    <col min="11761" max="11761" width="64" customWidth="1"/>
    <col min="11762" max="11762" width="12.85546875" customWidth="1"/>
    <col min="11764" max="11764" width="15.5703125" customWidth="1"/>
    <col min="11767" max="11767" width="10.140625" bestFit="1" customWidth="1"/>
    <col min="12015" max="12015" width="3.28515625" customWidth="1"/>
    <col min="12016" max="12016" width="5" customWidth="1"/>
    <col min="12017" max="12017" width="64" customWidth="1"/>
    <col min="12018" max="12018" width="12.85546875" customWidth="1"/>
    <col min="12020" max="12020" width="15.5703125" customWidth="1"/>
    <col min="12023" max="12023" width="10.140625" bestFit="1" customWidth="1"/>
    <col min="12271" max="12271" width="3.28515625" customWidth="1"/>
    <col min="12272" max="12272" width="5" customWidth="1"/>
    <col min="12273" max="12273" width="64" customWidth="1"/>
    <col min="12274" max="12274" width="12.85546875" customWidth="1"/>
    <col min="12276" max="12276" width="15.5703125" customWidth="1"/>
    <col min="12279" max="12279" width="10.140625" bestFit="1" customWidth="1"/>
    <col min="12527" max="12527" width="3.28515625" customWidth="1"/>
    <col min="12528" max="12528" width="5" customWidth="1"/>
    <col min="12529" max="12529" width="64" customWidth="1"/>
    <col min="12530" max="12530" width="12.85546875" customWidth="1"/>
    <col min="12532" max="12532" width="15.5703125" customWidth="1"/>
    <col min="12535" max="12535" width="10.140625" bestFit="1" customWidth="1"/>
    <col min="12783" max="12783" width="3.28515625" customWidth="1"/>
    <col min="12784" max="12784" width="5" customWidth="1"/>
    <col min="12785" max="12785" width="64" customWidth="1"/>
    <col min="12786" max="12786" width="12.85546875" customWidth="1"/>
    <col min="12788" max="12788" width="15.5703125" customWidth="1"/>
    <col min="12791" max="12791" width="10.140625" bestFit="1" customWidth="1"/>
    <col min="13039" max="13039" width="3.28515625" customWidth="1"/>
    <col min="13040" max="13040" width="5" customWidth="1"/>
    <col min="13041" max="13041" width="64" customWidth="1"/>
    <col min="13042" max="13042" width="12.85546875" customWidth="1"/>
    <col min="13044" max="13044" width="15.5703125" customWidth="1"/>
    <col min="13047" max="13047" width="10.140625" bestFit="1" customWidth="1"/>
    <col min="13295" max="13295" width="3.28515625" customWidth="1"/>
    <col min="13296" max="13296" width="5" customWidth="1"/>
    <col min="13297" max="13297" width="64" customWidth="1"/>
    <col min="13298" max="13298" width="12.85546875" customWidth="1"/>
    <col min="13300" max="13300" width="15.5703125" customWidth="1"/>
    <col min="13303" max="13303" width="10.140625" bestFit="1" customWidth="1"/>
    <col min="13551" max="13551" width="3.28515625" customWidth="1"/>
    <col min="13552" max="13552" width="5" customWidth="1"/>
    <col min="13553" max="13553" width="64" customWidth="1"/>
    <col min="13554" max="13554" width="12.85546875" customWidth="1"/>
    <col min="13556" max="13556" width="15.5703125" customWidth="1"/>
    <col min="13559" max="13559" width="10.140625" bestFit="1" customWidth="1"/>
    <col min="13807" max="13807" width="3.28515625" customWidth="1"/>
    <col min="13808" max="13808" width="5" customWidth="1"/>
    <col min="13809" max="13809" width="64" customWidth="1"/>
    <col min="13810" max="13810" width="12.85546875" customWidth="1"/>
    <col min="13812" max="13812" width="15.5703125" customWidth="1"/>
    <col min="13815" max="13815" width="10.140625" bestFit="1" customWidth="1"/>
    <col min="14063" max="14063" width="3.28515625" customWidth="1"/>
    <col min="14064" max="14064" width="5" customWidth="1"/>
    <col min="14065" max="14065" width="64" customWidth="1"/>
    <col min="14066" max="14066" width="12.85546875" customWidth="1"/>
    <col min="14068" max="14068" width="15.5703125" customWidth="1"/>
    <col min="14071" max="14071" width="10.140625" bestFit="1" customWidth="1"/>
    <col min="14319" max="14319" width="3.28515625" customWidth="1"/>
    <col min="14320" max="14320" width="5" customWidth="1"/>
    <col min="14321" max="14321" width="64" customWidth="1"/>
    <col min="14322" max="14322" width="12.85546875" customWidth="1"/>
    <col min="14324" max="14324" width="15.5703125" customWidth="1"/>
    <col min="14327" max="14327" width="10.140625" bestFit="1" customWidth="1"/>
    <col min="14575" max="14575" width="3.28515625" customWidth="1"/>
    <col min="14576" max="14576" width="5" customWidth="1"/>
    <col min="14577" max="14577" width="64" customWidth="1"/>
    <col min="14578" max="14578" width="12.85546875" customWidth="1"/>
    <col min="14580" max="14580" width="15.5703125" customWidth="1"/>
    <col min="14583" max="14583" width="10.140625" bestFit="1" customWidth="1"/>
    <col min="14831" max="14831" width="3.28515625" customWidth="1"/>
    <col min="14832" max="14832" width="5" customWidth="1"/>
    <col min="14833" max="14833" width="64" customWidth="1"/>
    <col min="14834" max="14834" width="12.85546875" customWidth="1"/>
    <col min="14836" max="14836" width="15.5703125" customWidth="1"/>
    <col min="14839" max="14839" width="10.140625" bestFit="1" customWidth="1"/>
    <col min="15087" max="15087" width="3.28515625" customWidth="1"/>
    <col min="15088" max="15088" width="5" customWidth="1"/>
    <col min="15089" max="15089" width="64" customWidth="1"/>
    <col min="15090" max="15090" width="12.85546875" customWidth="1"/>
    <col min="15092" max="15092" width="15.5703125" customWidth="1"/>
    <col min="15095" max="15095" width="10.140625" bestFit="1" customWidth="1"/>
    <col min="15343" max="15343" width="3.28515625" customWidth="1"/>
    <col min="15344" max="15344" width="5" customWidth="1"/>
    <col min="15345" max="15345" width="64" customWidth="1"/>
    <col min="15346" max="15346" width="12.85546875" customWidth="1"/>
    <col min="15348" max="15348" width="15.5703125" customWidth="1"/>
    <col min="15351" max="15351" width="10.140625" bestFit="1" customWidth="1"/>
    <col min="15599" max="15599" width="3.28515625" customWidth="1"/>
    <col min="15600" max="15600" width="5" customWidth="1"/>
    <col min="15601" max="15601" width="64" customWidth="1"/>
    <col min="15602" max="15602" width="12.85546875" customWidth="1"/>
    <col min="15604" max="15604" width="15.5703125" customWidth="1"/>
    <col min="15607" max="15607" width="10.140625" bestFit="1" customWidth="1"/>
    <col min="15855" max="15855" width="3.28515625" customWidth="1"/>
    <col min="15856" max="15856" width="5" customWidth="1"/>
    <col min="15857" max="15857" width="64" customWidth="1"/>
    <col min="15858" max="15858" width="12.85546875" customWidth="1"/>
    <col min="15860" max="15860" width="15.5703125" customWidth="1"/>
    <col min="15863" max="15863" width="10.140625" bestFit="1" customWidth="1"/>
    <col min="16111" max="16111" width="3.28515625" customWidth="1"/>
    <col min="16112" max="16112" width="5" customWidth="1"/>
    <col min="16113" max="16113" width="64" customWidth="1"/>
    <col min="16114" max="16114" width="12.85546875" customWidth="1"/>
    <col min="16116" max="16116" width="15.5703125" customWidth="1"/>
    <col min="16119" max="16119" width="10.140625" bestFit="1" customWidth="1"/>
  </cols>
  <sheetData>
    <row r="1" spans="2:8" x14ac:dyDescent="0.25">
      <c r="C1" s="27" t="s">
        <v>70</v>
      </c>
    </row>
    <row r="2" spans="2:8" ht="41.25" customHeight="1" x14ac:dyDescent="0.25">
      <c r="C2" s="219" t="s">
        <v>80</v>
      </c>
      <c r="D2" s="219"/>
      <c r="E2" s="219"/>
      <c r="F2" s="219"/>
      <c r="G2" s="219"/>
    </row>
    <row r="3" spans="2:8" ht="60" x14ac:dyDescent="0.25">
      <c r="B3" s="209" t="s">
        <v>19</v>
      </c>
      <c r="C3" s="209" t="s">
        <v>20</v>
      </c>
      <c r="D3" s="210" t="s">
        <v>21</v>
      </c>
      <c r="E3" s="20" t="s">
        <v>71</v>
      </c>
      <c r="F3" s="212" t="s">
        <v>22</v>
      </c>
      <c r="G3" s="20" t="s">
        <v>72</v>
      </c>
    </row>
    <row r="4" spans="2:8" ht="15.75" customHeight="1" x14ac:dyDescent="0.25">
      <c r="B4" s="209"/>
      <c r="C4" s="209"/>
      <c r="D4" s="211"/>
      <c r="E4" s="21" t="s">
        <v>23</v>
      </c>
      <c r="F4" s="212"/>
      <c r="G4" s="21" t="s">
        <v>23</v>
      </c>
    </row>
    <row r="5" spans="2:8" ht="15.75" customHeight="1" x14ac:dyDescent="0.25">
      <c r="B5" s="3">
        <v>0</v>
      </c>
      <c r="C5" s="3">
        <v>1</v>
      </c>
      <c r="D5" s="3">
        <v>2</v>
      </c>
      <c r="E5" s="4">
        <v>3</v>
      </c>
      <c r="F5" s="3">
        <v>4</v>
      </c>
      <c r="G5" s="4" t="s">
        <v>24</v>
      </c>
    </row>
    <row r="6" spans="2:8" ht="39" customHeight="1" x14ac:dyDescent="0.25">
      <c r="B6" s="5">
        <v>1</v>
      </c>
      <c r="C6" s="213" t="s">
        <v>25</v>
      </c>
      <c r="D6" s="213"/>
      <c r="E6" s="213"/>
      <c r="F6" s="213"/>
      <c r="G6" s="213"/>
    </row>
    <row r="7" spans="2:8" ht="15.95" customHeight="1" x14ac:dyDescent="0.25">
      <c r="B7" s="214">
        <v>1.1000000000000001</v>
      </c>
      <c r="C7" s="5" t="s">
        <v>26</v>
      </c>
      <c r="D7" s="214" t="s">
        <v>27</v>
      </c>
      <c r="E7" s="215"/>
      <c r="F7" s="214">
        <v>21</v>
      </c>
      <c r="G7" s="217"/>
      <c r="H7" s="6"/>
    </row>
    <row r="8" spans="2:8" ht="58.5" customHeight="1" x14ac:dyDescent="0.25">
      <c r="B8" s="214"/>
      <c r="C8" s="7" t="s">
        <v>28</v>
      </c>
      <c r="D8" s="214"/>
      <c r="E8" s="216"/>
      <c r="F8" s="214"/>
      <c r="G8" s="217"/>
      <c r="H8" s="8"/>
    </row>
    <row r="9" spans="2:8" ht="15.95" customHeight="1" x14ac:dyDescent="0.25">
      <c r="B9" s="214">
        <v>1.2</v>
      </c>
      <c r="C9" s="5" t="s">
        <v>29</v>
      </c>
      <c r="D9" s="218" t="s">
        <v>27</v>
      </c>
      <c r="E9" s="215"/>
      <c r="F9" s="214">
        <v>21</v>
      </c>
      <c r="G9" s="217"/>
      <c r="H9" s="8"/>
    </row>
    <row r="10" spans="2:8" ht="72.75" customHeight="1" x14ac:dyDescent="0.25">
      <c r="B10" s="214"/>
      <c r="C10" s="7" t="s">
        <v>30</v>
      </c>
      <c r="D10" s="218"/>
      <c r="E10" s="216"/>
      <c r="F10" s="214"/>
      <c r="G10" s="217"/>
      <c r="H10" s="8"/>
    </row>
    <row r="11" spans="2:8" ht="15.95" customHeight="1" x14ac:dyDescent="0.25">
      <c r="B11" s="214">
        <v>1.3</v>
      </c>
      <c r="C11" s="5" t="s">
        <v>31</v>
      </c>
      <c r="D11" s="218" t="s">
        <v>32</v>
      </c>
      <c r="E11" s="215"/>
      <c r="F11" s="214">
        <v>21</v>
      </c>
      <c r="G11" s="217"/>
      <c r="H11" s="8"/>
    </row>
    <row r="12" spans="2:8" ht="66" customHeight="1" x14ac:dyDescent="0.25">
      <c r="B12" s="214"/>
      <c r="C12" s="7" t="s">
        <v>33</v>
      </c>
      <c r="D12" s="218"/>
      <c r="E12" s="216"/>
      <c r="F12" s="214"/>
      <c r="G12" s="217"/>
      <c r="H12" s="8"/>
    </row>
    <row r="13" spans="2:8" ht="15.95" customHeight="1" x14ac:dyDescent="0.25">
      <c r="B13" s="214">
        <v>1.4</v>
      </c>
      <c r="C13" s="5" t="s">
        <v>34</v>
      </c>
      <c r="D13" s="218" t="s">
        <v>27</v>
      </c>
      <c r="E13" s="215"/>
      <c r="F13" s="214">
        <v>21</v>
      </c>
      <c r="G13" s="217"/>
      <c r="H13" s="8"/>
    </row>
    <row r="14" spans="2:8" ht="46.5" customHeight="1" x14ac:dyDescent="0.25">
      <c r="B14" s="214"/>
      <c r="C14" s="7" t="s">
        <v>35</v>
      </c>
      <c r="D14" s="218"/>
      <c r="E14" s="216"/>
      <c r="F14" s="214"/>
      <c r="G14" s="217"/>
      <c r="H14" s="8"/>
    </row>
    <row r="15" spans="2:8" ht="15.95" customHeight="1" x14ac:dyDescent="0.25">
      <c r="B15" s="214">
        <v>1.5</v>
      </c>
      <c r="C15" s="5" t="s">
        <v>36</v>
      </c>
      <c r="D15" s="47" t="s">
        <v>37</v>
      </c>
      <c r="E15" s="215"/>
      <c r="F15" s="214">
        <v>21</v>
      </c>
      <c r="G15" s="217"/>
      <c r="H15" s="8"/>
    </row>
    <row r="16" spans="2:8" ht="99" customHeight="1" x14ac:dyDescent="0.25">
      <c r="B16" s="214"/>
      <c r="C16" s="7" t="s">
        <v>38</v>
      </c>
      <c r="D16" s="48" t="s">
        <v>39</v>
      </c>
      <c r="E16" s="216"/>
      <c r="F16" s="214"/>
      <c r="G16" s="217"/>
      <c r="H16" s="8"/>
    </row>
    <row r="17" spans="2:8" ht="15.95" customHeight="1" x14ac:dyDescent="0.25">
      <c r="B17" s="214">
        <v>1.6</v>
      </c>
      <c r="C17" s="5" t="s">
        <v>40</v>
      </c>
      <c r="D17" s="7" t="s">
        <v>41</v>
      </c>
      <c r="E17" s="215"/>
      <c r="F17" s="214">
        <v>21</v>
      </c>
      <c r="G17" s="217"/>
      <c r="H17" s="8"/>
    </row>
    <row r="18" spans="2:8" ht="60" customHeight="1" x14ac:dyDescent="0.25">
      <c r="B18" s="214"/>
      <c r="C18" s="9" t="s">
        <v>42</v>
      </c>
      <c r="D18" s="10" t="s">
        <v>43</v>
      </c>
      <c r="E18" s="216"/>
      <c r="F18" s="214"/>
      <c r="G18" s="217"/>
      <c r="H18" s="8"/>
    </row>
    <row r="19" spans="2:8" ht="15.95" customHeight="1" x14ac:dyDescent="0.25">
      <c r="B19" s="214">
        <v>1.7</v>
      </c>
      <c r="C19" s="5" t="s">
        <v>44</v>
      </c>
      <c r="D19" s="214" t="s">
        <v>27</v>
      </c>
      <c r="E19" s="215"/>
      <c r="F19" s="214">
        <v>21</v>
      </c>
      <c r="G19" s="217"/>
      <c r="H19" s="8"/>
    </row>
    <row r="20" spans="2:8" ht="53.25" customHeight="1" x14ac:dyDescent="0.25">
      <c r="B20" s="214"/>
      <c r="C20" s="7" t="s">
        <v>45</v>
      </c>
      <c r="D20" s="214"/>
      <c r="E20" s="216"/>
      <c r="F20" s="214"/>
      <c r="G20" s="217"/>
      <c r="H20" s="8"/>
    </row>
    <row r="21" spans="2:8" ht="15.95" customHeight="1" x14ac:dyDescent="0.25">
      <c r="B21" s="214">
        <v>1.8</v>
      </c>
      <c r="C21" s="5" t="s">
        <v>46</v>
      </c>
      <c r="D21" s="214" t="s">
        <v>47</v>
      </c>
      <c r="E21" s="215"/>
      <c r="F21" s="214">
        <v>21</v>
      </c>
      <c r="G21" s="217"/>
      <c r="H21" s="8"/>
    </row>
    <row r="22" spans="2:8" ht="57.75" customHeight="1" x14ac:dyDescent="0.25">
      <c r="B22" s="214"/>
      <c r="C22" s="7" t="s">
        <v>48</v>
      </c>
      <c r="D22" s="214"/>
      <c r="E22" s="216"/>
      <c r="F22" s="214"/>
      <c r="G22" s="217"/>
      <c r="H22" s="8"/>
    </row>
    <row r="23" spans="2:8" ht="15.95" customHeight="1" x14ac:dyDescent="0.25">
      <c r="B23" s="214">
        <v>1.9</v>
      </c>
      <c r="C23" s="5" t="s">
        <v>49</v>
      </c>
      <c r="D23" s="7" t="s">
        <v>41</v>
      </c>
      <c r="E23" s="215"/>
      <c r="F23" s="214">
        <v>21</v>
      </c>
      <c r="G23" s="217"/>
      <c r="H23" s="8"/>
    </row>
    <row r="24" spans="2:8" ht="78.75" customHeight="1" x14ac:dyDescent="0.25">
      <c r="B24" s="214"/>
      <c r="C24" s="7" t="s">
        <v>50</v>
      </c>
      <c r="D24" s="3" t="s">
        <v>51</v>
      </c>
      <c r="E24" s="216"/>
      <c r="F24" s="214"/>
      <c r="G24" s="217"/>
      <c r="H24" s="8"/>
    </row>
    <row r="25" spans="2:8" ht="15.95" customHeight="1" x14ac:dyDescent="0.25">
      <c r="B25" s="220">
        <v>1.1000000000000001</v>
      </c>
      <c r="C25" s="5" t="s">
        <v>52</v>
      </c>
      <c r="D25" s="214" t="s">
        <v>53</v>
      </c>
      <c r="E25" s="215"/>
      <c r="F25" s="214">
        <v>21</v>
      </c>
      <c r="G25" s="217"/>
      <c r="H25" s="8"/>
    </row>
    <row r="26" spans="2:8" ht="48.75" customHeight="1" x14ac:dyDescent="0.25">
      <c r="B26" s="220"/>
      <c r="C26" s="7" t="s">
        <v>54</v>
      </c>
      <c r="D26" s="214"/>
      <c r="E26" s="216"/>
      <c r="F26" s="214"/>
      <c r="G26" s="217"/>
      <c r="H26" s="8"/>
    </row>
    <row r="27" spans="2:8" ht="15.95" customHeight="1" x14ac:dyDescent="0.25">
      <c r="B27" s="214">
        <v>1.1100000000000001</v>
      </c>
      <c r="C27" s="5" t="s">
        <v>55</v>
      </c>
      <c r="D27" s="214" t="s">
        <v>56</v>
      </c>
      <c r="E27" s="215"/>
      <c r="F27" s="214">
        <v>21</v>
      </c>
      <c r="G27" s="217"/>
      <c r="H27" s="8"/>
    </row>
    <row r="28" spans="2:8" ht="85.5" customHeight="1" x14ac:dyDescent="0.25">
      <c r="B28" s="214"/>
      <c r="C28" s="9" t="s">
        <v>132</v>
      </c>
      <c r="D28" s="214"/>
      <c r="E28" s="216"/>
      <c r="F28" s="214"/>
      <c r="G28" s="217"/>
      <c r="H28" s="8"/>
    </row>
    <row r="29" spans="2:8" ht="15.95" customHeight="1" x14ac:dyDescent="0.25">
      <c r="B29" s="214">
        <v>1.1200000000000001</v>
      </c>
      <c r="C29" s="5" t="s">
        <v>57</v>
      </c>
      <c r="D29" s="214" t="s">
        <v>58</v>
      </c>
      <c r="E29" s="215"/>
      <c r="F29" s="214">
        <v>21</v>
      </c>
      <c r="G29" s="217"/>
      <c r="H29" s="8"/>
    </row>
    <row r="30" spans="2:8" ht="48.75" customHeight="1" x14ac:dyDescent="0.25">
      <c r="B30" s="214"/>
      <c r="C30" s="7" t="s">
        <v>59</v>
      </c>
      <c r="D30" s="214"/>
      <c r="E30" s="216"/>
      <c r="F30" s="214"/>
      <c r="G30" s="217"/>
      <c r="H30" s="8"/>
    </row>
    <row r="31" spans="2:8" ht="38.25" customHeight="1" x14ac:dyDescent="0.25">
      <c r="B31" s="209" t="s">
        <v>131</v>
      </c>
      <c r="C31" s="209"/>
      <c r="D31" s="209"/>
      <c r="E31" s="11"/>
      <c r="F31" s="5">
        <v>21</v>
      </c>
      <c r="G31" s="11"/>
      <c r="H31" s="8"/>
    </row>
    <row r="32" spans="2:8" ht="35.25" customHeight="1" x14ac:dyDescent="0.25">
      <c r="B32" s="5">
        <v>2</v>
      </c>
      <c r="C32" s="213" t="s">
        <v>60</v>
      </c>
      <c r="D32" s="213"/>
      <c r="E32" s="213"/>
      <c r="F32" s="213"/>
      <c r="G32" s="213"/>
    </row>
    <row r="33" spans="2:7" ht="15.95" customHeight="1" x14ac:dyDescent="0.25">
      <c r="B33" s="214">
        <v>2.1</v>
      </c>
      <c r="C33" s="5" t="s">
        <v>26</v>
      </c>
      <c r="D33" s="225" t="s">
        <v>147</v>
      </c>
      <c r="E33" s="215"/>
      <c r="F33" s="214">
        <v>21</v>
      </c>
      <c r="G33" s="227"/>
    </row>
    <row r="34" spans="2:7" ht="73.5" customHeight="1" x14ac:dyDescent="0.25">
      <c r="B34" s="214"/>
      <c r="C34" s="12" t="s">
        <v>61</v>
      </c>
      <c r="D34" s="225"/>
      <c r="E34" s="226"/>
      <c r="F34" s="214"/>
      <c r="G34" s="227"/>
    </row>
    <row r="35" spans="2:7" ht="15.95" customHeight="1" x14ac:dyDescent="0.25">
      <c r="B35" s="214">
        <v>2.2000000000000002</v>
      </c>
      <c r="C35" s="15" t="s">
        <v>29</v>
      </c>
      <c r="D35" s="228" t="s">
        <v>147</v>
      </c>
      <c r="E35" s="226"/>
      <c r="F35" s="214"/>
      <c r="G35" s="227"/>
    </row>
    <row r="36" spans="2:7" ht="96.75" customHeight="1" x14ac:dyDescent="0.25">
      <c r="B36" s="214"/>
      <c r="C36" s="9" t="s">
        <v>62</v>
      </c>
      <c r="D36" s="228"/>
      <c r="E36" s="226"/>
      <c r="F36" s="214"/>
      <c r="G36" s="227"/>
    </row>
    <row r="37" spans="2:7" ht="15.95" customHeight="1" x14ac:dyDescent="0.25">
      <c r="B37" s="214">
        <v>2.2999999999999998</v>
      </c>
      <c r="C37" s="15" t="s">
        <v>31</v>
      </c>
      <c r="D37" s="228" t="s">
        <v>147</v>
      </c>
      <c r="E37" s="226"/>
      <c r="F37" s="214"/>
      <c r="G37" s="227"/>
    </row>
    <row r="38" spans="2:7" ht="99.95" customHeight="1" x14ac:dyDescent="0.25">
      <c r="B38" s="214"/>
      <c r="C38" s="9" t="s">
        <v>74</v>
      </c>
      <c r="D38" s="228"/>
      <c r="E38" s="226"/>
      <c r="F38" s="214"/>
      <c r="G38" s="227"/>
    </row>
    <row r="39" spans="2:7" ht="15.95" customHeight="1" x14ac:dyDescent="0.25">
      <c r="B39" s="214">
        <v>2.4</v>
      </c>
      <c r="C39" s="15" t="s">
        <v>34</v>
      </c>
      <c r="D39" s="228" t="s">
        <v>148</v>
      </c>
      <c r="E39" s="226"/>
      <c r="F39" s="214"/>
      <c r="G39" s="227"/>
    </row>
    <row r="40" spans="2:7" ht="76.5" customHeight="1" x14ac:dyDescent="0.25">
      <c r="B40" s="214"/>
      <c r="C40" s="9" t="s">
        <v>63</v>
      </c>
      <c r="D40" s="228"/>
      <c r="E40" s="226"/>
      <c r="F40" s="214"/>
      <c r="G40" s="227"/>
    </row>
    <row r="41" spans="2:7" ht="24" customHeight="1" x14ac:dyDescent="0.25">
      <c r="B41" s="209" t="s">
        <v>64</v>
      </c>
      <c r="C41" s="209"/>
      <c r="D41" s="209"/>
      <c r="E41" s="13"/>
      <c r="F41" s="5">
        <v>21</v>
      </c>
      <c r="G41" s="11"/>
    </row>
    <row r="42" spans="2:7" ht="86.25" customHeight="1" x14ac:dyDescent="0.25">
      <c r="B42" s="221" t="s">
        <v>139</v>
      </c>
      <c r="C42" s="222"/>
      <c r="D42" s="223"/>
      <c r="E42" s="17">
        <v>159.81</v>
      </c>
      <c r="F42" s="18">
        <v>21</v>
      </c>
      <c r="G42" s="19">
        <f>F42*E42*12</f>
        <v>40272.120000000003</v>
      </c>
    </row>
    <row r="43" spans="2:7" x14ac:dyDescent="0.25">
      <c r="B43" s="5"/>
      <c r="C43" s="5"/>
      <c r="D43" s="5"/>
      <c r="E43" s="13"/>
      <c r="F43" s="5"/>
      <c r="G43" s="11"/>
    </row>
    <row r="44" spans="2:7" ht="55.5" customHeight="1" x14ac:dyDescent="0.25">
      <c r="B44" s="9">
        <v>3</v>
      </c>
      <c r="C44" s="224" t="s">
        <v>122</v>
      </c>
      <c r="D44" s="224"/>
      <c r="E44" s="224"/>
      <c r="F44" s="224"/>
      <c r="G44" s="224"/>
    </row>
    <row r="45" spans="2:7" ht="194.25" customHeight="1" x14ac:dyDescent="0.25">
      <c r="B45" s="9"/>
      <c r="C45" s="22" t="s">
        <v>73</v>
      </c>
      <c r="D45" s="22" t="s">
        <v>142</v>
      </c>
      <c r="E45" s="22" t="s">
        <v>146</v>
      </c>
      <c r="F45" s="22" t="s">
        <v>75</v>
      </c>
      <c r="G45" s="22" t="s">
        <v>76</v>
      </c>
    </row>
    <row r="46" spans="2:7" ht="15.95" customHeight="1" x14ac:dyDescent="0.25">
      <c r="B46" s="233">
        <v>3.1</v>
      </c>
      <c r="C46" s="23" t="s">
        <v>26</v>
      </c>
      <c r="D46" s="234" t="s">
        <v>65</v>
      </c>
      <c r="E46" s="236">
        <v>159.81</v>
      </c>
      <c r="F46" s="238" t="s">
        <v>143</v>
      </c>
      <c r="G46" s="231">
        <f>E46*8</f>
        <v>1278.48</v>
      </c>
    </row>
    <row r="47" spans="2:7" ht="62.25" customHeight="1" thickBot="1" x14ac:dyDescent="0.3">
      <c r="B47" s="233"/>
      <c r="C47" s="9" t="s">
        <v>66</v>
      </c>
      <c r="D47" s="235"/>
      <c r="E47" s="236"/>
      <c r="F47" s="239"/>
      <c r="G47" s="230"/>
    </row>
    <row r="48" spans="2:7" ht="15.95" customHeight="1" x14ac:dyDescent="0.25">
      <c r="B48" s="233">
        <v>3.2</v>
      </c>
      <c r="C48" s="15" t="s">
        <v>29</v>
      </c>
      <c r="D48" s="234" t="s">
        <v>133</v>
      </c>
      <c r="E48" s="236"/>
      <c r="F48" s="239"/>
      <c r="G48" s="229">
        <f>E46*2.5</f>
        <v>399.52499999999998</v>
      </c>
    </row>
    <row r="49" spans="1:8" ht="30.75" thickBot="1" x14ac:dyDescent="0.3">
      <c r="B49" s="233"/>
      <c r="C49" s="9" t="s">
        <v>67</v>
      </c>
      <c r="D49" s="235"/>
      <c r="E49" s="236"/>
      <c r="F49" s="239"/>
      <c r="G49" s="230"/>
    </row>
    <row r="50" spans="1:8" ht="15.95" customHeight="1" x14ac:dyDescent="0.25">
      <c r="B50" s="233">
        <v>3.3</v>
      </c>
      <c r="C50" s="15" t="s">
        <v>31</v>
      </c>
      <c r="D50" s="234" t="s">
        <v>68</v>
      </c>
      <c r="E50" s="236"/>
      <c r="F50" s="239"/>
      <c r="G50" s="229">
        <f>E46*6</f>
        <v>958.86</v>
      </c>
    </row>
    <row r="51" spans="1:8" ht="45.75" thickBot="1" x14ac:dyDescent="0.3">
      <c r="B51" s="233"/>
      <c r="C51" s="9" t="s">
        <v>69</v>
      </c>
      <c r="D51" s="235"/>
      <c r="E51" s="237"/>
      <c r="F51" s="239"/>
      <c r="G51" s="230"/>
    </row>
    <row r="52" spans="1:8" ht="33" customHeight="1" x14ac:dyDescent="0.25">
      <c r="B52" s="232" t="s">
        <v>140</v>
      </c>
      <c r="C52" s="232"/>
      <c r="D52" s="232"/>
      <c r="E52" s="25">
        <f>E46</f>
        <v>159.81</v>
      </c>
      <c r="F52" s="1"/>
      <c r="G52" s="16" t="s">
        <v>134</v>
      </c>
    </row>
    <row r="53" spans="1:8" ht="28.5" customHeight="1" x14ac:dyDescent="0.25">
      <c r="A53" s="208" t="s">
        <v>145</v>
      </c>
      <c r="B53" s="208"/>
      <c r="C53" s="208"/>
      <c r="D53" s="208"/>
      <c r="E53" s="208"/>
      <c r="F53" s="208"/>
      <c r="G53" s="208"/>
    </row>
    <row r="54" spans="1:8" ht="32.25" customHeight="1" x14ac:dyDescent="0.25">
      <c r="A54" s="208" t="s">
        <v>141</v>
      </c>
      <c r="B54" s="208"/>
      <c r="C54" s="208"/>
      <c r="D54" s="208"/>
      <c r="E54" s="208"/>
      <c r="F54" s="208"/>
      <c r="G54" s="208"/>
    </row>
    <row r="55" spans="1:8" x14ac:dyDescent="0.25">
      <c r="B55"/>
      <c r="C55" t="s">
        <v>197</v>
      </c>
      <c r="D55"/>
      <c r="E55"/>
      <c r="F55"/>
      <c r="G55"/>
    </row>
    <row r="56" spans="1:8" ht="42.75" customHeight="1" x14ac:dyDescent="0.25">
      <c r="A56" s="24"/>
      <c r="B56" s="24"/>
      <c r="C56" s="75"/>
      <c r="D56" s="24"/>
      <c r="E56" s="24"/>
      <c r="F56" s="24"/>
      <c r="G56" s="24"/>
      <c r="H56" s="24"/>
    </row>
    <row r="57" spans="1:8" ht="34.5" customHeight="1" x14ac:dyDescent="0.25">
      <c r="A57" s="24"/>
      <c r="B57" s="24"/>
      <c r="C57" s="312" t="s">
        <v>233</v>
      </c>
      <c r="D57" s="312"/>
      <c r="E57" s="312"/>
      <c r="F57" s="312"/>
      <c r="G57" s="24"/>
      <c r="H57" s="24"/>
    </row>
    <row r="58" spans="1:8" ht="49.5" customHeight="1" x14ac:dyDescent="0.25">
      <c r="A58" s="24"/>
      <c r="B58" s="24"/>
      <c r="C58" s="24"/>
      <c r="D58" s="24"/>
      <c r="E58" s="24"/>
      <c r="F58" s="24"/>
      <c r="G58" s="24"/>
      <c r="H58" s="24"/>
    </row>
    <row r="59" spans="1:8" x14ac:dyDescent="0.25">
      <c r="A59" s="24"/>
      <c r="B59" s="24"/>
      <c r="C59" s="24"/>
      <c r="D59" s="24"/>
      <c r="E59" s="24"/>
      <c r="F59" s="24"/>
      <c r="G59" s="24"/>
      <c r="H59" s="24"/>
    </row>
    <row r="60" spans="1:8" x14ac:dyDescent="0.25">
      <c r="A60" s="24"/>
      <c r="B60" s="24"/>
      <c r="C60" s="24"/>
      <c r="D60" s="24"/>
      <c r="E60" s="24"/>
      <c r="F60" s="24"/>
      <c r="G60" s="24"/>
      <c r="H60" s="24"/>
    </row>
    <row r="61" spans="1:8" x14ac:dyDescent="0.25">
      <c r="A61" s="24"/>
      <c r="B61" s="24"/>
      <c r="C61" s="24"/>
      <c r="D61" s="24"/>
      <c r="E61" s="24"/>
      <c r="F61" s="24"/>
      <c r="G61" s="24"/>
      <c r="H61" s="24"/>
    </row>
    <row r="62" spans="1:8" x14ac:dyDescent="0.25">
      <c r="C62"/>
    </row>
    <row r="65" spans="2:8" s="14" customFormat="1" ht="90" customHeight="1" x14ac:dyDescent="0.25">
      <c r="B65" s="26"/>
      <c r="C65" s="26"/>
      <c r="D65" s="26"/>
      <c r="E65" s="26"/>
      <c r="F65" s="26"/>
      <c r="G65" s="26"/>
      <c r="H65" s="26"/>
    </row>
    <row r="66" spans="2:8" ht="30" customHeight="1" x14ac:dyDescent="0.25">
      <c r="B66" s="26"/>
      <c r="C66" s="26"/>
      <c r="D66" s="26"/>
      <c r="E66" s="26"/>
      <c r="F66" s="26"/>
      <c r="G66" s="26"/>
      <c r="H66" s="26"/>
    </row>
    <row r="67" spans="2:8" ht="30" customHeight="1" x14ac:dyDescent="0.25">
      <c r="B67" s="26"/>
      <c r="C67" s="26"/>
      <c r="D67" s="26"/>
      <c r="E67" s="26"/>
      <c r="F67" s="26"/>
      <c r="G67" s="26"/>
      <c r="H67" s="26"/>
    </row>
    <row r="68" spans="2:8" ht="15" customHeight="1" x14ac:dyDescent="0.25">
      <c r="B68" s="26"/>
      <c r="C68" s="26"/>
      <c r="D68" s="26"/>
      <c r="E68" s="26"/>
      <c r="F68" s="26"/>
      <c r="G68" s="26"/>
      <c r="H68" s="26"/>
    </row>
    <row r="69" spans="2:8" ht="15.75" customHeight="1" x14ac:dyDescent="0.25">
      <c r="B69" s="26"/>
      <c r="C69" s="26"/>
      <c r="D69" s="26"/>
      <c r="E69" s="26"/>
      <c r="F69" s="26"/>
      <c r="G69" s="26"/>
      <c r="H69" s="26"/>
    </row>
    <row r="70" spans="2:8" ht="60" customHeight="1" x14ac:dyDescent="0.25">
      <c r="B70" s="26"/>
      <c r="C70" s="26"/>
      <c r="D70" s="26"/>
      <c r="E70" s="26"/>
      <c r="F70" s="26"/>
      <c r="G70" s="26"/>
      <c r="H70" s="26"/>
    </row>
    <row r="71" spans="2:8" ht="60" customHeight="1" x14ac:dyDescent="0.25">
      <c r="B71" s="26"/>
      <c r="C71" s="26"/>
      <c r="D71" s="26"/>
      <c r="E71" s="26"/>
      <c r="F71" s="26"/>
      <c r="G71" s="26"/>
      <c r="H71" s="26"/>
    </row>
    <row r="72" spans="2:8" ht="60" customHeight="1" x14ac:dyDescent="0.25"/>
  </sheetData>
  <mergeCells count="94">
    <mergeCell ref="C57:F57"/>
    <mergeCell ref="G50:G51"/>
    <mergeCell ref="G46:G47"/>
    <mergeCell ref="B52:D52"/>
    <mergeCell ref="B46:B47"/>
    <mergeCell ref="D46:D47"/>
    <mergeCell ref="E46:E51"/>
    <mergeCell ref="F46:F51"/>
    <mergeCell ref="B48:B49"/>
    <mergeCell ref="D48:D49"/>
    <mergeCell ref="B50:B51"/>
    <mergeCell ref="D50:D51"/>
    <mergeCell ref="G48:G49"/>
    <mergeCell ref="D35:D36"/>
    <mergeCell ref="B37:B38"/>
    <mergeCell ref="D37:D38"/>
    <mergeCell ref="B39:B40"/>
    <mergeCell ref="D39:D40"/>
    <mergeCell ref="B41:D41"/>
    <mergeCell ref="B42:D42"/>
    <mergeCell ref="C44:G44"/>
    <mergeCell ref="B29:B30"/>
    <mergeCell ref="D29:D30"/>
    <mergeCell ref="E29:E30"/>
    <mergeCell ref="F29:F30"/>
    <mergeCell ref="G29:G30"/>
    <mergeCell ref="B31:D31"/>
    <mergeCell ref="C32:G32"/>
    <mergeCell ref="B33:B34"/>
    <mergeCell ref="D33:D34"/>
    <mergeCell ref="E33:E40"/>
    <mergeCell ref="F33:F40"/>
    <mergeCell ref="G33:G40"/>
    <mergeCell ref="B35:B36"/>
    <mergeCell ref="B27:B28"/>
    <mergeCell ref="D27:D28"/>
    <mergeCell ref="E27:E28"/>
    <mergeCell ref="F27:F28"/>
    <mergeCell ref="G27:G28"/>
    <mergeCell ref="B23:B24"/>
    <mergeCell ref="E23:E24"/>
    <mergeCell ref="F23:F24"/>
    <mergeCell ref="G23:G24"/>
    <mergeCell ref="B25:B26"/>
    <mergeCell ref="D25:D26"/>
    <mergeCell ref="E25:E26"/>
    <mergeCell ref="F25:F26"/>
    <mergeCell ref="G25:G26"/>
    <mergeCell ref="B21:B22"/>
    <mergeCell ref="D21:D22"/>
    <mergeCell ref="E21:E22"/>
    <mergeCell ref="F21:F22"/>
    <mergeCell ref="G21:G22"/>
    <mergeCell ref="B19:B20"/>
    <mergeCell ref="D19:D20"/>
    <mergeCell ref="E19:E20"/>
    <mergeCell ref="F19:F20"/>
    <mergeCell ref="G19:G20"/>
    <mergeCell ref="B15:B16"/>
    <mergeCell ref="E15:E16"/>
    <mergeCell ref="F15:F16"/>
    <mergeCell ref="G15:G16"/>
    <mergeCell ref="D13:D14"/>
    <mergeCell ref="E13:E14"/>
    <mergeCell ref="F13:F14"/>
    <mergeCell ref="G13:G14"/>
    <mergeCell ref="B13:B14"/>
    <mergeCell ref="C2:G2"/>
    <mergeCell ref="B7:B8"/>
    <mergeCell ref="D7:D8"/>
    <mergeCell ref="E7:E8"/>
    <mergeCell ref="F7:F8"/>
    <mergeCell ref="G7:G8"/>
    <mergeCell ref="B9:B10"/>
    <mergeCell ref="D9:D10"/>
    <mergeCell ref="E9:E10"/>
    <mergeCell ref="F9:F10"/>
    <mergeCell ref="G9:G10"/>
    <mergeCell ref="A54:G54"/>
    <mergeCell ref="A53:G53"/>
    <mergeCell ref="B3:B4"/>
    <mergeCell ref="C3:C4"/>
    <mergeCell ref="D3:D4"/>
    <mergeCell ref="F3:F4"/>
    <mergeCell ref="C6:G6"/>
    <mergeCell ref="B17:B18"/>
    <mergeCell ref="E17:E18"/>
    <mergeCell ref="F17:F18"/>
    <mergeCell ref="G17:G18"/>
    <mergeCell ref="B11:B12"/>
    <mergeCell ref="D11:D12"/>
    <mergeCell ref="E11:E12"/>
    <mergeCell ref="F11:F12"/>
    <mergeCell ref="G11:G12"/>
  </mergeCells>
  <pageMargins left="0.5" right="0.25" top="0.5" bottom="0.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0EDE-CB82-46B4-BD28-D505CF67A9B0}">
  <dimension ref="A1:E40"/>
  <sheetViews>
    <sheetView topLeftCell="A31" workbookViewId="0">
      <selection activeCell="B48" sqref="B48"/>
    </sheetView>
  </sheetViews>
  <sheetFormatPr defaultRowHeight="15" x14ac:dyDescent="0.25"/>
  <cols>
    <col min="2" max="2" width="61.7109375" customWidth="1"/>
    <col min="3" max="3" width="13.42578125" customWidth="1"/>
    <col min="4" max="4" width="16.42578125" customWidth="1"/>
    <col min="5" max="5" width="20" customWidth="1"/>
  </cols>
  <sheetData>
    <row r="1" spans="1:5" ht="37.5" customHeight="1" x14ac:dyDescent="0.25">
      <c r="A1" s="44" t="s">
        <v>113</v>
      </c>
    </row>
    <row r="2" spans="1:5" ht="19.5" thickBot="1" x14ac:dyDescent="0.3">
      <c r="A2" s="246" t="s">
        <v>114</v>
      </c>
      <c r="B2" s="246"/>
      <c r="C2" s="246"/>
      <c r="D2" s="246"/>
      <c r="E2" s="246"/>
    </row>
    <row r="3" spans="1:5" ht="15.75" thickBot="1" x14ac:dyDescent="0.3">
      <c r="A3" s="28" t="s">
        <v>19</v>
      </c>
      <c r="B3" s="29" t="s">
        <v>81</v>
      </c>
      <c r="C3" s="29" t="s">
        <v>82</v>
      </c>
      <c r="D3" s="29" t="s">
        <v>83</v>
      </c>
      <c r="E3" s="29" t="s">
        <v>84</v>
      </c>
    </row>
    <row r="4" spans="1:5" ht="42.75" customHeight="1" thickBot="1" x14ac:dyDescent="0.3">
      <c r="A4" s="30">
        <v>1</v>
      </c>
      <c r="B4" s="31" t="s">
        <v>116</v>
      </c>
      <c r="C4" s="31" t="s">
        <v>85</v>
      </c>
      <c r="D4" s="32">
        <v>30</v>
      </c>
      <c r="E4" s="247" t="s">
        <v>144</v>
      </c>
    </row>
    <row r="5" spans="1:5" ht="42.75" customHeight="1" thickBot="1" x14ac:dyDescent="0.3">
      <c r="A5" s="30">
        <v>2</v>
      </c>
      <c r="B5" s="31" t="s">
        <v>117</v>
      </c>
      <c r="C5" s="31" t="s">
        <v>85</v>
      </c>
      <c r="D5" s="32">
        <v>20</v>
      </c>
      <c r="E5" s="248"/>
    </row>
    <row r="6" spans="1:5" ht="41.25" customHeight="1" x14ac:dyDescent="0.25">
      <c r="A6" s="240">
        <v>3</v>
      </c>
      <c r="B6" s="33" t="s">
        <v>86</v>
      </c>
      <c r="C6" s="240" t="s">
        <v>120</v>
      </c>
      <c r="D6" s="243">
        <v>10</v>
      </c>
      <c r="E6" s="248"/>
    </row>
    <row r="7" spans="1:5" ht="25.5" customHeight="1" thickBot="1" x14ac:dyDescent="0.3">
      <c r="A7" s="242"/>
      <c r="B7" s="35" t="s">
        <v>87</v>
      </c>
      <c r="C7" s="242"/>
      <c r="D7" s="245"/>
      <c r="E7" s="248"/>
    </row>
    <row r="8" spans="1:5" ht="45.75" customHeight="1" x14ac:dyDescent="0.25">
      <c r="A8" s="240">
        <v>4</v>
      </c>
      <c r="B8" s="33" t="s">
        <v>88</v>
      </c>
      <c r="C8" s="250" t="s">
        <v>85</v>
      </c>
      <c r="D8" s="243">
        <v>8</v>
      </c>
      <c r="E8" s="248"/>
    </row>
    <row r="9" spans="1:5" ht="33.75" customHeight="1" thickBot="1" x14ac:dyDescent="0.3">
      <c r="A9" s="242"/>
      <c r="B9" s="35" t="s">
        <v>87</v>
      </c>
      <c r="C9" s="251"/>
      <c r="D9" s="245"/>
      <c r="E9" s="248"/>
    </row>
    <row r="10" spans="1:5" ht="41.25" customHeight="1" thickBot="1" x14ac:dyDescent="0.3">
      <c r="A10" s="30">
        <v>5</v>
      </c>
      <c r="B10" s="31" t="s">
        <v>89</v>
      </c>
      <c r="C10" s="31" t="s">
        <v>90</v>
      </c>
      <c r="D10" s="32">
        <v>6</v>
      </c>
      <c r="E10" s="248"/>
    </row>
    <row r="11" spans="1:5" ht="40.5" customHeight="1" thickBot="1" x14ac:dyDescent="0.3">
      <c r="A11" s="30">
        <v>6</v>
      </c>
      <c r="B11" s="31" t="s">
        <v>91</v>
      </c>
      <c r="C11" s="31" t="s">
        <v>92</v>
      </c>
      <c r="D11" s="32">
        <v>3</v>
      </c>
      <c r="E11" s="248"/>
    </row>
    <row r="12" spans="1:5" ht="53.25" customHeight="1" thickBot="1" x14ac:dyDescent="0.3">
      <c r="A12" s="30">
        <v>7</v>
      </c>
      <c r="B12" s="31" t="s">
        <v>93</v>
      </c>
      <c r="C12" s="31" t="s">
        <v>90</v>
      </c>
      <c r="D12" s="32">
        <v>4</v>
      </c>
      <c r="E12" s="248"/>
    </row>
    <row r="13" spans="1:5" ht="75" customHeight="1" x14ac:dyDescent="0.25">
      <c r="A13" s="240">
        <v>8</v>
      </c>
      <c r="B13" s="33" t="s">
        <v>94</v>
      </c>
      <c r="C13" s="240" t="s">
        <v>118</v>
      </c>
      <c r="D13" s="243">
        <v>50</v>
      </c>
      <c r="E13" s="248"/>
    </row>
    <row r="14" spans="1:5" ht="38.25" customHeight="1" thickBot="1" x14ac:dyDescent="0.3">
      <c r="A14" s="242"/>
      <c r="B14" s="35" t="s">
        <v>87</v>
      </c>
      <c r="C14" s="242"/>
      <c r="D14" s="245"/>
      <c r="E14" s="248"/>
    </row>
    <row r="15" spans="1:5" ht="56.25" customHeight="1" thickBot="1" x14ac:dyDescent="0.3">
      <c r="A15" s="30">
        <v>9</v>
      </c>
      <c r="B15" s="31" t="s">
        <v>95</v>
      </c>
      <c r="C15" s="31" t="s">
        <v>85</v>
      </c>
      <c r="D15" s="32">
        <v>10</v>
      </c>
      <c r="E15" s="248"/>
    </row>
    <row r="16" spans="1:5" ht="95.25" customHeight="1" thickBot="1" x14ac:dyDescent="0.3">
      <c r="A16" s="30">
        <v>10</v>
      </c>
      <c r="B16" s="31" t="s">
        <v>96</v>
      </c>
      <c r="C16" s="31" t="s">
        <v>90</v>
      </c>
      <c r="D16" s="32">
        <v>750</v>
      </c>
      <c r="E16" s="248"/>
    </row>
    <row r="17" spans="1:5" ht="45.75" customHeight="1" x14ac:dyDescent="0.25">
      <c r="A17" s="240">
        <v>11</v>
      </c>
      <c r="B17" s="33" t="s">
        <v>97</v>
      </c>
      <c r="C17" s="240" t="s">
        <v>85</v>
      </c>
      <c r="D17" s="243">
        <v>140</v>
      </c>
      <c r="E17" s="248"/>
    </row>
    <row r="18" spans="1:5" ht="196.5" customHeight="1" thickBot="1" x14ac:dyDescent="0.3">
      <c r="A18" s="242"/>
      <c r="B18" s="36" t="s">
        <v>119</v>
      </c>
      <c r="C18" s="242"/>
      <c r="D18" s="245"/>
      <c r="E18" s="248"/>
    </row>
    <row r="19" spans="1:5" ht="60" customHeight="1" thickBot="1" x14ac:dyDescent="0.3">
      <c r="A19" s="46">
        <v>12</v>
      </c>
      <c r="B19" s="49" t="s">
        <v>123</v>
      </c>
      <c r="C19" s="50" t="s">
        <v>124</v>
      </c>
      <c r="D19" s="51">
        <v>30</v>
      </c>
      <c r="E19" s="248"/>
    </row>
    <row r="20" spans="1:5" ht="28.5" customHeight="1" x14ac:dyDescent="0.25">
      <c r="A20" s="240">
        <v>13</v>
      </c>
      <c r="B20" s="33" t="s">
        <v>98</v>
      </c>
      <c r="C20" s="240" t="s">
        <v>100</v>
      </c>
      <c r="D20" s="243">
        <v>16</v>
      </c>
      <c r="E20" s="248"/>
    </row>
    <row r="21" spans="1:5" ht="31.5" customHeight="1" thickBot="1" x14ac:dyDescent="0.3">
      <c r="A21" s="242"/>
      <c r="B21" s="35" t="s">
        <v>99</v>
      </c>
      <c r="C21" s="242"/>
      <c r="D21" s="245"/>
      <c r="E21" s="248"/>
    </row>
    <row r="22" spans="1:5" ht="39" customHeight="1" thickBot="1" x14ac:dyDescent="0.3">
      <c r="A22" s="30">
        <v>14</v>
      </c>
      <c r="B22" s="31" t="s">
        <v>101</v>
      </c>
      <c r="C22" s="31" t="s">
        <v>90</v>
      </c>
      <c r="D22" s="32">
        <v>5</v>
      </c>
      <c r="E22" s="248"/>
    </row>
    <row r="23" spans="1:5" ht="39.75" customHeight="1" thickBot="1" x14ac:dyDescent="0.3">
      <c r="A23" s="30">
        <v>15</v>
      </c>
      <c r="B23" s="31" t="s">
        <v>102</v>
      </c>
      <c r="C23" s="31" t="s">
        <v>90</v>
      </c>
      <c r="D23" s="32">
        <v>10</v>
      </c>
      <c r="E23" s="248"/>
    </row>
    <row r="24" spans="1:5" ht="51" customHeight="1" thickBot="1" x14ac:dyDescent="0.3">
      <c r="A24" s="30">
        <v>16</v>
      </c>
      <c r="B24" s="31" t="s">
        <v>103</v>
      </c>
      <c r="C24" s="31" t="s">
        <v>104</v>
      </c>
      <c r="D24" s="32">
        <v>95</v>
      </c>
      <c r="E24" s="248"/>
    </row>
    <row r="25" spans="1:5" ht="57" customHeight="1" thickBot="1" x14ac:dyDescent="0.3">
      <c r="A25" s="30">
        <v>17</v>
      </c>
      <c r="B25" s="31" t="s">
        <v>105</v>
      </c>
      <c r="C25" s="31" t="s">
        <v>104</v>
      </c>
      <c r="D25" s="32">
        <v>55</v>
      </c>
      <c r="E25" s="248"/>
    </row>
    <row r="26" spans="1:5" ht="32.25" thickBot="1" x14ac:dyDescent="0.3">
      <c r="A26" s="30">
        <v>18</v>
      </c>
      <c r="B26" s="31" t="s">
        <v>106</v>
      </c>
      <c r="C26" s="31" t="s">
        <v>104</v>
      </c>
      <c r="D26" s="32">
        <v>50</v>
      </c>
      <c r="E26" s="248"/>
    </row>
    <row r="27" spans="1:5" ht="61.5" customHeight="1" thickBot="1" x14ac:dyDescent="0.3">
      <c r="A27" s="30">
        <v>19</v>
      </c>
      <c r="B27" s="31" t="s">
        <v>107</v>
      </c>
      <c r="C27" s="31" t="s">
        <v>108</v>
      </c>
      <c r="D27" s="32">
        <v>5</v>
      </c>
      <c r="E27" s="248"/>
    </row>
    <row r="28" spans="1:5" ht="36" customHeight="1" x14ac:dyDescent="0.25">
      <c r="A28" s="240">
        <v>20</v>
      </c>
      <c r="B28" s="33" t="s">
        <v>125</v>
      </c>
      <c r="C28" s="240" t="s">
        <v>126</v>
      </c>
      <c r="D28" s="243">
        <v>4</v>
      </c>
      <c r="E28" s="248"/>
    </row>
    <row r="29" spans="1:5" ht="17.25" customHeight="1" x14ac:dyDescent="0.25">
      <c r="A29" s="241"/>
      <c r="B29" s="36" t="s">
        <v>109</v>
      </c>
      <c r="C29" s="241"/>
      <c r="D29" s="244"/>
      <c r="E29" s="248"/>
    </row>
    <row r="30" spans="1:5" ht="24" customHeight="1" x14ac:dyDescent="0.25">
      <c r="A30" s="241"/>
      <c r="B30" s="37" t="s">
        <v>110</v>
      </c>
      <c r="C30" s="241"/>
      <c r="D30" s="244"/>
      <c r="E30" s="248"/>
    </row>
    <row r="31" spans="1:5" ht="30.75" customHeight="1" thickBot="1" x14ac:dyDescent="0.3">
      <c r="A31" s="242"/>
      <c r="B31" s="38" t="s">
        <v>111</v>
      </c>
      <c r="C31" s="242"/>
      <c r="D31" s="245"/>
      <c r="E31" s="249"/>
    </row>
    <row r="32" spans="1:5" ht="16.5" thickBot="1" x14ac:dyDescent="0.3">
      <c r="A32" s="34">
        <v>21</v>
      </c>
      <c r="B32" s="33" t="s">
        <v>112</v>
      </c>
      <c r="C32" s="33" t="s">
        <v>90</v>
      </c>
      <c r="D32" s="42">
        <v>3</v>
      </c>
      <c r="E32" s="33"/>
    </row>
    <row r="33" spans="1:5" ht="119.25" customHeight="1" thickBot="1" x14ac:dyDescent="0.3">
      <c r="A33" s="41">
        <v>22</v>
      </c>
      <c r="B33" s="45" t="s">
        <v>115</v>
      </c>
      <c r="C33" s="39" t="s">
        <v>121</v>
      </c>
      <c r="D33" s="43">
        <v>3</v>
      </c>
      <c r="E33" s="40"/>
    </row>
    <row r="38" spans="1:5" x14ac:dyDescent="0.25">
      <c r="B38" t="s">
        <v>77</v>
      </c>
    </row>
    <row r="40" spans="1:5" x14ac:dyDescent="0.25">
      <c r="B40" s="312" t="s">
        <v>233</v>
      </c>
      <c r="C40" s="312"/>
      <c r="D40" s="312"/>
      <c r="E40" s="312"/>
    </row>
  </sheetData>
  <mergeCells count="21">
    <mergeCell ref="D8:D9"/>
    <mergeCell ref="A13:A14"/>
    <mergeCell ref="C13:C14"/>
    <mergeCell ref="D13:D14"/>
    <mergeCell ref="B40:E40"/>
    <mergeCell ref="A28:A31"/>
    <mergeCell ref="C28:C31"/>
    <mergeCell ref="D28:D31"/>
    <mergeCell ref="A2:E2"/>
    <mergeCell ref="A17:A18"/>
    <mergeCell ref="C17:C18"/>
    <mergeCell ref="D17:D18"/>
    <mergeCell ref="A20:A21"/>
    <mergeCell ref="C20:C21"/>
    <mergeCell ref="D20:D21"/>
    <mergeCell ref="E4:E31"/>
    <mergeCell ref="A6:A7"/>
    <mergeCell ref="C6:C7"/>
    <mergeCell ref="D6:D7"/>
    <mergeCell ref="A8:A9"/>
    <mergeCell ref="C8: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9DECD-F415-4F3D-95D7-C68F900652BC}">
  <dimension ref="A1:I40"/>
  <sheetViews>
    <sheetView tabSelected="1" topLeftCell="A28" workbookViewId="0">
      <selection activeCell="C41" sqref="C41"/>
    </sheetView>
  </sheetViews>
  <sheetFormatPr defaultColWidth="9.140625" defaultRowHeight="15" x14ac:dyDescent="0.25"/>
  <cols>
    <col min="1" max="1" width="3.85546875" style="61" customWidth="1"/>
    <col min="2" max="3" width="15.7109375" style="61" customWidth="1"/>
    <col min="4" max="4" width="29" style="61" customWidth="1"/>
    <col min="5" max="5" width="3.42578125" style="65" customWidth="1"/>
    <col min="6" max="6" width="11.5703125" style="65" customWidth="1"/>
    <col min="7" max="7" width="4.140625" style="61" customWidth="1"/>
    <col min="8" max="8" width="6.5703125" style="61" customWidth="1"/>
    <col min="9" max="9" width="10.28515625" style="61" customWidth="1"/>
    <col min="10" max="16384" width="9.140625" style="61"/>
  </cols>
  <sheetData>
    <row r="1" spans="1:9" s="53" customFormat="1" ht="15.75" x14ac:dyDescent="0.25">
      <c r="A1" s="302" t="s">
        <v>149</v>
      </c>
      <c r="B1" s="303"/>
      <c r="C1" s="303"/>
      <c r="D1" s="303"/>
      <c r="E1" s="303"/>
      <c r="F1" s="52"/>
      <c r="G1" s="270" t="s">
        <v>181</v>
      </c>
      <c r="H1" s="271"/>
    </row>
    <row r="2" spans="1:9" s="53" customFormat="1" ht="15.75" x14ac:dyDescent="0.25">
      <c r="A2" s="304" t="s">
        <v>150</v>
      </c>
      <c r="B2" s="304"/>
      <c r="C2" s="304"/>
      <c r="D2" s="304"/>
      <c r="E2" s="304"/>
      <c r="F2" s="304"/>
      <c r="G2" s="304"/>
      <c r="H2" s="304"/>
      <c r="I2" s="304"/>
    </row>
    <row r="3" spans="1:9" s="55" customFormat="1" ht="20.25" thickBot="1" x14ac:dyDescent="0.35">
      <c r="A3" s="67" t="s">
        <v>194</v>
      </c>
      <c r="B3" s="54"/>
      <c r="C3" s="54"/>
      <c r="D3" s="305" t="s">
        <v>151</v>
      </c>
      <c r="E3" s="305"/>
      <c r="F3" s="305"/>
      <c r="G3" s="305"/>
      <c r="H3" s="305"/>
      <c r="I3" s="305"/>
    </row>
    <row r="4" spans="1:9" s="58" customFormat="1" ht="40.5" x14ac:dyDescent="0.25">
      <c r="A4" s="56" t="s">
        <v>152</v>
      </c>
      <c r="B4" s="306" t="s">
        <v>153</v>
      </c>
      <c r="C4" s="306"/>
      <c r="D4" s="306"/>
      <c r="E4" s="307" t="s">
        <v>154</v>
      </c>
      <c r="F4" s="308"/>
      <c r="G4" s="309" t="s">
        <v>155</v>
      </c>
      <c r="H4" s="310"/>
      <c r="I4" s="57" t="s">
        <v>156</v>
      </c>
    </row>
    <row r="5" spans="1:9" ht="42.75" customHeight="1" x14ac:dyDescent="0.25">
      <c r="A5" s="59">
        <v>1</v>
      </c>
      <c r="B5" s="252" t="s">
        <v>157</v>
      </c>
      <c r="C5" s="253"/>
      <c r="D5" s="254"/>
      <c r="E5" s="287" t="s">
        <v>158</v>
      </c>
      <c r="F5" s="287"/>
      <c r="G5" s="267"/>
      <c r="H5" s="267"/>
      <c r="I5" s="60"/>
    </row>
    <row r="6" spans="1:9" ht="43.5" customHeight="1" x14ac:dyDescent="0.25">
      <c r="A6" s="59">
        <v>2</v>
      </c>
      <c r="B6" s="252" t="s">
        <v>159</v>
      </c>
      <c r="C6" s="253"/>
      <c r="D6" s="254"/>
      <c r="E6" s="255" t="s">
        <v>160</v>
      </c>
      <c r="F6" s="256"/>
      <c r="G6" s="288"/>
      <c r="H6" s="289"/>
      <c r="I6" s="60"/>
    </row>
    <row r="7" spans="1:9" ht="45.75" customHeight="1" thickBot="1" x14ac:dyDescent="0.3">
      <c r="A7" s="59">
        <v>3</v>
      </c>
      <c r="B7" s="252" t="s">
        <v>161</v>
      </c>
      <c r="C7" s="253"/>
      <c r="D7" s="254"/>
      <c r="E7" s="287" t="s">
        <v>162</v>
      </c>
      <c r="F7" s="287"/>
      <c r="G7" s="267"/>
      <c r="H7" s="267"/>
      <c r="I7" s="60"/>
    </row>
    <row r="8" spans="1:9" ht="41.25" thickBot="1" x14ac:dyDescent="0.3">
      <c r="A8" s="62"/>
      <c r="B8" s="296" t="s">
        <v>163</v>
      </c>
      <c r="C8" s="297"/>
      <c r="D8" s="297"/>
      <c r="E8" s="298" t="s">
        <v>154</v>
      </c>
      <c r="F8" s="299"/>
      <c r="G8" s="300" t="s">
        <v>155</v>
      </c>
      <c r="H8" s="301"/>
      <c r="I8" s="63" t="s">
        <v>156</v>
      </c>
    </row>
    <row r="9" spans="1:9" ht="41.25" customHeight="1" x14ac:dyDescent="0.25">
      <c r="A9" s="62">
        <v>4</v>
      </c>
      <c r="B9" s="252" t="s">
        <v>164</v>
      </c>
      <c r="C9" s="253"/>
      <c r="D9" s="254"/>
      <c r="E9" s="255" t="s">
        <v>158</v>
      </c>
      <c r="F9" s="256"/>
      <c r="G9" s="288"/>
      <c r="H9" s="289"/>
      <c r="I9" s="60"/>
    </row>
    <row r="10" spans="1:9" ht="50.25" customHeight="1" x14ac:dyDescent="0.25">
      <c r="A10" s="59">
        <v>5</v>
      </c>
      <c r="B10" s="291" t="s">
        <v>165</v>
      </c>
      <c r="C10" s="292"/>
      <c r="D10" s="293"/>
      <c r="E10" s="294" t="s">
        <v>166</v>
      </c>
      <c r="F10" s="294"/>
      <c r="G10" s="295"/>
      <c r="H10" s="295"/>
      <c r="I10" s="64"/>
    </row>
    <row r="11" spans="1:9" ht="48" customHeight="1" x14ac:dyDescent="0.25">
      <c r="A11" s="59">
        <v>6</v>
      </c>
      <c r="B11" s="252" t="s">
        <v>167</v>
      </c>
      <c r="C11" s="253"/>
      <c r="D11" s="254"/>
      <c r="E11" s="287" t="s">
        <v>168</v>
      </c>
      <c r="F11" s="287"/>
      <c r="G11" s="267"/>
      <c r="H11" s="267"/>
      <c r="I11" s="60"/>
    </row>
    <row r="12" spans="1:9" ht="39" customHeight="1" x14ac:dyDescent="0.25">
      <c r="A12" s="59">
        <v>7</v>
      </c>
      <c r="B12" s="252" t="s">
        <v>169</v>
      </c>
      <c r="C12" s="253"/>
      <c r="D12" s="254"/>
      <c r="E12" s="255" t="s">
        <v>170</v>
      </c>
      <c r="F12" s="256"/>
      <c r="G12" s="288"/>
      <c r="H12" s="289"/>
      <c r="I12" s="60"/>
    </row>
    <row r="13" spans="1:9" ht="57.75" customHeight="1" x14ac:dyDescent="0.25">
      <c r="A13" s="59">
        <v>8</v>
      </c>
      <c r="B13" s="252" t="s">
        <v>171</v>
      </c>
      <c r="C13" s="253"/>
      <c r="D13" s="254"/>
      <c r="E13" s="255" t="s">
        <v>172</v>
      </c>
      <c r="F13" s="256"/>
      <c r="G13" s="288"/>
      <c r="H13" s="289"/>
      <c r="I13" s="60"/>
    </row>
    <row r="14" spans="1:9" ht="39" customHeight="1" x14ac:dyDescent="0.25">
      <c r="A14" s="59">
        <v>9</v>
      </c>
      <c r="B14" s="290" t="s">
        <v>173</v>
      </c>
      <c r="C14" s="253"/>
      <c r="D14" s="254"/>
      <c r="E14" s="255" t="s">
        <v>174</v>
      </c>
      <c r="F14" s="256"/>
      <c r="G14" s="288"/>
      <c r="H14" s="289"/>
      <c r="I14" s="60"/>
    </row>
    <row r="15" spans="1:9" ht="39.75" customHeight="1" x14ac:dyDescent="0.25">
      <c r="A15" s="59">
        <v>10</v>
      </c>
      <c r="B15" s="252" t="s">
        <v>175</v>
      </c>
      <c r="C15" s="253"/>
      <c r="D15" s="254"/>
      <c r="E15" s="255" t="s">
        <v>174</v>
      </c>
      <c r="F15" s="256"/>
      <c r="G15" s="267"/>
      <c r="H15" s="267"/>
      <c r="I15" s="60"/>
    </row>
    <row r="16" spans="1:9" ht="54.75" customHeight="1" x14ac:dyDescent="0.25">
      <c r="A16" s="59">
        <v>11</v>
      </c>
      <c r="B16" s="252" t="s">
        <v>176</v>
      </c>
      <c r="C16" s="253"/>
      <c r="D16" s="254"/>
      <c r="E16" s="287" t="s">
        <v>177</v>
      </c>
      <c r="F16" s="287"/>
      <c r="G16" s="267"/>
      <c r="H16" s="267"/>
      <c r="I16" s="60"/>
    </row>
    <row r="17" spans="1:9" ht="54.75" customHeight="1" x14ac:dyDescent="0.25">
      <c r="A17" s="74">
        <v>12</v>
      </c>
      <c r="B17" s="252" t="s">
        <v>195</v>
      </c>
      <c r="C17" s="253"/>
      <c r="D17" s="254"/>
      <c r="E17" s="255" t="s">
        <v>27</v>
      </c>
      <c r="F17" s="256"/>
      <c r="G17" s="72"/>
      <c r="H17" s="72"/>
      <c r="I17" s="73"/>
    </row>
    <row r="18" spans="1:9" ht="15.75" x14ac:dyDescent="0.25">
      <c r="A18" s="278" t="s">
        <v>178</v>
      </c>
      <c r="B18" s="258"/>
      <c r="C18" s="258"/>
      <c r="D18" s="258"/>
      <c r="E18" s="258"/>
      <c r="F18" s="258"/>
      <c r="G18" s="258"/>
      <c r="H18" s="258"/>
      <c r="I18" s="279"/>
    </row>
    <row r="19" spans="1:9" x14ac:dyDescent="0.25">
      <c r="A19" s="280" t="s">
        <v>179</v>
      </c>
      <c r="B19" s="261"/>
      <c r="C19" s="261"/>
      <c r="D19" s="261"/>
      <c r="E19" s="261"/>
      <c r="F19" s="261"/>
      <c r="G19" s="261"/>
      <c r="H19" s="261"/>
      <c r="I19" s="281"/>
    </row>
    <row r="20" spans="1:9" ht="24.75" customHeight="1" x14ac:dyDescent="0.25">
      <c r="A20" s="278" t="s">
        <v>196</v>
      </c>
      <c r="B20" s="258"/>
      <c r="C20" s="258"/>
      <c r="D20" s="258"/>
      <c r="E20" s="258"/>
      <c r="F20" s="258"/>
      <c r="G20" s="258"/>
      <c r="H20" s="258"/>
      <c r="I20" s="279"/>
    </row>
    <row r="21" spans="1:9" ht="22.5" customHeight="1" thickBot="1" x14ac:dyDescent="0.3">
      <c r="A21" s="282" t="s">
        <v>179</v>
      </c>
      <c r="B21" s="283"/>
      <c r="C21" s="283"/>
      <c r="D21" s="283"/>
      <c r="E21" s="283"/>
      <c r="F21" s="283"/>
      <c r="G21" s="283"/>
      <c r="H21" s="283"/>
      <c r="I21" s="284"/>
    </row>
    <row r="22" spans="1:9" ht="36.75" customHeight="1" x14ac:dyDescent="0.25">
      <c r="B22" s="285" t="s">
        <v>180</v>
      </c>
      <c r="C22" s="286"/>
      <c r="D22" s="286"/>
      <c r="E22" s="286"/>
      <c r="F22" s="286"/>
      <c r="G22" s="286"/>
      <c r="H22" s="286"/>
      <c r="I22" s="286"/>
    </row>
    <row r="27" spans="1:9" ht="19.5" x14ac:dyDescent="0.25">
      <c r="A27" s="268" t="s">
        <v>149</v>
      </c>
      <c r="B27" s="269"/>
      <c r="C27" s="269"/>
      <c r="D27" s="269"/>
      <c r="E27" s="269"/>
      <c r="F27" s="66"/>
      <c r="G27" s="270" t="s">
        <v>188</v>
      </c>
      <c r="H27" s="271"/>
    </row>
    <row r="28" spans="1:9" ht="18.75" x14ac:dyDescent="0.25">
      <c r="A28" s="272" t="s">
        <v>182</v>
      </c>
      <c r="B28" s="272"/>
      <c r="C28" s="272"/>
      <c r="D28" s="272"/>
      <c r="E28" s="272"/>
      <c r="F28" s="272"/>
      <c r="G28" s="272"/>
      <c r="H28" s="272"/>
      <c r="I28" s="272"/>
    </row>
    <row r="29" spans="1:9" ht="15.75" x14ac:dyDescent="0.25">
      <c r="A29" s="67" t="s">
        <v>193</v>
      </c>
      <c r="B29" s="66"/>
      <c r="C29" s="66"/>
      <c r="D29" s="270" t="s">
        <v>151</v>
      </c>
      <c r="E29" s="270"/>
      <c r="F29" s="270"/>
      <c r="G29" s="270"/>
      <c r="H29" s="270"/>
      <c r="I29" s="270"/>
    </row>
    <row r="30" spans="1:9" x14ac:dyDescent="0.25">
      <c r="E30" s="61"/>
      <c r="F30" s="61"/>
    </row>
    <row r="31" spans="1:9" ht="75" x14ac:dyDescent="0.25">
      <c r="A31" s="68" t="s">
        <v>152</v>
      </c>
      <c r="B31" s="273" t="s">
        <v>183</v>
      </c>
      <c r="C31" s="273"/>
      <c r="D31" s="273"/>
      <c r="E31" s="274" t="s">
        <v>154</v>
      </c>
      <c r="F31" s="275"/>
      <c r="G31" s="276" t="s">
        <v>155</v>
      </c>
      <c r="H31" s="277"/>
      <c r="I31" s="69" t="s">
        <v>184</v>
      </c>
    </row>
    <row r="32" spans="1:9" ht="91.5" customHeight="1" x14ac:dyDescent="0.25">
      <c r="A32" s="70">
        <v>1</v>
      </c>
      <c r="B32" s="263" t="s">
        <v>185</v>
      </c>
      <c r="C32" s="264"/>
      <c r="D32" s="265"/>
      <c r="E32" s="266" t="s">
        <v>189</v>
      </c>
      <c r="F32" s="266"/>
      <c r="G32" s="267"/>
      <c r="H32" s="267"/>
      <c r="I32" s="71"/>
    </row>
    <row r="33" spans="1:9" ht="90" customHeight="1" x14ac:dyDescent="0.25">
      <c r="A33" s="70">
        <f>A32+1</f>
        <v>2</v>
      </c>
      <c r="B33" s="263" t="s">
        <v>186</v>
      </c>
      <c r="C33" s="264"/>
      <c r="D33" s="265"/>
      <c r="E33" s="266" t="s">
        <v>189</v>
      </c>
      <c r="F33" s="266"/>
      <c r="G33" s="267"/>
      <c r="H33" s="267"/>
      <c r="I33" s="71"/>
    </row>
    <row r="34" spans="1:9" ht="85.5" customHeight="1" x14ac:dyDescent="0.25">
      <c r="A34" s="70">
        <v>3</v>
      </c>
      <c r="B34" s="263" t="s">
        <v>190</v>
      </c>
      <c r="C34" s="264"/>
      <c r="D34" s="265"/>
      <c r="E34" s="266" t="s">
        <v>189</v>
      </c>
      <c r="F34" s="266"/>
      <c r="G34" s="267"/>
      <c r="H34" s="267"/>
      <c r="I34" s="71"/>
    </row>
    <row r="35" spans="1:9" ht="91.5" customHeight="1" x14ac:dyDescent="0.25">
      <c r="A35" s="70">
        <v>4</v>
      </c>
      <c r="B35" s="263" t="s">
        <v>191</v>
      </c>
      <c r="C35" s="264"/>
      <c r="D35" s="265"/>
      <c r="E35" s="266" t="s">
        <v>189</v>
      </c>
      <c r="F35" s="266"/>
      <c r="G35" s="267"/>
      <c r="H35" s="267"/>
      <c r="I35" s="71"/>
    </row>
    <row r="36" spans="1:9" ht="36" customHeight="1" x14ac:dyDescent="0.25">
      <c r="A36" s="257" t="s">
        <v>192</v>
      </c>
      <c r="B36" s="258"/>
      <c r="C36" s="258"/>
      <c r="D36" s="258"/>
      <c r="E36" s="258"/>
      <c r="F36" s="258"/>
      <c r="G36" s="258"/>
      <c r="H36" s="258"/>
      <c r="I36" s="259"/>
    </row>
    <row r="37" spans="1:9" ht="37.5" customHeight="1" x14ac:dyDescent="0.25">
      <c r="A37" s="260" t="s">
        <v>187</v>
      </c>
      <c r="B37" s="261"/>
      <c r="C37" s="261"/>
      <c r="D37" s="261"/>
      <c r="E37" s="261"/>
      <c r="F37" s="261"/>
      <c r="G37" s="261"/>
      <c r="H37" s="261"/>
      <c r="I37" s="262"/>
    </row>
    <row r="38" spans="1:9" x14ac:dyDescent="0.25">
      <c r="E38" s="61"/>
      <c r="F38" s="61"/>
    </row>
    <row r="40" spans="1:9" x14ac:dyDescent="0.25">
      <c r="B40" s="313" t="s">
        <v>233</v>
      </c>
      <c r="C40" s="313"/>
      <c r="D40" s="313"/>
      <c r="E40" s="313"/>
      <c r="F40" s="313"/>
      <c r="G40" s="313"/>
      <c r="H40" s="313"/>
      <c r="I40" s="313"/>
    </row>
  </sheetData>
  <mergeCells count="72">
    <mergeCell ref="B40:I40"/>
    <mergeCell ref="A1:E1"/>
    <mergeCell ref="G1:H1"/>
    <mergeCell ref="A2:I2"/>
    <mergeCell ref="D3:I3"/>
    <mergeCell ref="B4:D4"/>
    <mergeCell ref="E4:F4"/>
    <mergeCell ref="G4:H4"/>
    <mergeCell ref="B5:D5"/>
    <mergeCell ref="E5:F5"/>
    <mergeCell ref="G5:H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D11"/>
    <mergeCell ref="E11:F11"/>
    <mergeCell ref="G11:H11"/>
    <mergeCell ref="B12:D12"/>
    <mergeCell ref="E12:F12"/>
    <mergeCell ref="G12:H12"/>
    <mergeCell ref="B13:D13"/>
    <mergeCell ref="E13:F13"/>
    <mergeCell ref="G13:H13"/>
    <mergeCell ref="B14:D14"/>
    <mergeCell ref="E14:F14"/>
    <mergeCell ref="G14:H14"/>
    <mergeCell ref="B15:D15"/>
    <mergeCell ref="E15:F15"/>
    <mergeCell ref="G15:H15"/>
    <mergeCell ref="B16:D16"/>
    <mergeCell ref="E16:F16"/>
    <mergeCell ref="G16:H16"/>
    <mergeCell ref="A18:I18"/>
    <mergeCell ref="A19:I19"/>
    <mergeCell ref="A20:I20"/>
    <mergeCell ref="A21:I21"/>
    <mergeCell ref="B22:I22"/>
    <mergeCell ref="A27:E27"/>
    <mergeCell ref="G27:H27"/>
    <mergeCell ref="A28:I28"/>
    <mergeCell ref="D29:I29"/>
    <mergeCell ref="B31:D31"/>
    <mergeCell ref="E31:F31"/>
    <mergeCell ref="G31:H31"/>
    <mergeCell ref="B17:D17"/>
    <mergeCell ref="E17:F17"/>
    <mergeCell ref="A36:I36"/>
    <mergeCell ref="A37:I37"/>
    <mergeCell ref="B34:D34"/>
    <mergeCell ref="E34:F34"/>
    <mergeCell ref="G34:H34"/>
    <mergeCell ref="B35:D35"/>
    <mergeCell ref="E35:F35"/>
    <mergeCell ref="G35:H35"/>
    <mergeCell ref="B32:D32"/>
    <mergeCell ref="E32:F32"/>
    <mergeCell ref="G32:H32"/>
    <mergeCell ref="B33:D33"/>
    <mergeCell ref="E33:F33"/>
    <mergeCell ref="G33:H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Anexa 1- detalii AC</vt:lpstr>
      <vt:lpstr>Anexa 2- Gama de prestații </vt:lpstr>
      <vt:lpstr>Anexa 3- Materiale consumabile</vt:lpstr>
      <vt:lpstr>Fisa de monitorizare</vt:lpstr>
    </vt:vector>
  </TitlesOfParts>
  <Company>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Danut Stelea</dc:creator>
  <cp:lastModifiedBy>Lavinia Simion</cp:lastModifiedBy>
  <cp:lastPrinted>2026-02-19T14:24:50Z</cp:lastPrinted>
  <dcterms:created xsi:type="dcterms:W3CDTF">2025-09-08T09:08:56Z</dcterms:created>
  <dcterms:modified xsi:type="dcterms:W3CDTF">2026-02-25T10:16:12Z</dcterms:modified>
</cp:coreProperties>
</file>